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 AÑO 2021\REM A Y BS CONSOLIDADOS\SERIE A\"/>
    </mc:Choice>
  </mc:AlternateContent>
  <xr:revisionPtr revIDLastSave="0" documentId="13_ncr:1_{3D4F061C-0886-4369-A641-EDCC96E0D22D}" xr6:coauthVersionLast="45" xr6:coauthVersionMax="45" xr10:uidLastSave="{00000000-0000-0000-0000-000000000000}"/>
  <bookViews>
    <workbookView xWindow="-120" yWindow="-120" windowWidth="24240" windowHeight="13140" tabRatio="757" activeTab="12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7" i="13" l="1"/>
  <c r="B156" i="13"/>
  <c r="B155" i="13"/>
  <c r="B154" i="13"/>
  <c r="B153" i="13"/>
  <c r="B152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E123" i="13"/>
  <c r="D123" i="13"/>
  <c r="C123" i="13" s="1"/>
  <c r="E122" i="13"/>
  <c r="D122" i="13"/>
  <c r="C122" i="13"/>
  <c r="E121" i="13"/>
  <c r="D121" i="13"/>
  <c r="C121" i="13" s="1"/>
  <c r="CG116" i="13"/>
  <c r="CA116" i="13"/>
  <c r="E116" i="13"/>
  <c r="CG115" i="13"/>
  <c r="CA115" i="13"/>
  <c r="E115" i="13" s="1"/>
  <c r="CG114" i="13"/>
  <c r="CA114" i="13"/>
  <c r="E114" i="13"/>
  <c r="CG113" i="13"/>
  <c r="CA113" i="13"/>
  <c r="E113" i="13" s="1"/>
  <c r="CG110" i="13"/>
  <c r="CA110" i="13"/>
  <c r="E110" i="13"/>
  <c r="CG109" i="13"/>
  <c r="CA109" i="13"/>
  <c r="E109" i="13" s="1"/>
  <c r="CG108" i="13"/>
  <c r="CA108" i="13"/>
  <c r="E108" i="13"/>
  <c r="E105" i="13"/>
  <c r="D105" i="13"/>
  <c r="C105" i="13"/>
  <c r="CH105" i="13" s="1"/>
  <c r="CB105" i="13" s="1"/>
  <c r="E104" i="13"/>
  <c r="C104" i="13" s="1"/>
  <c r="D104" i="13"/>
  <c r="E103" i="13"/>
  <c r="C103" i="13" s="1"/>
  <c r="D103" i="13"/>
  <c r="E102" i="13"/>
  <c r="D102" i="13"/>
  <c r="C102" i="13"/>
  <c r="CH102" i="13" s="1"/>
  <c r="CB102" i="13" s="1"/>
  <c r="E101" i="13"/>
  <c r="D101" i="13"/>
  <c r="C101" i="13"/>
  <c r="CH101" i="13" s="1"/>
  <c r="CB101" i="13" s="1"/>
  <c r="E100" i="13"/>
  <c r="C100" i="13" s="1"/>
  <c r="D100" i="13"/>
  <c r="E99" i="13"/>
  <c r="C99" i="13" s="1"/>
  <c r="D99" i="13"/>
  <c r="E98" i="13"/>
  <c r="D98" i="13"/>
  <c r="C98" i="13"/>
  <c r="CH98" i="13" s="1"/>
  <c r="CB98" i="13" s="1"/>
  <c r="E97" i="13"/>
  <c r="D97" i="13"/>
  <c r="C97" i="13"/>
  <c r="CH97" i="13" s="1"/>
  <c r="CB97" i="13" s="1"/>
  <c r="E96" i="13"/>
  <c r="C96" i="13" s="1"/>
  <c r="D96" i="13"/>
  <c r="E95" i="13"/>
  <c r="C95" i="13" s="1"/>
  <c r="D95" i="13"/>
  <c r="E94" i="13"/>
  <c r="D94" i="13"/>
  <c r="C94" i="13"/>
  <c r="CH94" i="13" s="1"/>
  <c r="CB94" i="13" s="1"/>
  <c r="CJ89" i="13"/>
  <c r="CD89" i="13"/>
  <c r="E89" i="13"/>
  <c r="D89" i="13"/>
  <c r="C89" i="13"/>
  <c r="CJ88" i="13"/>
  <c r="CD88" i="13"/>
  <c r="E88" i="13"/>
  <c r="C88" i="13" s="1"/>
  <c r="D88" i="13"/>
  <c r="CJ87" i="13"/>
  <c r="CG87" i="13"/>
  <c r="CA87" i="13" s="1"/>
  <c r="CD87" i="13"/>
  <c r="E87" i="13"/>
  <c r="C87" i="13" s="1"/>
  <c r="CH87" i="13" s="1"/>
  <c r="CB87" i="13" s="1"/>
  <c r="D87" i="13"/>
  <c r="CJ86" i="13"/>
  <c r="CD86" i="13"/>
  <c r="E86" i="13"/>
  <c r="D86" i="13"/>
  <c r="C86" i="13"/>
  <c r="CJ85" i="13"/>
  <c r="CD85" i="13"/>
  <c r="E85" i="13"/>
  <c r="D85" i="13"/>
  <c r="C85" i="13"/>
  <c r="CJ84" i="13"/>
  <c r="CG84" i="13"/>
  <c r="CA84" i="13" s="1"/>
  <c r="CD84" i="13"/>
  <c r="E84" i="13"/>
  <c r="C84" i="13" s="1"/>
  <c r="D84" i="13"/>
  <c r="CJ83" i="13"/>
  <c r="CD83" i="13"/>
  <c r="E83" i="13"/>
  <c r="C83" i="13" s="1"/>
  <c r="CH83" i="13" s="1"/>
  <c r="CB83" i="13" s="1"/>
  <c r="D83" i="13"/>
  <c r="CJ82" i="13"/>
  <c r="CI82" i="13"/>
  <c r="CC82" i="13" s="1"/>
  <c r="CD82" i="13"/>
  <c r="E82" i="13"/>
  <c r="D82" i="13"/>
  <c r="C82" i="13"/>
  <c r="CJ81" i="13"/>
  <c r="CD81" i="13"/>
  <c r="E81" i="13"/>
  <c r="D81" i="13"/>
  <c r="C81" i="13"/>
  <c r="CJ80" i="13"/>
  <c r="CD80" i="13"/>
  <c r="E80" i="13"/>
  <c r="C80" i="13" s="1"/>
  <c r="CJ79" i="13"/>
  <c r="CD79" i="13" s="1"/>
  <c r="CH79" i="13"/>
  <c r="CB79" i="13"/>
  <c r="E79" i="13"/>
  <c r="C79" i="13"/>
  <c r="CJ78" i="13"/>
  <c r="CI78" i="13"/>
  <c r="CC78" i="13" s="1"/>
  <c r="CD78" i="13"/>
  <c r="E78" i="13"/>
  <c r="C78" i="13" s="1"/>
  <c r="CH78" i="13" s="1"/>
  <c r="CB78" i="13" s="1"/>
  <c r="CJ77" i="13"/>
  <c r="CD77" i="13"/>
  <c r="E77" i="13"/>
  <c r="C77" i="13"/>
  <c r="CH77" i="13" s="1"/>
  <c r="CB77" i="13" s="1"/>
  <c r="CJ76" i="13"/>
  <c r="CD76" i="13"/>
  <c r="E76" i="13"/>
  <c r="C76" i="13" s="1"/>
  <c r="CG76" i="13" s="1"/>
  <c r="CA76" i="13" s="1"/>
  <c r="CJ75" i="13"/>
  <c r="CD75" i="13" s="1"/>
  <c r="CH75" i="13"/>
  <c r="CB75" i="13"/>
  <c r="E75" i="13"/>
  <c r="D75" i="13"/>
  <c r="C75" i="13" s="1"/>
  <c r="CJ74" i="13"/>
  <c r="CD74" i="13" s="1"/>
  <c r="CH74" i="13"/>
  <c r="CB74" i="13" s="1"/>
  <c r="E74" i="13"/>
  <c r="D74" i="13"/>
  <c r="C74" i="13" s="1"/>
  <c r="CJ73" i="13"/>
  <c r="CD73" i="13"/>
  <c r="E73" i="13"/>
  <c r="D73" i="13"/>
  <c r="C73" i="13" s="1"/>
  <c r="CH73" i="13" s="1"/>
  <c r="CB73" i="13" s="1"/>
  <c r="CJ72" i="13"/>
  <c r="CD72" i="13"/>
  <c r="E72" i="13"/>
  <c r="D72" i="13"/>
  <c r="C72" i="13" s="1"/>
  <c r="CJ71" i="13"/>
  <c r="CD71" i="13" s="1"/>
  <c r="CH71" i="13"/>
  <c r="CB71" i="13"/>
  <c r="E71" i="13"/>
  <c r="D71" i="13"/>
  <c r="C71" i="13" s="1"/>
  <c r="CJ70" i="13"/>
  <c r="CD70" i="13" s="1"/>
  <c r="CH70" i="13"/>
  <c r="CB70" i="13" s="1"/>
  <c r="E70" i="13"/>
  <c r="D70" i="13"/>
  <c r="C70" i="13" s="1"/>
  <c r="CJ69" i="13"/>
  <c r="CD69" i="13"/>
  <c r="E69" i="13"/>
  <c r="D69" i="13"/>
  <c r="C69" i="13" s="1"/>
  <c r="CH69" i="13" s="1"/>
  <c r="CB69" i="13" s="1"/>
  <c r="CJ68" i="13"/>
  <c r="CD68" i="13"/>
  <c r="E68" i="13"/>
  <c r="D68" i="13"/>
  <c r="C68" i="13" s="1"/>
  <c r="CJ67" i="13"/>
  <c r="CD67" i="13" s="1"/>
  <c r="CH67" i="13"/>
  <c r="CB67" i="13"/>
  <c r="E67" i="13"/>
  <c r="D67" i="13"/>
  <c r="C67" i="13" s="1"/>
  <c r="CJ66" i="13"/>
  <c r="CD66" i="13" s="1"/>
  <c r="CH66" i="13"/>
  <c r="CB66" i="13" s="1"/>
  <c r="E66" i="13"/>
  <c r="D66" i="13"/>
  <c r="C66" i="13" s="1"/>
  <c r="CJ65" i="13"/>
  <c r="CH65" i="13"/>
  <c r="CB65" i="13" s="1"/>
  <c r="CD65" i="13"/>
  <c r="E65" i="13"/>
  <c r="D65" i="13"/>
  <c r="C65" i="13" s="1"/>
  <c r="CJ64" i="13"/>
  <c r="CD64" i="13"/>
  <c r="E64" i="13"/>
  <c r="D64" i="13"/>
  <c r="C64" i="13" s="1"/>
  <c r="CJ63" i="13"/>
  <c r="CD63" i="13" s="1"/>
  <c r="CH63" i="13"/>
  <c r="CB63" i="13"/>
  <c r="E63" i="13"/>
  <c r="D63" i="13"/>
  <c r="C63" i="13" s="1"/>
  <c r="CJ62" i="13"/>
  <c r="CD62" i="13" s="1"/>
  <c r="CH62" i="13"/>
  <c r="CB62" i="13" s="1"/>
  <c r="E62" i="13"/>
  <c r="D62" i="13"/>
  <c r="C62" i="13" s="1"/>
  <c r="CJ61" i="13"/>
  <c r="CD61" i="13" s="1"/>
  <c r="E61" i="13"/>
  <c r="D61" i="13"/>
  <c r="CJ60" i="13"/>
  <c r="CD60" i="13"/>
  <c r="E60" i="13"/>
  <c r="D60" i="13"/>
  <c r="C60" i="13" s="1"/>
  <c r="CJ59" i="13"/>
  <c r="CD59" i="13"/>
  <c r="E59" i="13"/>
  <c r="D59" i="13"/>
  <c r="C59" i="13" s="1"/>
  <c r="CJ58" i="13"/>
  <c r="CD58" i="13" s="1"/>
  <c r="E58" i="13"/>
  <c r="D58" i="13"/>
  <c r="CJ57" i="13"/>
  <c r="CD57" i="13" s="1"/>
  <c r="CI57" i="13"/>
  <c r="CC57" i="13" s="1"/>
  <c r="E57" i="13"/>
  <c r="D57" i="13"/>
  <c r="C57" i="13" s="1"/>
  <c r="CG57" i="13" s="1"/>
  <c r="CA57" i="13" s="1"/>
  <c r="CJ56" i="13"/>
  <c r="CD56" i="13" s="1"/>
  <c r="E56" i="13"/>
  <c r="D56" i="13"/>
  <c r="C56" i="13" s="1"/>
  <c r="CJ55" i="13"/>
  <c r="CD55" i="13"/>
  <c r="E55" i="13"/>
  <c r="D55" i="13"/>
  <c r="CJ54" i="13"/>
  <c r="CD54" i="13"/>
  <c r="E54" i="13"/>
  <c r="D54" i="13"/>
  <c r="CJ53" i="13"/>
  <c r="CD53" i="13" s="1"/>
  <c r="E53" i="13"/>
  <c r="D53" i="13"/>
  <c r="C53" i="13" s="1"/>
  <c r="CJ52" i="13"/>
  <c r="CD52" i="13"/>
  <c r="E52" i="13"/>
  <c r="D52" i="13"/>
  <c r="CJ51" i="13"/>
  <c r="CD51" i="13"/>
  <c r="E51" i="13"/>
  <c r="D51" i="13"/>
  <c r="CJ50" i="13"/>
  <c r="CD50" i="13"/>
  <c r="E50" i="13"/>
  <c r="D50" i="13"/>
  <c r="CJ49" i="13"/>
  <c r="CD49" i="13" s="1"/>
  <c r="E49" i="13"/>
  <c r="D49" i="13"/>
  <c r="C49" i="13" s="1"/>
  <c r="CJ48" i="13"/>
  <c r="CD48" i="13"/>
  <c r="E48" i="13"/>
  <c r="D48" i="13"/>
  <c r="C48" i="13" s="1"/>
  <c r="CJ47" i="13"/>
  <c r="CD47" i="13"/>
  <c r="E47" i="13"/>
  <c r="D47" i="13"/>
  <c r="C47" i="13"/>
  <c r="CI47" i="13" s="1"/>
  <c r="CC47" i="13" s="1"/>
  <c r="CJ46" i="13"/>
  <c r="CD46" i="13"/>
  <c r="E46" i="13"/>
  <c r="D46" i="13"/>
  <c r="C46" i="13" s="1"/>
  <c r="CJ45" i="13"/>
  <c r="CD45" i="13"/>
  <c r="E45" i="13"/>
  <c r="D45" i="13"/>
  <c r="C45" i="13" s="1"/>
  <c r="CJ44" i="13"/>
  <c r="CH44" i="13"/>
  <c r="CB44" i="13" s="1"/>
  <c r="CD44" i="13"/>
  <c r="E44" i="13"/>
  <c r="D44" i="13"/>
  <c r="C44" i="13"/>
  <c r="CI44" i="13" s="1"/>
  <c r="CC44" i="13" s="1"/>
  <c r="CJ43" i="13"/>
  <c r="CD43" i="13"/>
  <c r="E43" i="13"/>
  <c r="D43" i="13"/>
  <c r="C43" i="13"/>
  <c r="CI43" i="13" s="1"/>
  <c r="CC43" i="13" s="1"/>
  <c r="CJ42" i="13"/>
  <c r="CD42" i="13"/>
  <c r="E42" i="13"/>
  <c r="D42" i="13"/>
  <c r="C42" i="13" s="1"/>
  <c r="CJ41" i="13"/>
  <c r="CD41" i="13"/>
  <c r="E41" i="13"/>
  <c r="D41" i="13"/>
  <c r="C41" i="13" s="1"/>
  <c r="CJ40" i="13"/>
  <c r="CH40" i="13"/>
  <c r="CB40" i="13" s="1"/>
  <c r="CD40" i="13"/>
  <c r="E40" i="13"/>
  <c r="D40" i="13"/>
  <c r="C40" i="13"/>
  <c r="CI40" i="13" s="1"/>
  <c r="CC40" i="13" s="1"/>
  <c r="CJ39" i="13"/>
  <c r="CD39" i="13"/>
  <c r="E39" i="13"/>
  <c r="D39" i="13"/>
  <c r="C39" i="13"/>
  <c r="CI39" i="13" s="1"/>
  <c r="CC39" i="13" s="1"/>
  <c r="CJ38" i="13"/>
  <c r="CD38" i="13"/>
  <c r="E38" i="13"/>
  <c r="D38" i="13"/>
  <c r="C38" i="13" s="1"/>
  <c r="CJ37" i="13"/>
  <c r="CD37" i="13"/>
  <c r="E37" i="13"/>
  <c r="D37" i="13"/>
  <c r="C37" i="13" s="1"/>
  <c r="CJ36" i="13"/>
  <c r="CH36" i="13"/>
  <c r="CB36" i="13" s="1"/>
  <c r="CD36" i="13"/>
  <c r="E36" i="13"/>
  <c r="D36" i="13"/>
  <c r="C36" i="13"/>
  <c r="CI36" i="13" s="1"/>
  <c r="CC36" i="13" s="1"/>
  <c r="CJ35" i="13"/>
  <c r="CD35" i="13"/>
  <c r="E35" i="13"/>
  <c r="D35" i="13"/>
  <c r="C35" i="13"/>
  <c r="CI35" i="13" s="1"/>
  <c r="CC35" i="13" s="1"/>
  <c r="CJ34" i="13"/>
  <c r="CD34" i="13"/>
  <c r="E34" i="13"/>
  <c r="D34" i="13"/>
  <c r="C34" i="13" s="1"/>
  <c r="CJ33" i="13"/>
  <c r="CD33" i="13"/>
  <c r="E33" i="13"/>
  <c r="D33" i="13"/>
  <c r="C33" i="13" s="1"/>
  <c r="CJ32" i="13"/>
  <c r="CH32" i="13"/>
  <c r="CB32" i="13" s="1"/>
  <c r="CD32" i="13"/>
  <c r="E32" i="13"/>
  <c r="D32" i="13"/>
  <c r="C32" i="13"/>
  <c r="CI32" i="13" s="1"/>
  <c r="CC32" i="13" s="1"/>
  <c r="CJ31" i="13"/>
  <c r="CD31" i="13"/>
  <c r="E31" i="13"/>
  <c r="D31" i="13"/>
  <c r="C31" i="13"/>
  <c r="CI31" i="13" s="1"/>
  <c r="CC31" i="13" s="1"/>
  <c r="CJ30" i="13"/>
  <c r="CD30" i="13"/>
  <c r="E30" i="13"/>
  <c r="D30" i="13"/>
  <c r="C30" i="13" s="1"/>
  <c r="CJ29" i="13"/>
  <c r="CD29" i="13"/>
  <c r="E29" i="13"/>
  <c r="D29" i="13"/>
  <c r="C29" i="13" s="1"/>
  <c r="CJ28" i="13"/>
  <c r="CH28" i="13"/>
  <c r="CB28" i="13" s="1"/>
  <c r="CD28" i="13"/>
  <c r="E28" i="13"/>
  <c r="D28" i="13"/>
  <c r="C28" i="13"/>
  <c r="CI28" i="13" s="1"/>
  <c r="CC28" i="13" s="1"/>
  <c r="CJ27" i="13"/>
  <c r="CD27" i="13"/>
  <c r="E27" i="13"/>
  <c r="D27" i="13"/>
  <c r="C27" i="13"/>
  <c r="CI27" i="13" s="1"/>
  <c r="CC27" i="13" s="1"/>
  <c r="CJ26" i="13"/>
  <c r="CD26" i="13"/>
  <c r="E26" i="13"/>
  <c r="D26" i="13"/>
  <c r="C26" i="13" s="1"/>
  <c r="CJ25" i="13"/>
  <c r="CD25" i="13"/>
  <c r="E25" i="13"/>
  <c r="D25" i="13"/>
  <c r="C25" i="13" s="1"/>
  <c r="CJ24" i="13"/>
  <c r="CH24" i="13"/>
  <c r="CB24" i="13" s="1"/>
  <c r="CD24" i="13"/>
  <c r="E24" i="13"/>
  <c r="D24" i="13"/>
  <c r="C24" i="13"/>
  <c r="CI24" i="13" s="1"/>
  <c r="CC24" i="13" s="1"/>
  <c r="CJ23" i="13"/>
  <c r="CD23" i="13"/>
  <c r="E23" i="13"/>
  <c r="D23" i="13"/>
  <c r="C23" i="13"/>
  <c r="CI23" i="13" s="1"/>
  <c r="CC23" i="13" s="1"/>
  <c r="CJ22" i="13"/>
  <c r="CD22" i="13"/>
  <c r="E22" i="13"/>
  <c r="D22" i="13"/>
  <c r="C22" i="13" s="1"/>
  <c r="CJ21" i="13"/>
  <c r="CD21" i="13"/>
  <c r="E21" i="13"/>
  <c r="D21" i="13"/>
  <c r="C21" i="13" s="1"/>
  <c r="CJ20" i="13"/>
  <c r="CH20" i="13"/>
  <c r="CB20" i="13" s="1"/>
  <c r="CD20" i="13"/>
  <c r="E20" i="13"/>
  <c r="D20" i="13"/>
  <c r="C20" i="13"/>
  <c r="CI20" i="13" s="1"/>
  <c r="CC20" i="13" s="1"/>
  <c r="CJ19" i="13"/>
  <c r="CD19" i="13"/>
  <c r="E19" i="13"/>
  <c r="D19" i="13"/>
  <c r="C19" i="13"/>
  <c r="CI19" i="13" s="1"/>
  <c r="CC19" i="13" s="1"/>
  <c r="CJ18" i="13"/>
  <c r="CD18" i="13"/>
  <c r="E18" i="13"/>
  <c r="D18" i="13"/>
  <c r="C18" i="13" s="1"/>
  <c r="CJ17" i="13"/>
  <c r="CD17" i="13"/>
  <c r="E17" i="13"/>
  <c r="D17" i="13"/>
  <c r="C17" i="13" s="1"/>
  <c r="CJ16" i="13"/>
  <c r="CH16" i="13"/>
  <c r="CB16" i="13" s="1"/>
  <c r="CD16" i="13"/>
  <c r="E16" i="13"/>
  <c r="D16" i="13"/>
  <c r="C16" i="13"/>
  <c r="CI16" i="13" s="1"/>
  <c r="CC16" i="13" s="1"/>
  <c r="CJ15" i="13"/>
  <c r="CD15" i="13"/>
  <c r="E15" i="13"/>
  <c r="D15" i="13"/>
  <c r="C15" i="13"/>
  <c r="CI15" i="13" s="1"/>
  <c r="CC15" i="13" s="1"/>
  <c r="CJ14" i="13"/>
  <c r="CD14" i="13"/>
  <c r="E14" i="13"/>
  <c r="D14" i="13"/>
  <c r="C14" i="13" s="1"/>
  <c r="A5" i="13"/>
  <c r="A4" i="13"/>
  <c r="A3" i="13"/>
  <c r="A2" i="13"/>
  <c r="CI30" i="13" l="1"/>
  <c r="CC30" i="13" s="1"/>
  <c r="CG30" i="13"/>
  <c r="CA30" i="13" s="1"/>
  <c r="CH30" i="13"/>
  <c r="CB30" i="13" s="1"/>
  <c r="CI45" i="13"/>
  <c r="CC45" i="13" s="1"/>
  <c r="CH45" i="13"/>
  <c r="CB45" i="13" s="1"/>
  <c r="CG45" i="13"/>
  <c r="CA45" i="13" s="1"/>
  <c r="CI42" i="13"/>
  <c r="CC42" i="13" s="1"/>
  <c r="CH42" i="13"/>
  <c r="CB42" i="13" s="1"/>
  <c r="CG42" i="13"/>
  <c r="CA42" i="13" s="1"/>
  <c r="CI21" i="13"/>
  <c r="CC21" i="13" s="1"/>
  <c r="CH21" i="13"/>
  <c r="CB21" i="13" s="1"/>
  <c r="CG21" i="13"/>
  <c r="CA21" i="13" s="1"/>
  <c r="AU21" i="13" s="1"/>
  <c r="CI37" i="13"/>
  <c r="CC37" i="13" s="1"/>
  <c r="CH37" i="13"/>
  <c r="CB37" i="13" s="1"/>
  <c r="CG37" i="13"/>
  <c r="CA37" i="13" s="1"/>
  <c r="CI38" i="13"/>
  <c r="CC38" i="13" s="1"/>
  <c r="CH38" i="13"/>
  <c r="CB38" i="13" s="1"/>
  <c r="CG38" i="13"/>
  <c r="CA38" i="13" s="1"/>
  <c r="CI14" i="13"/>
  <c r="CC14" i="13" s="1"/>
  <c r="CH14" i="13"/>
  <c r="CB14" i="13" s="1"/>
  <c r="CG14" i="13"/>
  <c r="CI29" i="13"/>
  <c r="CC29" i="13" s="1"/>
  <c r="CH29" i="13"/>
  <c r="CB29" i="13" s="1"/>
  <c r="CG29" i="13"/>
  <c r="CA29" i="13" s="1"/>
  <c r="CI25" i="13"/>
  <c r="CC25" i="13" s="1"/>
  <c r="CH25" i="13"/>
  <c r="CB25" i="13" s="1"/>
  <c r="CG25" i="13"/>
  <c r="CA25" i="13" s="1"/>
  <c r="AU25" i="13" s="1"/>
  <c r="CI26" i="13"/>
  <c r="CC26" i="13" s="1"/>
  <c r="CH26" i="13"/>
  <c r="CB26" i="13" s="1"/>
  <c r="CG26" i="13"/>
  <c r="CA26" i="13" s="1"/>
  <c r="CI41" i="13"/>
  <c r="CC41" i="13" s="1"/>
  <c r="CG41" i="13"/>
  <c r="CA41" i="13" s="1"/>
  <c r="CH41" i="13"/>
  <c r="CB41" i="13" s="1"/>
  <c r="CI22" i="13"/>
  <c r="CC22" i="13" s="1"/>
  <c r="CG22" i="13"/>
  <c r="CA22" i="13" s="1"/>
  <c r="AU22" i="13" s="1"/>
  <c r="CH22" i="13"/>
  <c r="CB22" i="13" s="1"/>
  <c r="CI17" i="13"/>
  <c r="CC17" i="13" s="1"/>
  <c r="CH17" i="13"/>
  <c r="CB17" i="13" s="1"/>
  <c r="CG17" i="13"/>
  <c r="CA17" i="13" s="1"/>
  <c r="AU17" i="13" s="1"/>
  <c r="CI18" i="13"/>
  <c r="CC18" i="13" s="1"/>
  <c r="CG18" i="13"/>
  <c r="CA18" i="13" s="1"/>
  <c r="CH18" i="13"/>
  <c r="CB18" i="13" s="1"/>
  <c r="CI33" i="13"/>
  <c r="CC33" i="13" s="1"/>
  <c r="CH33" i="13"/>
  <c r="CB33" i="13" s="1"/>
  <c r="CG33" i="13"/>
  <c r="CA33" i="13" s="1"/>
  <c r="CI34" i="13"/>
  <c r="CC34" i="13" s="1"/>
  <c r="CH34" i="13"/>
  <c r="CB34" i="13" s="1"/>
  <c r="CG34" i="13"/>
  <c r="CA34" i="13" s="1"/>
  <c r="CI46" i="13"/>
  <c r="CC46" i="13" s="1"/>
  <c r="CH46" i="13"/>
  <c r="CB46" i="13" s="1"/>
  <c r="CG46" i="13"/>
  <c r="CA46" i="13" s="1"/>
  <c r="AU46" i="13" s="1"/>
  <c r="CH60" i="13"/>
  <c r="CB60" i="13" s="1"/>
  <c r="CG60" i="13"/>
  <c r="CA60" i="13" s="1"/>
  <c r="CI60" i="13"/>
  <c r="CC60" i="13" s="1"/>
  <c r="AU76" i="13"/>
  <c r="CG15" i="13"/>
  <c r="CA15" i="13" s="1"/>
  <c r="CG19" i="13"/>
  <c r="CA19" i="13" s="1"/>
  <c r="CG23" i="13"/>
  <c r="CA23" i="13" s="1"/>
  <c r="AU23" i="13" s="1"/>
  <c r="CG27" i="13"/>
  <c r="CA27" i="13" s="1"/>
  <c r="CG31" i="13"/>
  <c r="CA31" i="13" s="1"/>
  <c r="CG35" i="13"/>
  <c r="CA35" i="13" s="1"/>
  <c r="CG39" i="13"/>
  <c r="CA39" i="13" s="1"/>
  <c r="AU39" i="13" s="1"/>
  <c r="CG43" i="13"/>
  <c r="CA43" i="13" s="1"/>
  <c r="CG47" i="13"/>
  <c r="CA47" i="13" s="1"/>
  <c r="CG49" i="13"/>
  <c r="CA49" i="13" s="1"/>
  <c r="CH49" i="13"/>
  <c r="CB49" i="13" s="1"/>
  <c r="CI49" i="13"/>
  <c r="CC49" i="13" s="1"/>
  <c r="C52" i="13"/>
  <c r="CG48" i="13"/>
  <c r="CA48" i="13" s="1"/>
  <c r="CI48" i="13"/>
  <c r="CC48" i="13" s="1"/>
  <c r="CH48" i="13"/>
  <c r="CB48" i="13" s="1"/>
  <c r="CH15" i="13"/>
  <c r="CB15" i="13" s="1"/>
  <c r="CG16" i="13"/>
  <c r="CA16" i="13" s="1"/>
  <c r="AU16" i="13" s="1"/>
  <c r="CH19" i="13"/>
  <c r="CB19" i="13" s="1"/>
  <c r="CG20" i="13"/>
  <c r="CA20" i="13" s="1"/>
  <c r="AU20" i="13" s="1"/>
  <c r="CH23" i="13"/>
  <c r="CB23" i="13" s="1"/>
  <c r="CG24" i="13"/>
  <c r="CA24" i="13" s="1"/>
  <c r="AU24" i="13" s="1"/>
  <c r="CH27" i="13"/>
  <c r="CB27" i="13" s="1"/>
  <c r="CG28" i="13"/>
  <c r="CA28" i="13" s="1"/>
  <c r="AU28" i="13" s="1"/>
  <c r="CH31" i="13"/>
  <c r="CB31" i="13" s="1"/>
  <c r="CG32" i="13"/>
  <c r="CA32" i="13" s="1"/>
  <c r="AU32" i="13" s="1"/>
  <c r="CH35" i="13"/>
  <c r="CB35" i="13" s="1"/>
  <c r="CG36" i="13"/>
  <c r="CA36" i="13" s="1"/>
  <c r="AU36" i="13" s="1"/>
  <c r="CH39" i="13"/>
  <c r="CB39" i="13" s="1"/>
  <c r="CG40" i="13"/>
  <c r="CA40" i="13" s="1"/>
  <c r="AU40" i="13" s="1"/>
  <c r="CH43" i="13"/>
  <c r="CB43" i="13" s="1"/>
  <c r="CG44" i="13"/>
  <c r="CA44" i="13" s="1"/>
  <c r="AU44" i="13" s="1"/>
  <c r="CH47" i="13"/>
  <c r="CB47" i="13" s="1"/>
  <c r="CG53" i="13"/>
  <c r="CA53" i="13" s="1"/>
  <c r="CH53" i="13"/>
  <c r="CB53" i="13" s="1"/>
  <c r="CI53" i="13"/>
  <c r="CC53" i="13" s="1"/>
  <c r="CG56" i="13"/>
  <c r="CA56" i="13" s="1"/>
  <c r="CI56" i="13"/>
  <c r="CC56" i="13" s="1"/>
  <c r="CH56" i="13"/>
  <c r="CB56" i="13" s="1"/>
  <c r="CH59" i="13"/>
  <c r="CB59" i="13" s="1"/>
  <c r="CG59" i="13"/>
  <c r="CA59" i="13" s="1"/>
  <c r="CH80" i="13"/>
  <c r="CB80" i="13" s="1"/>
  <c r="CI80" i="13"/>
  <c r="CC80" i="13" s="1"/>
  <c r="CH81" i="13"/>
  <c r="CB81" i="13" s="1"/>
  <c r="CI81" i="13"/>
  <c r="CC81" i="13" s="1"/>
  <c r="CG81" i="13"/>
  <c r="CA81" i="13" s="1"/>
  <c r="AU81" i="13" s="1"/>
  <c r="CH88" i="13"/>
  <c r="CB88" i="13" s="1"/>
  <c r="CI88" i="13"/>
  <c r="CC88" i="13" s="1"/>
  <c r="CH89" i="13"/>
  <c r="CB89" i="13" s="1"/>
  <c r="CI89" i="13"/>
  <c r="CC89" i="13" s="1"/>
  <c r="CG89" i="13"/>
  <c r="CA89" i="13" s="1"/>
  <c r="C50" i="13"/>
  <c r="A194" i="13" s="1"/>
  <c r="C54" i="13"/>
  <c r="C58" i="13"/>
  <c r="CI59" i="13"/>
  <c r="CC59" i="13" s="1"/>
  <c r="CG62" i="13"/>
  <c r="CA62" i="13" s="1"/>
  <c r="AU62" i="13" s="1"/>
  <c r="CI62" i="13"/>
  <c r="CC62" i="13" s="1"/>
  <c r="CG65" i="13"/>
  <c r="CA65" i="13" s="1"/>
  <c r="AU65" i="13" s="1"/>
  <c r="CI65" i="13"/>
  <c r="CC65" i="13" s="1"/>
  <c r="CG68" i="13"/>
  <c r="CA68" i="13" s="1"/>
  <c r="CI68" i="13"/>
  <c r="CC68" i="13" s="1"/>
  <c r="CH68" i="13"/>
  <c r="CB68" i="13" s="1"/>
  <c r="CI87" i="13"/>
  <c r="CC87" i="13" s="1"/>
  <c r="AU87" i="13" s="1"/>
  <c r="CH100" i="13"/>
  <c r="CB100" i="13" s="1"/>
  <c r="CG100" i="13"/>
  <c r="CA100" i="13" s="1"/>
  <c r="CG101" i="13"/>
  <c r="CA101" i="13" s="1"/>
  <c r="AS101" i="13" s="1"/>
  <c r="CG64" i="13"/>
  <c r="CA64" i="13" s="1"/>
  <c r="AU64" i="13" s="1"/>
  <c r="CI64" i="13"/>
  <c r="CC64" i="13" s="1"/>
  <c r="CH64" i="13"/>
  <c r="CB64" i="13" s="1"/>
  <c r="AU84" i="13"/>
  <c r="CH86" i="13"/>
  <c r="CB86" i="13" s="1"/>
  <c r="CG86" i="13"/>
  <c r="CA86" i="13" s="1"/>
  <c r="CH95" i="13"/>
  <c r="CB95" i="13" s="1"/>
  <c r="CG95" i="13"/>
  <c r="CA95" i="13" s="1"/>
  <c r="AS95" i="13" s="1"/>
  <c r="CG98" i="13"/>
  <c r="CA98" i="13" s="1"/>
  <c r="AS98" i="13" s="1"/>
  <c r="CH103" i="13"/>
  <c r="CB103" i="13" s="1"/>
  <c r="CG103" i="13"/>
  <c r="CA103" i="13" s="1"/>
  <c r="C51" i="13"/>
  <c r="C55" i="13"/>
  <c r="CH57" i="13"/>
  <c r="CB57" i="13" s="1"/>
  <c r="AU57" i="13" s="1"/>
  <c r="C61" i="13"/>
  <c r="CG69" i="13"/>
  <c r="CA69" i="13" s="1"/>
  <c r="AU69" i="13" s="1"/>
  <c r="CI69" i="13"/>
  <c r="CC69" i="13" s="1"/>
  <c r="CG72" i="13"/>
  <c r="CA72" i="13" s="1"/>
  <c r="CI72" i="13"/>
  <c r="CC72" i="13" s="1"/>
  <c r="CH72" i="13"/>
  <c r="CB72" i="13" s="1"/>
  <c r="CG80" i="13"/>
  <c r="CA80" i="13" s="1"/>
  <c r="CH82" i="13"/>
  <c r="CB82" i="13" s="1"/>
  <c r="CG82" i="13"/>
  <c r="CA82" i="13" s="1"/>
  <c r="CG83" i="13"/>
  <c r="CA83" i="13" s="1"/>
  <c r="AU83" i="13" s="1"/>
  <c r="CH84" i="13"/>
  <c r="CB84" i="13" s="1"/>
  <c r="CI84" i="13"/>
  <c r="CC84" i="13" s="1"/>
  <c r="CH85" i="13"/>
  <c r="CB85" i="13" s="1"/>
  <c r="CI85" i="13"/>
  <c r="CC85" i="13" s="1"/>
  <c r="CG85" i="13"/>
  <c r="CA85" i="13" s="1"/>
  <c r="CI86" i="13"/>
  <c r="CC86" i="13" s="1"/>
  <c r="CG88" i="13"/>
  <c r="CA88" i="13" s="1"/>
  <c r="AU88" i="13" s="1"/>
  <c r="CG94" i="13"/>
  <c r="CA94" i="13" s="1"/>
  <c r="AS94" i="13" s="1"/>
  <c r="CH99" i="13"/>
  <c r="CB99" i="13" s="1"/>
  <c r="CG99" i="13"/>
  <c r="CA99" i="13" s="1"/>
  <c r="CG102" i="13"/>
  <c r="CA102" i="13" s="1"/>
  <c r="AS102" i="13" s="1"/>
  <c r="CG73" i="13"/>
  <c r="CA73" i="13" s="1"/>
  <c r="CI73" i="13"/>
  <c r="CC73" i="13" s="1"/>
  <c r="CH76" i="13"/>
  <c r="CB76" i="13" s="1"/>
  <c r="CI76" i="13"/>
  <c r="CC76" i="13" s="1"/>
  <c r="CI77" i="13"/>
  <c r="CC77" i="13" s="1"/>
  <c r="CG77" i="13"/>
  <c r="CA77" i="13" s="1"/>
  <c r="AU77" i="13" s="1"/>
  <c r="CI83" i="13"/>
  <c r="CC83" i="13" s="1"/>
  <c r="CH96" i="13"/>
  <c r="CB96" i="13" s="1"/>
  <c r="CG96" i="13"/>
  <c r="CA96" i="13" s="1"/>
  <c r="AS96" i="13" s="1"/>
  <c r="CG97" i="13"/>
  <c r="CA97" i="13" s="1"/>
  <c r="AS97" i="13" s="1"/>
  <c r="CH104" i="13"/>
  <c r="CB104" i="13" s="1"/>
  <c r="CG104" i="13"/>
  <c r="CA104" i="13" s="1"/>
  <c r="CG105" i="13"/>
  <c r="CA105" i="13" s="1"/>
  <c r="AS105" i="13" s="1"/>
  <c r="CG63" i="13"/>
  <c r="CA63" i="13" s="1"/>
  <c r="AU63" i="13" s="1"/>
  <c r="CI63" i="13"/>
  <c r="CC63" i="13" s="1"/>
  <c r="CG67" i="13"/>
  <c r="CA67" i="13" s="1"/>
  <c r="CI67" i="13"/>
  <c r="CC67" i="13" s="1"/>
  <c r="CG71" i="13"/>
  <c r="CA71" i="13" s="1"/>
  <c r="AU71" i="13" s="1"/>
  <c r="CI71" i="13"/>
  <c r="CC71" i="13" s="1"/>
  <c r="CG75" i="13"/>
  <c r="CA75" i="13" s="1"/>
  <c r="CI75" i="13"/>
  <c r="CC75" i="13" s="1"/>
  <c r="CG79" i="13"/>
  <c r="CA79" i="13" s="1"/>
  <c r="AU79" i="13" s="1"/>
  <c r="CI79" i="13"/>
  <c r="CC79" i="13" s="1"/>
  <c r="CG66" i="13"/>
  <c r="CA66" i="13" s="1"/>
  <c r="CI66" i="13"/>
  <c r="CC66" i="13" s="1"/>
  <c r="CG70" i="13"/>
  <c r="CA70" i="13" s="1"/>
  <c r="AU70" i="13" s="1"/>
  <c r="CI70" i="13"/>
  <c r="CC70" i="13" s="1"/>
  <c r="CG74" i="13"/>
  <c r="CA74" i="13" s="1"/>
  <c r="CI74" i="13"/>
  <c r="CC74" i="13" s="1"/>
  <c r="CG78" i="13"/>
  <c r="CA78" i="13" s="1"/>
  <c r="AU78" i="13" s="1"/>
  <c r="B157" i="12"/>
  <c r="B156" i="12"/>
  <c r="B155" i="12"/>
  <c r="B154" i="12"/>
  <c r="B153" i="12"/>
  <c r="B152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E123" i="12"/>
  <c r="D123" i="12"/>
  <c r="C123" i="12" s="1"/>
  <c r="E122" i="12"/>
  <c r="D122" i="12"/>
  <c r="C122" i="12"/>
  <c r="E121" i="12"/>
  <c r="D121" i="12"/>
  <c r="C121" i="12" s="1"/>
  <c r="CG116" i="12"/>
  <c r="CA116" i="12"/>
  <c r="E116" i="12"/>
  <c r="CG115" i="12"/>
  <c r="CA115" i="12"/>
  <c r="E115" i="12" s="1"/>
  <c r="CG114" i="12"/>
  <c r="CA114" i="12"/>
  <c r="E114" i="12"/>
  <c r="CG113" i="12"/>
  <c r="CA113" i="12"/>
  <c r="E113" i="12" s="1"/>
  <c r="CG110" i="12"/>
  <c r="CA110" i="12"/>
  <c r="E110" i="12"/>
  <c r="CG109" i="12"/>
  <c r="CA109" i="12"/>
  <c r="E109" i="12" s="1"/>
  <c r="CG108" i="12"/>
  <c r="CA108" i="12"/>
  <c r="E108" i="12"/>
  <c r="E105" i="12"/>
  <c r="D105" i="12"/>
  <c r="C105" i="12"/>
  <c r="CH105" i="12" s="1"/>
  <c r="CB105" i="12" s="1"/>
  <c r="CG104" i="12"/>
  <c r="CA104" i="12" s="1"/>
  <c r="AS104" i="12" s="1"/>
  <c r="E104" i="12"/>
  <c r="D104" i="12"/>
  <c r="C104" i="12"/>
  <c r="CH104" i="12" s="1"/>
  <c r="CB104" i="12" s="1"/>
  <c r="E103" i="12"/>
  <c r="C103" i="12" s="1"/>
  <c r="D103" i="12"/>
  <c r="E102" i="12"/>
  <c r="C102" i="12" s="1"/>
  <c r="D102" i="12"/>
  <c r="E101" i="12"/>
  <c r="D101" i="12"/>
  <c r="C101" i="12"/>
  <c r="CH101" i="12" s="1"/>
  <c r="CB101" i="12" s="1"/>
  <c r="E100" i="12"/>
  <c r="C100" i="12" s="1"/>
  <c r="D100" i="12"/>
  <c r="E99" i="12"/>
  <c r="C99" i="12" s="1"/>
  <c r="D99" i="12"/>
  <c r="E98" i="12"/>
  <c r="C98" i="12" s="1"/>
  <c r="D98" i="12"/>
  <c r="E97" i="12"/>
  <c r="D97" i="12"/>
  <c r="C97" i="12"/>
  <c r="CH97" i="12" s="1"/>
  <c r="CB97" i="12" s="1"/>
  <c r="E96" i="12"/>
  <c r="C96" i="12" s="1"/>
  <c r="D96" i="12"/>
  <c r="E95" i="12"/>
  <c r="C95" i="12" s="1"/>
  <c r="D95" i="12"/>
  <c r="E94" i="12"/>
  <c r="D94" i="12"/>
  <c r="C94" i="12"/>
  <c r="CH94" i="12" s="1"/>
  <c r="CB94" i="12" s="1"/>
  <c r="CJ89" i="12"/>
  <c r="CI89" i="12"/>
  <c r="CC89" i="12" s="1"/>
  <c r="CD89" i="12"/>
  <c r="E89" i="12"/>
  <c r="D89" i="12"/>
  <c r="C89" i="12"/>
  <c r="CH89" i="12" s="1"/>
  <c r="CB89" i="12" s="1"/>
  <c r="CJ88" i="12"/>
  <c r="CD88" i="12"/>
  <c r="E88" i="12"/>
  <c r="C88" i="12" s="1"/>
  <c r="D88" i="12"/>
  <c r="CJ87" i="12"/>
  <c r="CI87" i="12"/>
  <c r="CC87" i="12" s="1"/>
  <c r="CD87" i="12"/>
  <c r="E87" i="12"/>
  <c r="C87" i="12" s="1"/>
  <c r="D87" i="12"/>
  <c r="CJ86" i="12"/>
  <c r="CG86" i="12"/>
  <c r="CA86" i="12" s="1"/>
  <c r="CD86" i="12"/>
  <c r="E86" i="12"/>
  <c r="D86" i="12"/>
  <c r="C86" i="12"/>
  <c r="CJ85" i="12"/>
  <c r="CI85" i="12"/>
  <c r="CC85" i="12" s="1"/>
  <c r="CD85" i="12"/>
  <c r="E85" i="12"/>
  <c r="D85" i="12"/>
  <c r="C85" i="12"/>
  <c r="CH85" i="12" s="1"/>
  <c r="CB85" i="12" s="1"/>
  <c r="CJ84" i="12"/>
  <c r="CD84" i="12"/>
  <c r="E84" i="12"/>
  <c r="C84" i="12" s="1"/>
  <c r="D84" i="12"/>
  <c r="CJ83" i="12"/>
  <c r="CD83" i="12"/>
  <c r="E83" i="12"/>
  <c r="C83" i="12" s="1"/>
  <c r="CI83" i="12" s="1"/>
  <c r="CC83" i="12" s="1"/>
  <c r="D83" i="12"/>
  <c r="CJ82" i="12"/>
  <c r="CD82" i="12"/>
  <c r="E82" i="12"/>
  <c r="C82" i="12" s="1"/>
  <c r="D82" i="12"/>
  <c r="CJ81" i="12"/>
  <c r="CI81" i="12"/>
  <c r="CC81" i="12" s="1"/>
  <c r="CD81" i="12"/>
  <c r="E81" i="12"/>
  <c r="D81" i="12"/>
  <c r="C81" i="12"/>
  <c r="CH81" i="12" s="1"/>
  <c r="CB81" i="12" s="1"/>
  <c r="CJ80" i="12"/>
  <c r="CD80" i="12"/>
  <c r="E80" i="12"/>
  <c r="C80" i="12" s="1"/>
  <c r="CG80" i="12" s="1"/>
  <c r="CA80" i="12" s="1"/>
  <c r="CJ79" i="12"/>
  <c r="CD79" i="12" s="1"/>
  <c r="CH79" i="12"/>
  <c r="CB79" i="12" s="1"/>
  <c r="E79" i="12"/>
  <c r="C79" i="12"/>
  <c r="CJ78" i="12"/>
  <c r="CI78" i="12"/>
  <c r="CC78" i="12" s="1"/>
  <c r="CD78" i="12"/>
  <c r="E78" i="12"/>
  <c r="C78" i="12" s="1"/>
  <c r="CH78" i="12" s="1"/>
  <c r="CB78" i="12" s="1"/>
  <c r="CJ77" i="12"/>
  <c r="CD77" i="12"/>
  <c r="E77" i="12"/>
  <c r="C77" i="12"/>
  <c r="CJ76" i="12"/>
  <c r="CD76" i="12"/>
  <c r="E76" i="12"/>
  <c r="C76" i="12" s="1"/>
  <c r="CG76" i="12" s="1"/>
  <c r="CA76" i="12" s="1"/>
  <c r="CJ75" i="12"/>
  <c r="CD75" i="12" s="1"/>
  <c r="CH75" i="12"/>
  <c r="CB75" i="12" s="1"/>
  <c r="E75" i="12"/>
  <c r="D75" i="12"/>
  <c r="C75" i="12" s="1"/>
  <c r="CJ74" i="12"/>
  <c r="CD74" i="12"/>
  <c r="E74" i="12"/>
  <c r="D74" i="12"/>
  <c r="C74" i="12" s="1"/>
  <c r="CJ73" i="12"/>
  <c r="CD73" i="12"/>
  <c r="E73" i="12"/>
  <c r="D73" i="12"/>
  <c r="C73" i="12" s="1"/>
  <c r="CJ72" i="12"/>
  <c r="CD72" i="12"/>
  <c r="E72" i="12"/>
  <c r="D72" i="12"/>
  <c r="C72" i="12" s="1"/>
  <c r="CJ71" i="12"/>
  <c r="CD71" i="12" s="1"/>
  <c r="CH71" i="12"/>
  <c r="CB71" i="12" s="1"/>
  <c r="E71" i="12"/>
  <c r="D71" i="12"/>
  <c r="C71" i="12" s="1"/>
  <c r="CJ70" i="12"/>
  <c r="CD70" i="12"/>
  <c r="E70" i="12"/>
  <c r="D70" i="12"/>
  <c r="C70" i="12" s="1"/>
  <c r="CJ69" i="12"/>
  <c r="CD69" i="12"/>
  <c r="E69" i="12"/>
  <c r="D69" i="12"/>
  <c r="C69" i="12" s="1"/>
  <c r="CJ68" i="12"/>
  <c r="CD68" i="12"/>
  <c r="E68" i="12"/>
  <c r="D68" i="12"/>
  <c r="C68" i="12" s="1"/>
  <c r="CJ67" i="12"/>
  <c r="CD67" i="12" s="1"/>
  <c r="CH67" i="12"/>
  <c r="CB67" i="12" s="1"/>
  <c r="E67" i="12"/>
  <c r="D67" i="12"/>
  <c r="C67" i="12" s="1"/>
  <c r="CJ66" i="12"/>
  <c r="CD66" i="12"/>
  <c r="E66" i="12"/>
  <c r="D66" i="12"/>
  <c r="C66" i="12" s="1"/>
  <c r="CJ65" i="12"/>
  <c r="CD65" i="12"/>
  <c r="E65" i="12"/>
  <c r="D65" i="12"/>
  <c r="C65" i="12" s="1"/>
  <c r="CJ64" i="12"/>
  <c r="CD64" i="12"/>
  <c r="E64" i="12"/>
  <c r="D64" i="12"/>
  <c r="C64" i="12" s="1"/>
  <c r="CJ63" i="12"/>
  <c r="CD63" i="12" s="1"/>
  <c r="CH63" i="12"/>
  <c r="CB63" i="12" s="1"/>
  <c r="E63" i="12"/>
  <c r="D63" i="12"/>
  <c r="C63" i="12" s="1"/>
  <c r="CJ62" i="12"/>
  <c r="CD62" i="12"/>
  <c r="E62" i="12"/>
  <c r="D62" i="12"/>
  <c r="C62" i="12" s="1"/>
  <c r="CJ61" i="12"/>
  <c r="CD61" i="12" s="1"/>
  <c r="E61" i="12"/>
  <c r="D61" i="12"/>
  <c r="C61" i="12" s="1"/>
  <c r="CJ60" i="12"/>
  <c r="CD60" i="12" s="1"/>
  <c r="E60" i="12"/>
  <c r="D60" i="12"/>
  <c r="C60" i="12" s="1"/>
  <c r="CJ59" i="12"/>
  <c r="CD59" i="12" s="1"/>
  <c r="E59" i="12"/>
  <c r="D59" i="12"/>
  <c r="C59" i="12" s="1"/>
  <c r="CJ58" i="12"/>
  <c r="CD58" i="12"/>
  <c r="E58" i="12"/>
  <c r="D58" i="12"/>
  <c r="C58" i="12" s="1"/>
  <c r="CJ57" i="12"/>
  <c r="CD57" i="12"/>
  <c r="E57" i="12"/>
  <c r="D57" i="12"/>
  <c r="CJ56" i="12"/>
  <c r="CD56" i="12" s="1"/>
  <c r="CH56" i="12"/>
  <c r="CB56" i="12" s="1"/>
  <c r="E56" i="12"/>
  <c r="D56" i="12"/>
  <c r="C56" i="12" s="1"/>
  <c r="CG56" i="12" s="1"/>
  <c r="CA56" i="12" s="1"/>
  <c r="CJ55" i="12"/>
  <c r="CD55" i="12"/>
  <c r="E55" i="12"/>
  <c r="D55" i="12"/>
  <c r="CJ54" i="12"/>
  <c r="CD54" i="12" s="1"/>
  <c r="E54" i="12"/>
  <c r="D54" i="12"/>
  <c r="C54" i="12" s="1"/>
  <c r="CG54" i="12" s="1"/>
  <c r="CA54" i="12" s="1"/>
  <c r="CJ53" i="12"/>
  <c r="CD53" i="12"/>
  <c r="E53" i="12"/>
  <c r="D53" i="12"/>
  <c r="CJ52" i="12"/>
  <c r="CD52" i="12" s="1"/>
  <c r="CH52" i="12"/>
  <c r="CB52" i="12" s="1"/>
  <c r="E52" i="12"/>
  <c r="D52" i="12"/>
  <c r="C52" i="12" s="1"/>
  <c r="CG52" i="12" s="1"/>
  <c r="CA52" i="12" s="1"/>
  <c r="CJ51" i="12"/>
  <c r="CD51" i="12"/>
  <c r="E51" i="12"/>
  <c r="D51" i="12"/>
  <c r="CJ50" i="12"/>
  <c r="CD50" i="12" s="1"/>
  <c r="E50" i="12"/>
  <c r="D50" i="12"/>
  <c r="C50" i="12" s="1"/>
  <c r="CG50" i="12" s="1"/>
  <c r="CA50" i="12" s="1"/>
  <c r="CJ49" i="12"/>
  <c r="CD49" i="12"/>
  <c r="E49" i="12"/>
  <c r="D49" i="12"/>
  <c r="CJ48" i="12"/>
  <c r="CD48" i="12" s="1"/>
  <c r="CH48" i="12"/>
  <c r="CB48" i="12" s="1"/>
  <c r="E48" i="12"/>
  <c r="D48" i="12"/>
  <c r="C48" i="12" s="1"/>
  <c r="CG48" i="12" s="1"/>
  <c r="CA48" i="12" s="1"/>
  <c r="CJ47" i="12"/>
  <c r="CD47" i="12"/>
  <c r="E47" i="12"/>
  <c r="D47" i="12"/>
  <c r="CJ46" i="12"/>
  <c r="CD46" i="12" s="1"/>
  <c r="E46" i="12"/>
  <c r="C46" i="12" s="1"/>
  <c r="D46" i="12"/>
  <c r="CJ45" i="12"/>
  <c r="CI45" i="12"/>
  <c r="CD45" i="12"/>
  <c r="CC45" i="12"/>
  <c r="E45" i="12"/>
  <c r="C45" i="12" s="1"/>
  <c r="D45" i="12"/>
  <c r="CJ44" i="12"/>
  <c r="CI44" i="12"/>
  <c r="CC44" i="12" s="1"/>
  <c r="CD44" i="12"/>
  <c r="E44" i="12"/>
  <c r="C44" i="12" s="1"/>
  <c r="D44" i="12"/>
  <c r="CJ43" i="12"/>
  <c r="CI43" i="12"/>
  <c r="CD43" i="12"/>
  <c r="CC43" i="12"/>
  <c r="E43" i="12"/>
  <c r="C43" i="12" s="1"/>
  <c r="D43" i="12"/>
  <c r="CJ42" i="12"/>
  <c r="CI42" i="12"/>
  <c r="CC42" i="12" s="1"/>
  <c r="CD42" i="12"/>
  <c r="E42" i="12"/>
  <c r="C42" i="12" s="1"/>
  <c r="D42" i="12"/>
  <c r="CJ41" i="12"/>
  <c r="CI41" i="12"/>
  <c r="CD41" i="12"/>
  <c r="CC41" i="12"/>
  <c r="E41" i="12"/>
  <c r="C41" i="12" s="1"/>
  <c r="D41" i="12"/>
  <c r="CJ40" i="12"/>
  <c r="CI40" i="12"/>
  <c r="CC40" i="12" s="1"/>
  <c r="CD40" i="12"/>
  <c r="E40" i="12"/>
  <c r="C40" i="12" s="1"/>
  <c r="D40" i="12"/>
  <c r="CJ39" i="12"/>
  <c r="CI39" i="12"/>
  <c r="CD39" i="12"/>
  <c r="CC39" i="12"/>
  <c r="E39" i="12"/>
  <c r="C39" i="12" s="1"/>
  <c r="D39" i="12"/>
  <c r="CJ38" i="12"/>
  <c r="CI38" i="12"/>
  <c r="CC38" i="12" s="1"/>
  <c r="CD38" i="12"/>
  <c r="E38" i="12"/>
  <c r="C38" i="12" s="1"/>
  <c r="D38" i="12"/>
  <c r="CJ37" i="12"/>
  <c r="CD37" i="12"/>
  <c r="E37" i="12"/>
  <c r="D37" i="12"/>
  <c r="C37" i="12"/>
  <c r="CI37" i="12" s="1"/>
  <c r="CC37" i="12" s="1"/>
  <c r="CJ36" i="12"/>
  <c r="CD36" i="12"/>
  <c r="E36" i="12"/>
  <c r="C36" i="12" s="1"/>
  <c r="D36" i="12"/>
  <c r="CJ35" i="12"/>
  <c r="CD35" i="12"/>
  <c r="E35" i="12"/>
  <c r="C35" i="12" s="1"/>
  <c r="D35" i="12"/>
  <c r="CJ34" i="12"/>
  <c r="CI34" i="12"/>
  <c r="CC34" i="12" s="1"/>
  <c r="CD34" i="12"/>
  <c r="E34" i="12"/>
  <c r="D34" i="12"/>
  <c r="C34" i="12"/>
  <c r="CH34" i="12" s="1"/>
  <c r="CB34" i="12" s="1"/>
  <c r="CJ33" i="12"/>
  <c r="CD33" i="12"/>
  <c r="E33" i="12"/>
  <c r="D33" i="12"/>
  <c r="C33" i="12"/>
  <c r="CH33" i="12" s="1"/>
  <c r="CB33" i="12" s="1"/>
  <c r="CJ32" i="12"/>
  <c r="CD32" i="12"/>
  <c r="E32" i="12"/>
  <c r="C32" i="12" s="1"/>
  <c r="D32" i="12"/>
  <c r="CJ31" i="12"/>
  <c r="CD31" i="12"/>
  <c r="E31" i="12"/>
  <c r="C31" i="12" s="1"/>
  <c r="D31" i="12"/>
  <c r="CJ30" i="12"/>
  <c r="CI30" i="12"/>
  <c r="CC30" i="12" s="1"/>
  <c r="CD30" i="12"/>
  <c r="E30" i="12"/>
  <c r="D30" i="12"/>
  <c r="C30" i="12"/>
  <c r="CH30" i="12" s="1"/>
  <c r="CB30" i="12" s="1"/>
  <c r="CJ29" i="12"/>
  <c r="CD29" i="12"/>
  <c r="E29" i="12"/>
  <c r="D29" i="12"/>
  <c r="C29" i="12"/>
  <c r="CH29" i="12" s="1"/>
  <c r="CB29" i="12" s="1"/>
  <c r="CJ28" i="12"/>
  <c r="CD28" i="12"/>
  <c r="E28" i="12"/>
  <c r="C28" i="12" s="1"/>
  <c r="D28" i="12"/>
  <c r="CJ27" i="12"/>
  <c r="CD27" i="12"/>
  <c r="E27" i="12"/>
  <c r="C27" i="12" s="1"/>
  <c r="D27" i="12"/>
  <c r="CJ26" i="12"/>
  <c r="CI26" i="12"/>
  <c r="CC26" i="12" s="1"/>
  <c r="CD26" i="12"/>
  <c r="E26" i="12"/>
  <c r="D26" i="12"/>
  <c r="C26" i="12"/>
  <c r="CH26" i="12" s="1"/>
  <c r="CB26" i="12" s="1"/>
  <c r="CJ25" i="12"/>
  <c r="CD25" i="12"/>
  <c r="E25" i="12"/>
  <c r="D25" i="12"/>
  <c r="C25" i="12"/>
  <c r="CH25" i="12" s="1"/>
  <c r="CB25" i="12" s="1"/>
  <c r="CJ24" i="12"/>
  <c r="CD24" i="12"/>
  <c r="E24" i="12"/>
  <c r="C24" i="12" s="1"/>
  <c r="D24" i="12"/>
  <c r="CJ23" i="12"/>
  <c r="CD23" i="12"/>
  <c r="E23" i="12"/>
  <c r="C23" i="12" s="1"/>
  <c r="D23" i="12"/>
  <c r="CJ22" i="12"/>
  <c r="CI22" i="12"/>
  <c r="CC22" i="12" s="1"/>
  <c r="CD22" i="12"/>
  <c r="E22" i="12"/>
  <c r="D22" i="12"/>
  <c r="C22" i="12"/>
  <c r="CH22" i="12" s="1"/>
  <c r="CB22" i="12" s="1"/>
  <c r="CJ21" i="12"/>
  <c r="CD21" i="12"/>
  <c r="E21" i="12"/>
  <c r="D21" i="12"/>
  <c r="C21" i="12"/>
  <c r="CH21" i="12" s="1"/>
  <c r="CB21" i="12" s="1"/>
  <c r="CJ20" i="12"/>
  <c r="CD20" i="12"/>
  <c r="E20" i="12"/>
  <c r="C20" i="12" s="1"/>
  <c r="D20" i="12"/>
  <c r="CJ19" i="12"/>
  <c r="CD19" i="12"/>
  <c r="E19" i="12"/>
  <c r="C19" i="12" s="1"/>
  <c r="D19" i="12"/>
  <c r="CJ18" i="12"/>
  <c r="CI18" i="12"/>
  <c r="CC18" i="12" s="1"/>
  <c r="CD18" i="12"/>
  <c r="E18" i="12"/>
  <c r="D18" i="12"/>
  <c r="C18" i="12"/>
  <c r="CH18" i="12" s="1"/>
  <c r="CB18" i="12" s="1"/>
  <c r="CJ17" i="12"/>
  <c r="CD17" i="12"/>
  <c r="E17" i="12"/>
  <c r="D17" i="12"/>
  <c r="C17" i="12"/>
  <c r="CH17" i="12" s="1"/>
  <c r="CB17" i="12" s="1"/>
  <c r="CJ16" i="12"/>
  <c r="CD16" i="12"/>
  <c r="E16" i="12"/>
  <c r="C16" i="12" s="1"/>
  <c r="D16" i="12"/>
  <c r="CJ15" i="12"/>
  <c r="CD15" i="12"/>
  <c r="E15" i="12"/>
  <c r="C15" i="12" s="1"/>
  <c r="D15" i="12"/>
  <c r="CJ14" i="12"/>
  <c r="CI14" i="12"/>
  <c r="CC14" i="12" s="1"/>
  <c r="CD14" i="12"/>
  <c r="E14" i="12"/>
  <c r="D14" i="12"/>
  <c r="C14" i="12"/>
  <c r="CG14" i="12" s="1"/>
  <c r="A5" i="12"/>
  <c r="A4" i="12"/>
  <c r="A3" i="12"/>
  <c r="A2" i="12"/>
  <c r="AU73" i="13" l="1"/>
  <c r="CG51" i="13"/>
  <c r="CA51" i="13" s="1"/>
  <c r="CI51" i="13"/>
  <c r="CC51" i="13" s="1"/>
  <c r="CH51" i="13"/>
  <c r="CB51" i="13" s="1"/>
  <c r="CH58" i="13"/>
  <c r="CB58" i="13" s="1"/>
  <c r="CG58" i="13"/>
  <c r="CA58" i="13" s="1"/>
  <c r="AU58" i="13" s="1"/>
  <c r="CI58" i="13"/>
  <c r="CC58" i="13" s="1"/>
  <c r="AU74" i="13"/>
  <c r="AU66" i="13"/>
  <c r="AU75" i="13"/>
  <c r="AU67" i="13"/>
  <c r="AS104" i="13"/>
  <c r="AU82" i="13"/>
  <c r="CH61" i="13"/>
  <c r="CB61" i="13" s="1"/>
  <c r="CG61" i="13"/>
  <c r="CA61" i="13" s="1"/>
  <c r="CI61" i="13"/>
  <c r="CC61" i="13" s="1"/>
  <c r="AS103" i="13"/>
  <c r="AS100" i="13"/>
  <c r="CG54" i="13"/>
  <c r="CA54" i="13" s="1"/>
  <c r="CI54" i="13"/>
  <c r="CC54" i="13" s="1"/>
  <c r="CH54" i="13"/>
  <c r="CB54" i="13" s="1"/>
  <c r="AU59" i="13"/>
  <c r="AU53" i="13"/>
  <c r="AU48" i="13"/>
  <c r="AU49" i="13"/>
  <c r="AU35" i="13"/>
  <c r="AU19" i="13"/>
  <c r="AU26" i="13"/>
  <c r="AU37" i="13"/>
  <c r="AS99" i="13"/>
  <c r="AU72" i="13"/>
  <c r="AU86" i="13"/>
  <c r="AU68" i="13"/>
  <c r="CG50" i="13"/>
  <c r="CA50" i="13" s="1"/>
  <c r="CI50" i="13"/>
  <c r="CC50" i="13" s="1"/>
  <c r="CH50" i="13"/>
  <c r="CB50" i="13" s="1"/>
  <c r="AU56" i="13"/>
  <c r="CG52" i="13"/>
  <c r="CA52" i="13" s="1"/>
  <c r="CI52" i="13"/>
  <c r="CC52" i="13" s="1"/>
  <c r="CH52" i="13"/>
  <c r="CB52" i="13" s="1"/>
  <c r="AU47" i="13"/>
  <c r="AU31" i="13"/>
  <c r="AU15" i="13"/>
  <c r="AU60" i="13"/>
  <c r="AU33" i="13"/>
  <c r="AU18" i="13"/>
  <c r="CA14" i="13"/>
  <c r="AU14" i="13" s="1"/>
  <c r="AU38" i="13"/>
  <c r="AU45" i="13"/>
  <c r="AU30" i="13"/>
  <c r="AU85" i="13"/>
  <c r="AU80" i="13"/>
  <c r="CG55" i="13"/>
  <c r="CA55" i="13" s="1"/>
  <c r="CH55" i="13"/>
  <c r="CB55" i="13" s="1"/>
  <c r="CI55" i="13"/>
  <c r="CC55" i="13" s="1"/>
  <c r="AU89" i="13"/>
  <c r="AU43" i="13"/>
  <c r="AU27" i="13"/>
  <c r="AU34" i="13"/>
  <c r="AU41" i="13"/>
  <c r="AU29" i="13"/>
  <c r="AU42" i="13"/>
  <c r="CH19" i="12"/>
  <c r="CB19" i="12" s="1"/>
  <c r="CI19" i="12"/>
  <c r="CC19" i="12" s="1"/>
  <c r="CG19" i="12"/>
  <c r="CA19" i="12" s="1"/>
  <c r="CH20" i="12"/>
  <c r="CB20" i="12" s="1"/>
  <c r="CG20" i="12"/>
  <c r="CA20" i="12" s="1"/>
  <c r="CI20" i="12"/>
  <c r="CC20" i="12" s="1"/>
  <c r="CH36" i="12"/>
  <c r="CB36" i="12" s="1"/>
  <c r="CG36" i="12"/>
  <c r="CA36" i="12" s="1"/>
  <c r="AU36" i="12" s="1"/>
  <c r="CI36" i="12"/>
  <c r="CC36" i="12" s="1"/>
  <c r="CA14" i="12"/>
  <c r="CH27" i="12"/>
  <c r="CB27" i="12" s="1"/>
  <c r="CI27" i="12"/>
  <c r="CC27" i="12" s="1"/>
  <c r="CG27" i="12"/>
  <c r="CA27" i="12" s="1"/>
  <c r="AU27" i="12" s="1"/>
  <c r="CH28" i="12"/>
  <c r="CB28" i="12" s="1"/>
  <c r="CG28" i="12"/>
  <c r="CA28" i="12" s="1"/>
  <c r="AU28" i="12" s="1"/>
  <c r="CI28" i="12"/>
  <c r="CC28" i="12" s="1"/>
  <c r="CH23" i="12"/>
  <c r="CB23" i="12" s="1"/>
  <c r="CI23" i="12"/>
  <c r="CC23" i="12" s="1"/>
  <c r="CG23" i="12"/>
  <c r="CA23" i="12" s="1"/>
  <c r="CH24" i="12"/>
  <c r="CB24" i="12" s="1"/>
  <c r="CG24" i="12"/>
  <c r="CA24" i="12" s="1"/>
  <c r="AU24" i="12" s="1"/>
  <c r="CI24" i="12"/>
  <c r="CC24" i="12" s="1"/>
  <c r="CH35" i="12"/>
  <c r="CB35" i="12" s="1"/>
  <c r="CI35" i="12"/>
  <c r="CC35" i="12" s="1"/>
  <c r="CG35" i="12"/>
  <c r="CA35" i="12" s="1"/>
  <c r="AU35" i="12" s="1"/>
  <c r="CH15" i="12"/>
  <c r="CB15" i="12" s="1"/>
  <c r="CI15" i="12"/>
  <c r="CC15" i="12" s="1"/>
  <c r="CG15" i="12"/>
  <c r="CA15" i="12" s="1"/>
  <c r="CH16" i="12"/>
  <c r="CB16" i="12" s="1"/>
  <c r="CG16" i="12"/>
  <c r="CA16" i="12" s="1"/>
  <c r="CI16" i="12"/>
  <c r="CC16" i="12" s="1"/>
  <c r="CH31" i="12"/>
  <c r="CB31" i="12" s="1"/>
  <c r="CI31" i="12"/>
  <c r="CC31" i="12" s="1"/>
  <c r="CG31" i="12"/>
  <c r="CA31" i="12" s="1"/>
  <c r="CH32" i="12"/>
  <c r="CB32" i="12" s="1"/>
  <c r="CG32" i="12"/>
  <c r="CA32" i="12" s="1"/>
  <c r="CI32" i="12"/>
  <c r="CC32" i="12" s="1"/>
  <c r="CH98" i="12"/>
  <c r="CB98" i="12" s="1"/>
  <c r="CG98" i="12"/>
  <c r="CA98" i="12" s="1"/>
  <c r="AS98" i="12" s="1"/>
  <c r="CG17" i="12"/>
  <c r="CA17" i="12" s="1"/>
  <c r="CG21" i="12"/>
  <c r="CA21" i="12" s="1"/>
  <c r="CG25" i="12"/>
  <c r="CA25" i="12" s="1"/>
  <c r="CG29" i="12"/>
  <c r="CA29" i="12" s="1"/>
  <c r="CG33" i="12"/>
  <c r="CA33" i="12" s="1"/>
  <c r="CI17" i="12"/>
  <c r="CC17" i="12" s="1"/>
  <c r="CG18" i="12"/>
  <c r="CA18" i="12" s="1"/>
  <c r="AU18" i="12" s="1"/>
  <c r="CI21" i="12"/>
  <c r="CC21" i="12" s="1"/>
  <c r="CG22" i="12"/>
  <c r="CA22" i="12" s="1"/>
  <c r="AU22" i="12" s="1"/>
  <c r="CI25" i="12"/>
  <c r="CC25" i="12" s="1"/>
  <c r="CG26" i="12"/>
  <c r="CA26" i="12" s="1"/>
  <c r="AU26" i="12" s="1"/>
  <c r="CI29" i="12"/>
  <c r="CC29" i="12" s="1"/>
  <c r="CG30" i="12"/>
  <c r="CA30" i="12" s="1"/>
  <c r="AU30" i="12" s="1"/>
  <c r="CI33" i="12"/>
  <c r="CC33" i="12" s="1"/>
  <c r="CG34" i="12"/>
  <c r="CA34" i="12" s="1"/>
  <c r="AU34" i="12" s="1"/>
  <c r="CH39" i="12"/>
  <c r="CB39" i="12" s="1"/>
  <c r="CG39" i="12"/>
  <c r="CA39" i="12" s="1"/>
  <c r="CH41" i="12"/>
  <c r="CB41" i="12" s="1"/>
  <c r="CG41" i="12"/>
  <c r="CA41" i="12" s="1"/>
  <c r="CH43" i="12"/>
  <c r="CB43" i="12" s="1"/>
  <c r="CG43" i="12"/>
  <c r="CA43" i="12" s="1"/>
  <c r="CH45" i="12"/>
  <c r="CB45" i="12" s="1"/>
  <c r="CG45" i="12"/>
  <c r="CA45" i="12" s="1"/>
  <c r="CI61" i="12"/>
  <c r="CC61" i="12" s="1"/>
  <c r="CG61" i="12"/>
  <c r="CA61" i="12" s="1"/>
  <c r="CH61" i="12"/>
  <c r="CB61" i="12" s="1"/>
  <c r="CH82" i="12"/>
  <c r="CB82" i="12" s="1"/>
  <c r="CI82" i="12"/>
  <c r="CC82" i="12" s="1"/>
  <c r="CG82" i="12"/>
  <c r="CA82" i="12" s="1"/>
  <c r="CH84" i="12"/>
  <c r="CB84" i="12" s="1"/>
  <c r="CI84" i="12"/>
  <c r="CC84" i="12" s="1"/>
  <c r="CG84" i="12"/>
  <c r="CA84" i="12" s="1"/>
  <c r="CH96" i="12"/>
  <c r="CB96" i="12" s="1"/>
  <c r="CG96" i="12"/>
  <c r="CA96" i="12" s="1"/>
  <c r="AS96" i="12" s="1"/>
  <c r="CH37" i="12"/>
  <c r="CB37" i="12" s="1"/>
  <c r="CG37" i="12"/>
  <c r="CA37" i="12" s="1"/>
  <c r="AU37" i="12" s="1"/>
  <c r="CH88" i="12"/>
  <c r="CB88" i="12" s="1"/>
  <c r="CI88" i="12"/>
  <c r="CC88" i="12" s="1"/>
  <c r="CG88" i="12"/>
  <c r="CA88" i="12" s="1"/>
  <c r="CH100" i="12"/>
  <c r="CB100" i="12" s="1"/>
  <c r="CG100" i="12"/>
  <c r="CA100" i="12" s="1"/>
  <c r="AS100" i="12" s="1"/>
  <c r="CH14" i="12"/>
  <c r="CB14" i="12" s="1"/>
  <c r="CH38" i="12"/>
  <c r="CB38" i="12" s="1"/>
  <c r="CG38" i="12"/>
  <c r="CA38" i="12" s="1"/>
  <c r="AU38" i="12" s="1"/>
  <c r="CH40" i="12"/>
  <c r="CB40" i="12" s="1"/>
  <c r="CG40" i="12"/>
  <c r="CA40" i="12" s="1"/>
  <c r="AU40" i="12" s="1"/>
  <c r="CH42" i="12"/>
  <c r="CB42" i="12" s="1"/>
  <c r="CG42" i="12"/>
  <c r="CA42" i="12" s="1"/>
  <c r="AU42" i="12" s="1"/>
  <c r="CH44" i="12"/>
  <c r="CB44" i="12" s="1"/>
  <c r="CG44" i="12"/>
  <c r="CA44" i="12" s="1"/>
  <c r="AU44" i="12" s="1"/>
  <c r="CG46" i="12"/>
  <c r="CA46" i="12" s="1"/>
  <c r="CI46" i="12"/>
  <c r="CC46" i="12" s="1"/>
  <c r="CH46" i="12"/>
  <c r="CB46" i="12" s="1"/>
  <c r="CI59" i="12"/>
  <c r="CC59" i="12" s="1"/>
  <c r="CG59" i="12"/>
  <c r="CA59" i="12" s="1"/>
  <c r="CH59" i="12"/>
  <c r="CB59" i="12" s="1"/>
  <c r="CH102" i="12"/>
  <c r="CB102" i="12" s="1"/>
  <c r="CG102" i="12"/>
  <c r="CA102" i="12" s="1"/>
  <c r="CH50" i="12"/>
  <c r="CB50" i="12" s="1"/>
  <c r="AU50" i="12" s="1"/>
  <c r="CH54" i="12"/>
  <c r="CB54" i="12" s="1"/>
  <c r="CG65" i="12"/>
  <c r="CA65" i="12" s="1"/>
  <c r="CI65" i="12"/>
  <c r="CC65" i="12" s="1"/>
  <c r="CH65" i="12"/>
  <c r="CB65" i="12" s="1"/>
  <c r="CG69" i="12"/>
  <c r="CA69" i="12" s="1"/>
  <c r="CI69" i="12"/>
  <c r="CC69" i="12" s="1"/>
  <c r="CH69" i="12"/>
  <c r="CB69" i="12" s="1"/>
  <c r="CG73" i="12"/>
  <c r="CA73" i="12" s="1"/>
  <c r="AU73" i="12" s="1"/>
  <c r="CI73" i="12"/>
  <c r="CC73" i="12" s="1"/>
  <c r="CH73" i="12"/>
  <c r="CB73" i="12" s="1"/>
  <c r="CH99" i="12"/>
  <c r="CB99" i="12" s="1"/>
  <c r="CG99" i="12"/>
  <c r="CA99" i="12" s="1"/>
  <c r="AS99" i="12" s="1"/>
  <c r="C49" i="12"/>
  <c r="CI50" i="12"/>
  <c r="CC50" i="12" s="1"/>
  <c r="C53" i="12"/>
  <c r="CI54" i="12"/>
  <c r="CC54" i="12" s="1"/>
  <c r="AU54" i="12" s="1"/>
  <c r="C57" i="12"/>
  <c r="CG78" i="12"/>
  <c r="CA78" i="12" s="1"/>
  <c r="AU78" i="12" s="1"/>
  <c r="CH86" i="12"/>
  <c r="CB86" i="12" s="1"/>
  <c r="CI86" i="12"/>
  <c r="CC86" i="12" s="1"/>
  <c r="CH87" i="12"/>
  <c r="CB87" i="12" s="1"/>
  <c r="CG87" i="12"/>
  <c r="CA87" i="12" s="1"/>
  <c r="AU87" i="12" s="1"/>
  <c r="CH95" i="12"/>
  <c r="CB95" i="12" s="1"/>
  <c r="CG95" i="12"/>
  <c r="CA95" i="12" s="1"/>
  <c r="AS95" i="12" s="1"/>
  <c r="CI58" i="12"/>
  <c r="CC58" i="12" s="1"/>
  <c r="CH58" i="12"/>
  <c r="CB58" i="12" s="1"/>
  <c r="CI60" i="12"/>
  <c r="CC60" i="12" s="1"/>
  <c r="CH60" i="12"/>
  <c r="CB60" i="12" s="1"/>
  <c r="CG62" i="12"/>
  <c r="CA62" i="12" s="1"/>
  <c r="CI62" i="12"/>
  <c r="CC62" i="12" s="1"/>
  <c r="CH62" i="12"/>
  <c r="CB62" i="12" s="1"/>
  <c r="CG64" i="12"/>
  <c r="CA64" i="12" s="1"/>
  <c r="AU64" i="12" s="1"/>
  <c r="CI64" i="12"/>
  <c r="CC64" i="12" s="1"/>
  <c r="CH64" i="12"/>
  <c r="CB64" i="12" s="1"/>
  <c r="CG66" i="12"/>
  <c r="CA66" i="12" s="1"/>
  <c r="CI66" i="12"/>
  <c r="CC66" i="12" s="1"/>
  <c r="CH66" i="12"/>
  <c r="CB66" i="12" s="1"/>
  <c r="CG68" i="12"/>
  <c r="CA68" i="12" s="1"/>
  <c r="CI68" i="12"/>
  <c r="CC68" i="12" s="1"/>
  <c r="CH68" i="12"/>
  <c r="CB68" i="12" s="1"/>
  <c r="CG70" i="12"/>
  <c r="CA70" i="12" s="1"/>
  <c r="CI70" i="12"/>
  <c r="CC70" i="12" s="1"/>
  <c r="CH70" i="12"/>
  <c r="CB70" i="12" s="1"/>
  <c r="CG72" i="12"/>
  <c r="CA72" i="12" s="1"/>
  <c r="AU72" i="12" s="1"/>
  <c r="CI72" i="12"/>
  <c r="CC72" i="12" s="1"/>
  <c r="CH72" i="12"/>
  <c r="CB72" i="12" s="1"/>
  <c r="CG74" i="12"/>
  <c r="CA74" i="12" s="1"/>
  <c r="CI74" i="12"/>
  <c r="CC74" i="12" s="1"/>
  <c r="CH74" i="12"/>
  <c r="CB74" i="12" s="1"/>
  <c r="CH76" i="12"/>
  <c r="CB76" i="12" s="1"/>
  <c r="AU76" i="12" s="1"/>
  <c r="CI76" i="12"/>
  <c r="CC76" i="12" s="1"/>
  <c r="CH80" i="12"/>
  <c r="CB80" i="12" s="1"/>
  <c r="AU80" i="12" s="1"/>
  <c r="CI80" i="12"/>
  <c r="CC80" i="12" s="1"/>
  <c r="CH83" i="12"/>
  <c r="CB83" i="12" s="1"/>
  <c r="CG83" i="12"/>
  <c r="CA83" i="12" s="1"/>
  <c r="AU86" i="12"/>
  <c r="C47" i="12"/>
  <c r="CI48" i="12"/>
  <c r="CC48" i="12" s="1"/>
  <c r="AU48" i="12" s="1"/>
  <c r="C51" i="12"/>
  <c r="CI52" i="12"/>
  <c r="CC52" i="12" s="1"/>
  <c r="AU52" i="12" s="1"/>
  <c r="C55" i="12"/>
  <c r="CI56" i="12"/>
  <c r="CC56" i="12" s="1"/>
  <c r="AU56" i="12" s="1"/>
  <c r="CG58" i="12"/>
  <c r="CA58" i="12" s="1"/>
  <c r="CG60" i="12"/>
  <c r="CA60" i="12" s="1"/>
  <c r="AU60" i="12" s="1"/>
  <c r="CI77" i="12"/>
  <c r="CC77" i="12" s="1"/>
  <c r="CG77" i="12"/>
  <c r="CA77" i="12" s="1"/>
  <c r="AU77" i="12" s="1"/>
  <c r="CH77" i="12"/>
  <c r="CB77" i="12" s="1"/>
  <c r="CG94" i="12"/>
  <c r="CA94" i="12" s="1"/>
  <c r="AS94" i="12" s="1"/>
  <c r="CH103" i="12"/>
  <c r="CB103" i="12" s="1"/>
  <c r="CG103" i="12"/>
  <c r="CA103" i="12" s="1"/>
  <c r="AS103" i="12" s="1"/>
  <c r="CG63" i="12"/>
  <c r="CA63" i="12" s="1"/>
  <c r="CI63" i="12"/>
  <c r="CC63" i="12" s="1"/>
  <c r="CG67" i="12"/>
  <c r="CA67" i="12" s="1"/>
  <c r="CI67" i="12"/>
  <c r="CC67" i="12" s="1"/>
  <c r="CG71" i="12"/>
  <c r="CA71" i="12" s="1"/>
  <c r="CI71" i="12"/>
  <c r="CC71" i="12" s="1"/>
  <c r="CG75" i="12"/>
  <c r="CA75" i="12" s="1"/>
  <c r="CI75" i="12"/>
  <c r="CC75" i="12" s="1"/>
  <c r="CG79" i="12"/>
  <c r="CA79" i="12" s="1"/>
  <c r="CI79" i="12"/>
  <c r="CC79" i="12" s="1"/>
  <c r="CG81" i="12"/>
  <c r="CA81" i="12" s="1"/>
  <c r="AU81" i="12" s="1"/>
  <c r="CG85" i="12"/>
  <c r="CA85" i="12" s="1"/>
  <c r="AU85" i="12" s="1"/>
  <c r="CG89" i="12"/>
  <c r="CA89" i="12" s="1"/>
  <c r="AU89" i="12" s="1"/>
  <c r="CG97" i="12"/>
  <c r="CA97" i="12" s="1"/>
  <c r="AS97" i="12" s="1"/>
  <c r="CG101" i="12"/>
  <c r="CA101" i="12" s="1"/>
  <c r="AS101" i="12" s="1"/>
  <c r="CG105" i="12"/>
  <c r="CA105" i="12" s="1"/>
  <c r="AS105" i="12" s="1"/>
  <c r="B157" i="11"/>
  <c r="B156" i="11"/>
  <c r="B155" i="11"/>
  <c r="B154" i="11"/>
  <c r="B153" i="11"/>
  <c r="B152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E123" i="11"/>
  <c r="D123" i="11"/>
  <c r="C123" i="11"/>
  <c r="E122" i="11"/>
  <c r="D122" i="11"/>
  <c r="C122" i="11"/>
  <c r="E121" i="11"/>
  <c r="C121" i="11" s="1"/>
  <c r="D121" i="11"/>
  <c r="CG116" i="11"/>
  <c r="CA116" i="11"/>
  <c r="E116" i="11" s="1"/>
  <c r="CG115" i="11"/>
  <c r="CA115" i="11"/>
  <c r="E115" i="11" s="1"/>
  <c r="CG114" i="11"/>
  <c r="CA114" i="11"/>
  <c r="E114" i="11"/>
  <c r="CG113" i="11"/>
  <c r="CA113" i="11"/>
  <c r="E113" i="11"/>
  <c r="CG110" i="11"/>
  <c r="CA110" i="11"/>
  <c r="E110" i="11" s="1"/>
  <c r="CG109" i="11"/>
  <c r="CA109" i="11"/>
  <c r="E109" i="11"/>
  <c r="CG108" i="11"/>
  <c r="CA108" i="11"/>
  <c r="E108" i="11"/>
  <c r="CH105" i="11"/>
  <c r="CB105" i="11" s="1"/>
  <c r="E105" i="11"/>
  <c r="D105" i="11"/>
  <c r="C105" i="11"/>
  <c r="CG105" i="11" s="1"/>
  <c r="CA105" i="11" s="1"/>
  <c r="E104" i="11"/>
  <c r="D104" i="11"/>
  <c r="C104" i="11"/>
  <c r="CH103" i="11"/>
  <c r="CB103" i="11" s="1"/>
  <c r="E103" i="11"/>
  <c r="D103" i="11"/>
  <c r="C103" i="11"/>
  <c r="CG103" i="11" s="1"/>
  <c r="CA103" i="11" s="1"/>
  <c r="E102" i="11"/>
  <c r="D102" i="11"/>
  <c r="C102" i="11"/>
  <c r="CH101" i="11"/>
  <c r="CB101" i="11" s="1"/>
  <c r="E101" i="11"/>
  <c r="D101" i="11"/>
  <c r="C101" i="11"/>
  <c r="CG101" i="11" s="1"/>
  <c r="CA101" i="11" s="1"/>
  <c r="E100" i="11"/>
  <c r="D100" i="11"/>
  <c r="C100" i="11"/>
  <c r="CH99" i="11"/>
  <c r="CB99" i="11" s="1"/>
  <c r="E99" i="11"/>
  <c r="D99" i="11"/>
  <c r="C99" i="11"/>
  <c r="CG99" i="11" s="1"/>
  <c r="CA99" i="11" s="1"/>
  <c r="AS99" i="11" s="1"/>
  <c r="E98" i="11"/>
  <c r="D98" i="11"/>
  <c r="C98" i="11"/>
  <c r="CH97" i="11"/>
  <c r="CB97" i="11" s="1"/>
  <c r="E97" i="11"/>
  <c r="D97" i="11"/>
  <c r="C97" i="11"/>
  <c r="CG97" i="11" s="1"/>
  <c r="CA97" i="11" s="1"/>
  <c r="E96" i="11"/>
  <c r="D96" i="11"/>
  <c r="C96" i="11"/>
  <c r="CH95" i="11"/>
  <c r="CB95" i="11" s="1"/>
  <c r="E95" i="11"/>
  <c r="D95" i="11"/>
  <c r="C95" i="11"/>
  <c r="CG95" i="11" s="1"/>
  <c r="CA95" i="11" s="1"/>
  <c r="E94" i="11"/>
  <c r="D94" i="11"/>
  <c r="C94" i="11"/>
  <c r="CJ89" i="11"/>
  <c r="CD89" i="11" s="1"/>
  <c r="E89" i="11"/>
  <c r="D89" i="11"/>
  <c r="C89" i="11"/>
  <c r="CJ88" i="11"/>
  <c r="CD88" i="11" s="1"/>
  <c r="E88" i="11"/>
  <c r="D88" i="11"/>
  <c r="C88" i="11"/>
  <c r="CJ87" i="11"/>
  <c r="CD87" i="11" s="1"/>
  <c r="E87" i="11"/>
  <c r="D87" i="11"/>
  <c r="C87" i="11"/>
  <c r="CJ86" i="11"/>
  <c r="CD86" i="11" s="1"/>
  <c r="E86" i="11"/>
  <c r="D86" i="11"/>
  <c r="C86" i="11"/>
  <c r="CJ85" i="11"/>
  <c r="CD85" i="11" s="1"/>
  <c r="E85" i="11"/>
  <c r="D85" i="11"/>
  <c r="C85" i="11"/>
  <c r="CJ84" i="11"/>
  <c r="CD84" i="11" s="1"/>
  <c r="E84" i="11"/>
  <c r="D84" i="11"/>
  <c r="C84" i="11"/>
  <c r="CJ83" i="11"/>
  <c r="CD83" i="11" s="1"/>
  <c r="E83" i="11"/>
  <c r="D83" i="11"/>
  <c r="C83" i="11"/>
  <c r="CJ82" i="11"/>
  <c r="CD82" i="11" s="1"/>
  <c r="E82" i="11"/>
  <c r="D82" i="11"/>
  <c r="C82" i="11"/>
  <c r="CJ81" i="11"/>
  <c r="CD81" i="11" s="1"/>
  <c r="E81" i="11"/>
  <c r="D81" i="11"/>
  <c r="C81" i="11"/>
  <c r="CJ80" i="11"/>
  <c r="CD80" i="11" s="1"/>
  <c r="CG80" i="11"/>
  <c r="CA80" i="11"/>
  <c r="E80" i="11"/>
  <c r="C80" i="11"/>
  <c r="CH80" i="11" s="1"/>
  <c r="CB80" i="11" s="1"/>
  <c r="CJ79" i="11"/>
  <c r="CD79" i="11" s="1"/>
  <c r="E79" i="11"/>
  <c r="C79" i="11" s="1"/>
  <c r="CI79" i="11" s="1"/>
  <c r="CC79" i="11" s="1"/>
  <c r="CJ78" i="11"/>
  <c r="CD78" i="11"/>
  <c r="E78" i="11"/>
  <c r="C78" i="11"/>
  <c r="CJ77" i="11"/>
  <c r="CG77" i="11"/>
  <c r="CA77" i="11" s="1"/>
  <c r="CD77" i="11"/>
  <c r="E77" i="11"/>
  <c r="C77" i="11"/>
  <c r="CJ76" i="11"/>
  <c r="CG76" i="11"/>
  <c r="CD76" i="11"/>
  <c r="CA76" i="11"/>
  <c r="E76" i="11"/>
  <c r="C76" i="11"/>
  <c r="CH76" i="11" s="1"/>
  <c r="CB76" i="11" s="1"/>
  <c r="CJ75" i="11"/>
  <c r="CD75" i="11" s="1"/>
  <c r="E75" i="11"/>
  <c r="C75" i="11" s="1"/>
  <c r="D75" i="11"/>
  <c r="CJ74" i="11"/>
  <c r="CD74" i="11" s="1"/>
  <c r="E74" i="11"/>
  <c r="C74" i="11" s="1"/>
  <c r="D74" i="11"/>
  <c r="CJ73" i="11"/>
  <c r="CI73" i="11"/>
  <c r="CC73" i="11" s="1"/>
  <c r="CD73" i="11"/>
  <c r="E73" i="11"/>
  <c r="C73" i="11" s="1"/>
  <c r="D73" i="11"/>
  <c r="CJ72" i="11"/>
  <c r="CD72" i="11"/>
  <c r="E72" i="11"/>
  <c r="C72" i="11" s="1"/>
  <c r="D72" i="11"/>
  <c r="CJ71" i="11"/>
  <c r="CD71" i="11" s="1"/>
  <c r="E71" i="11"/>
  <c r="C71" i="11" s="1"/>
  <c r="D71" i="11"/>
  <c r="CJ70" i="11"/>
  <c r="CD70" i="11" s="1"/>
  <c r="E70" i="11"/>
  <c r="D70" i="11"/>
  <c r="CJ69" i="11"/>
  <c r="CI69" i="11"/>
  <c r="CC69" i="11" s="1"/>
  <c r="CD69" i="11"/>
  <c r="E69" i="11"/>
  <c r="D69" i="11"/>
  <c r="C69" i="11" s="1"/>
  <c r="CJ68" i="11"/>
  <c r="CD68" i="11"/>
  <c r="E68" i="11"/>
  <c r="D68" i="11"/>
  <c r="C68" i="11" s="1"/>
  <c r="CJ67" i="11"/>
  <c r="CD67" i="11" s="1"/>
  <c r="E67" i="11"/>
  <c r="D67" i="11"/>
  <c r="CJ66" i="11"/>
  <c r="CD66" i="11" s="1"/>
  <c r="E66" i="11"/>
  <c r="D66" i="11"/>
  <c r="CJ65" i="11"/>
  <c r="CD65" i="11" s="1"/>
  <c r="E65" i="11"/>
  <c r="D65" i="11"/>
  <c r="C65" i="11" s="1"/>
  <c r="CJ64" i="11"/>
  <c r="CD64" i="11"/>
  <c r="E64" i="11"/>
  <c r="D64" i="11"/>
  <c r="CJ63" i="11"/>
  <c r="CD63" i="11"/>
  <c r="E63" i="11"/>
  <c r="D63" i="11"/>
  <c r="CJ62" i="11"/>
  <c r="CD62" i="11"/>
  <c r="E62" i="11"/>
  <c r="D62" i="11"/>
  <c r="CJ61" i="11"/>
  <c r="CD61" i="11" s="1"/>
  <c r="E61" i="11"/>
  <c r="D61" i="11"/>
  <c r="C61" i="11"/>
  <c r="CI61" i="11" s="1"/>
  <c r="CC61" i="11" s="1"/>
  <c r="CJ60" i="11"/>
  <c r="CH60" i="11"/>
  <c r="CB60" i="11" s="1"/>
  <c r="CD60" i="11"/>
  <c r="E60" i="11"/>
  <c r="D60" i="11"/>
  <c r="C60" i="11"/>
  <c r="CI60" i="11" s="1"/>
  <c r="CC60" i="11" s="1"/>
  <c r="CJ59" i="11"/>
  <c r="CD59" i="11"/>
  <c r="E59" i="11"/>
  <c r="D59" i="11"/>
  <c r="C59" i="11"/>
  <c r="CI59" i="11" s="1"/>
  <c r="CC59" i="11" s="1"/>
  <c r="CJ58" i="11"/>
  <c r="CD58" i="11"/>
  <c r="E58" i="11"/>
  <c r="D58" i="11"/>
  <c r="C58" i="11" s="1"/>
  <c r="CJ57" i="11"/>
  <c r="CH57" i="11"/>
  <c r="CB57" i="11" s="1"/>
  <c r="CG57" i="11"/>
  <c r="CA57" i="11" s="1"/>
  <c r="AU57" i="11" s="1"/>
  <c r="CD57" i="11"/>
  <c r="E57" i="11"/>
  <c r="D57" i="11"/>
  <c r="C57" i="11"/>
  <c r="CI57" i="11" s="1"/>
  <c r="CC57" i="11" s="1"/>
  <c r="CJ56" i="11"/>
  <c r="CH56" i="11"/>
  <c r="CB56" i="11" s="1"/>
  <c r="CD56" i="11"/>
  <c r="E56" i="11"/>
  <c r="D56" i="11"/>
  <c r="C56" i="11"/>
  <c r="CI56" i="11" s="1"/>
  <c r="CC56" i="11" s="1"/>
  <c r="CJ55" i="11"/>
  <c r="CD55" i="11"/>
  <c r="E55" i="11"/>
  <c r="D55" i="11"/>
  <c r="C55" i="11"/>
  <c r="CI55" i="11" s="1"/>
  <c r="CC55" i="11" s="1"/>
  <c r="CJ54" i="11"/>
  <c r="CD54" i="11"/>
  <c r="E54" i="11"/>
  <c r="D54" i="11"/>
  <c r="C54" i="11" s="1"/>
  <c r="CJ53" i="11"/>
  <c r="CH53" i="11"/>
  <c r="CB53" i="11" s="1"/>
  <c r="CG53" i="11"/>
  <c r="CA53" i="11" s="1"/>
  <c r="AU53" i="11" s="1"/>
  <c r="CD53" i="11"/>
  <c r="E53" i="11"/>
  <c r="D53" i="11"/>
  <c r="C53" i="11"/>
  <c r="CI53" i="11" s="1"/>
  <c r="CC53" i="11" s="1"/>
  <c r="CJ52" i="11"/>
  <c r="CH52" i="11"/>
  <c r="CB52" i="11" s="1"/>
  <c r="CD52" i="11"/>
  <c r="E52" i="11"/>
  <c r="D52" i="11"/>
  <c r="C52" i="11"/>
  <c r="CI52" i="11" s="1"/>
  <c r="CC52" i="11" s="1"/>
  <c r="CJ51" i="11"/>
  <c r="CD51" i="11"/>
  <c r="E51" i="11"/>
  <c r="D51" i="11"/>
  <c r="C51" i="11"/>
  <c r="CI51" i="11" s="1"/>
  <c r="CC51" i="11" s="1"/>
  <c r="CJ50" i="11"/>
  <c r="CD50" i="11"/>
  <c r="E50" i="11"/>
  <c r="D50" i="11"/>
  <c r="C50" i="11" s="1"/>
  <c r="CJ49" i="11"/>
  <c r="CH49" i="11"/>
  <c r="CB49" i="11" s="1"/>
  <c r="CG49" i="11"/>
  <c r="CA49" i="11" s="1"/>
  <c r="AU49" i="11" s="1"/>
  <c r="CD49" i="11"/>
  <c r="E49" i="11"/>
  <c r="D49" i="11"/>
  <c r="C49" i="11"/>
  <c r="CI49" i="11" s="1"/>
  <c r="CC49" i="11" s="1"/>
  <c r="CJ48" i="11"/>
  <c r="CH48" i="11"/>
  <c r="CB48" i="11" s="1"/>
  <c r="CD48" i="11"/>
  <c r="E48" i="11"/>
  <c r="D48" i="11"/>
  <c r="C48" i="11"/>
  <c r="CI48" i="11" s="1"/>
  <c r="CC48" i="11" s="1"/>
  <c r="CJ47" i="11"/>
  <c r="CD47" i="11"/>
  <c r="E47" i="11"/>
  <c r="D47" i="11"/>
  <c r="C47" i="11"/>
  <c r="CI47" i="11" s="1"/>
  <c r="CC47" i="11" s="1"/>
  <c r="CJ46" i="11"/>
  <c r="CD46" i="11"/>
  <c r="E46" i="11"/>
  <c r="D46" i="11"/>
  <c r="C46" i="11" s="1"/>
  <c r="CJ45" i="11"/>
  <c r="CH45" i="11"/>
  <c r="CB45" i="11" s="1"/>
  <c r="CG45" i="11"/>
  <c r="CA45" i="11" s="1"/>
  <c r="AU45" i="11" s="1"/>
  <c r="CD45" i="11"/>
  <c r="E45" i="11"/>
  <c r="D45" i="11"/>
  <c r="C45" i="11"/>
  <c r="CI45" i="11" s="1"/>
  <c r="CC45" i="11" s="1"/>
  <c r="CJ44" i="11"/>
  <c r="CH44" i="11"/>
  <c r="CB44" i="11" s="1"/>
  <c r="CD44" i="11"/>
  <c r="E44" i="11"/>
  <c r="D44" i="11"/>
  <c r="C44" i="11"/>
  <c r="CI44" i="11" s="1"/>
  <c r="CC44" i="11" s="1"/>
  <c r="CJ43" i="11"/>
  <c r="CD43" i="11"/>
  <c r="E43" i="11"/>
  <c r="D43" i="11"/>
  <c r="C43" i="11"/>
  <c r="CI43" i="11" s="1"/>
  <c r="CC43" i="11" s="1"/>
  <c r="CJ42" i="11"/>
  <c r="CD42" i="11"/>
  <c r="E42" i="11"/>
  <c r="D42" i="11"/>
  <c r="C42" i="11" s="1"/>
  <c r="CJ41" i="11"/>
  <c r="CH41" i="11"/>
  <c r="CB41" i="11" s="1"/>
  <c r="CG41" i="11"/>
  <c r="CA41" i="11" s="1"/>
  <c r="AU41" i="11" s="1"/>
  <c r="CD41" i="11"/>
  <c r="E41" i="11"/>
  <c r="D41" i="11"/>
  <c r="C41" i="11"/>
  <c r="CI41" i="11" s="1"/>
  <c r="CC41" i="11" s="1"/>
  <c r="CJ40" i="11"/>
  <c r="CH40" i="11"/>
  <c r="CB40" i="11" s="1"/>
  <c r="CD40" i="11"/>
  <c r="E40" i="11"/>
  <c r="D40" i="11"/>
  <c r="C40" i="11"/>
  <c r="CI40" i="11" s="1"/>
  <c r="CC40" i="11" s="1"/>
  <c r="CJ39" i="11"/>
  <c r="CD39" i="11"/>
  <c r="E39" i="11"/>
  <c r="D39" i="11"/>
  <c r="C39" i="11"/>
  <c r="CI39" i="11" s="1"/>
  <c r="CC39" i="11" s="1"/>
  <c r="CJ38" i="11"/>
  <c r="CD38" i="11"/>
  <c r="E38" i="11"/>
  <c r="D38" i="11"/>
  <c r="C38" i="11" s="1"/>
  <c r="CJ37" i="11"/>
  <c r="CH37" i="11"/>
  <c r="CB37" i="11" s="1"/>
  <c r="CG37" i="11"/>
  <c r="CA37" i="11" s="1"/>
  <c r="AU37" i="11" s="1"/>
  <c r="CD37" i="11"/>
  <c r="E37" i="11"/>
  <c r="D37" i="11"/>
  <c r="C37" i="11"/>
  <c r="CI37" i="11" s="1"/>
  <c r="CC37" i="11" s="1"/>
  <c r="CJ36" i="11"/>
  <c r="CH36" i="11"/>
  <c r="CB36" i="11" s="1"/>
  <c r="CD36" i="11"/>
  <c r="E36" i="11"/>
  <c r="D36" i="11"/>
  <c r="C36" i="11"/>
  <c r="CI36" i="11" s="1"/>
  <c r="CC36" i="11" s="1"/>
  <c r="CJ35" i="11"/>
  <c r="CD35" i="11"/>
  <c r="E35" i="11"/>
  <c r="D35" i="11"/>
  <c r="C35" i="11"/>
  <c r="CI35" i="11" s="1"/>
  <c r="CC35" i="11" s="1"/>
  <c r="CJ34" i="11"/>
  <c r="CD34" i="11"/>
  <c r="E34" i="11"/>
  <c r="D34" i="11"/>
  <c r="C34" i="11" s="1"/>
  <c r="CJ33" i="11"/>
  <c r="CH33" i="11"/>
  <c r="CB33" i="11" s="1"/>
  <c r="CG33" i="11"/>
  <c r="CA33" i="11" s="1"/>
  <c r="AU33" i="11" s="1"/>
  <c r="CD33" i="11"/>
  <c r="E33" i="11"/>
  <c r="D33" i="11"/>
  <c r="C33" i="11"/>
  <c r="CI33" i="11" s="1"/>
  <c r="CC33" i="11" s="1"/>
  <c r="CJ32" i="11"/>
  <c r="CH32" i="11"/>
  <c r="CB32" i="11" s="1"/>
  <c r="CD32" i="11"/>
  <c r="E32" i="11"/>
  <c r="D32" i="11"/>
  <c r="C32" i="11"/>
  <c r="CI32" i="11" s="1"/>
  <c r="CC32" i="11" s="1"/>
  <c r="CJ31" i="11"/>
  <c r="CD31" i="11"/>
  <c r="E31" i="11"/>
  <c r="D31" i="11"/>
  <c r="C31" i="11"/>
  <c r="CI31" i="11" s="1"/>
  <c r="CC31" i="11" s="1"/>
  <c r="CJ30" i="11"/>
  <c r="CD30" i="11"/>
  <c r="E30" i="11"/>
  <c r="D30" i="11"/>
  <c r="C30" i="11" s="1"/>
  <c r="CJ29" i="11"/>
  <c r="CH29" i="11"/>
  <c r="CB29" i="11" s="1"/>
  <c r="CG29" i="11"/>
  <c r="CA29" i="11" s="1"/>
  <c r="AU29" i="11" s="1"/>
  <c r="CD29" i="11"/>
  <c r="E29" i="11"/>
  <c r="D29" i="11"/>
  <c r="C29" i="11"/>
  <c r="CI29" i="11" s="1"/>
  <c r="CC29" i="11" s="1"/>
  <c r="CJ28" i="11"/>
  <c r="CH28" i="11"/>
  <c r="CB28" i="11" s="1"/>
  <c r="CD28" i="11"/>
  <c r="E28" i="11"/>
  <c r="D28" i="11"/>
  <c r="C28" i="11"/>
  <c r="CI28" i="11" s="1"/>
  <c r="CC28" i="11" s="1"/>
  <c r="CJ27" i="11"/>
  <c r="CD27" i="11"/>
  <c r="E27" i="11"/>
  <c r="D27" i="11"/>
  <c r="C27" i="11"/>
  <c r="CI27" i="11" s="1"/>
  <c r="CC27" i="11" s="1"/>
  <c r="CJ26" i="11"/>
  <c r="CD26" i="11"/>
  <c r="E26" i="11"/>
  <c r="D26" i="11"/>
  <c r="C26" i="11" s="1"/>
  <c r="CJ25" i="11"/>
  <c r="CH25" i="11"/>
  <c r="CB25" i="11" s="1"/>
  <c r="CG25" i="11"/>
  <c r="CA25" i="11" s="1"/>
  <c r="AU25" i="11" s="1"/>
  <c r="CD25" i="11"/>
  <c r="E25" i="11"/>
  <c r="D25" i="11"/>
  <c r="C25" i="11"/>
  <c r="CI25" i="11" s="1"/>
  <c r="CC25" i="11" s="1"/>
  <c r="CJ24" i="11"/>
  <c r="CH24" i="11"/>
  <c r="CB24" i="11" s="1"/>
  <c r="CD24" i="11"/>
  <c r="E24" i="11"/>
  <c r="D24" i="11"/>
  <c r="C24" i="11"/>
  <c r="CI24" i="11" s="1"/>
  <c r="CC24" i="11" s="1"/>
  <c r="CJ23" i="11"/>
  <c r="CD23" i="11"/>
  <c r="E23" i="11"/>
  <c r="D23" i="11"/>
  <c r="C23" i="11"/>
  <c r="CI23" i="11" s="1"/>
  <c r="CC23" i="11" s="1"/>
  <c r="CJ22" i="11"/>
  <c r="CD22" i="11"/>
  <c r="E22" i="11"/>
  <c r="D22" i="11"/>
  <c r="C22" i="11" s="1"/>
  <c r="CJ21" i="11"/>
  <c r="CH21" i="11"/>
  <c r="CB21" i="11" s="1"/>
  <c r="CG21" i="11"/>
  <c r="CA21" i="11" s="1"/>
  <c r="AU21" i="11" s="1"/>
  <c r="CD21" i="11"/>
  <c r="E21" i="11"/>
  <c r="D21" i="11"/>
  <c r="C21" i="11"/>
  <c r="CI21" i="11" s="1"/>
  <c r="CC21" i="11" s="1"/>
  <c r="CJ20" i="11"/>
  <c r="CH20" i="11"/>
  <c r="CB20" i="11" s="1"/>
  <c r="CD20" i="11"/>
  <c r="E20" i="11"/>
  <c r="D20" i="11"/>
  <c r="C20" i="11"/>
  <c r="CI20" i="11" s="1"/>
  <c r="CC20" i="11" s="1"/>
  <c r="CJ19" i="11"/>
  <c r="CD19" i="11"/>
  <c r="E19" i="11"/>
  <c r="D19" i="11"/>
  <c r="C19" i="11"/>
  <c r="CI19" i="11" s="1"/>
  <c r="CC19" i="11" s="1"/>
  <c r="CJ18" i="11"/>
  <c r="CD18" i="11"/>
  <c r="E18" i="11"/>
  <c r="D18" i="11"/>
  <c r="C18" i="11" s="1"/>
  <c r="CJ17" i="11"/>
  <c r="CH17" i="11"/>
  <c r="CB17" i="11" s="1"/>
  <c r="CG17" i="11"/>
  <c r="CA17" i="11" s="1"/>
  <c r="AU17" i="11" s="1"/>
  <c r="CD17" i="11"/>
  <c r="E17" i="11"/>
  <c r="D17" i="11"/>
  <c r="C17" i="11"/>
  <c r="CI17" i="11" s="1"/>
  <c r="CC17" i="11" s="1"/>
  <c r="CJ16" i="11"/>
  <c r="CH16" i="11"/>
  <c r="CB16" i="11" s="1"/>
  <c r="CD16" i="11"/>
  <c r="E16" i="11"/>
  <c r="D16" i="11"/>
  <c r="C16" i="11"/>
  <c r="CI16" i="11" s="1"/>
  <c r="CC16" i="11" s="1"/>
  <c r="CJ15" i="11"/>
  <c r="CD15" i="11" s="1"/>
  <c r="E15" i="11"/>
  <c r="D15" i="11"/>
  <c r="C15" i="11" s="1"/>
  <c r="CJ14" i="11"/>
  <c r="CD14" i="11" s="1"/>
  <c r="CG14" i="11"/>
  <c r="E14" i="11"/>
  <c r="D14" i="11"/>
  <c r="C14" i="11"/>
  <c r="A5" i="11"/>
  <c r="A4" i="11"/>
  <c r="A3" i="11"/>
  <c r="A2" i="11"/>
  <c r="B194" i="13" l="1"/>
  <c r="AU54" i="13"/>
  <c r="AU61" i="13"/>
  <c r="AU55" i="13"/>
  <c r="AU52" i="13"/>
  <c r="AU50" i="13"/>
  <c r="AU51" i="13"/>
  <c r="AU68" i="12"/>
  <c r="AU65" i="12"/>
  <c r="AU88" i="12"/>
  <c r="AU84" i="12"/>
  <c r="AU29" i="12"/>
  <c r="AU23" i="12"/>
  <c r="AU75" i="12"/>
  <c r="AU67" i="12"/>
  <c r="CG55" i="12"/>
  <c r="CA55" i="12" s="1"/>
  <c r="CI55" i="12"/>
  <c r="CC55" i="12" s="1"/>
  <c r="CH55" i="12"/>
  <c r="CB55" i="12" s="1"/>
  <c r="CG47" i="12"/>
  <c r="CA47" i="12" s="1"/>
  <c r="CH47" i="12"/>
  <c r="CB47" i="12" s="1"/>
  <c r="CI47" i="12"/>
  <c r="CC47" i="12" s="1"/>
  <c r="AU70" i="12"/>
  <c r="AU62" i="12"/>
  <c r="CG57" i="12"/>
  <c r="CA57" i="12" s="1"/>
  <c r="CH57" i="12"/>
  <c r="CB57" i="12" s="1"/>
  <c r="CI57" i="12"/>
  <c r="CC57" i="12" s="1"/>
  <c r="CG49" i="12"/>
  <c r="CA49" i="12" s="1"/>
  <c r="CH49" i="12"/>
  <c r="CB49" i="12" s="1"/>
  <c r="CI49" i="12"/>
  <c r="CC49" i="12" s="1"/>
  <c r="AU69" i="12"/>
  <c r="A194" i="12"/>
  <c r="AU43" i="12"/>
  <c r="AU39" i="12"/>
  <c r="AU25" i="12"/>
  <c r="AU31" i="12"/>
  <c r="AU16" i="12"/>
  <c r="AU14" i="12"/>
  <c r="AU19" i="12"/>
  <c r="AU21" i="12"/>
  <c r="AU79" i="12"/>
  <c r="AU71" i="12"/>
  <c r="AU63" i="12"/>
  <c r="AU58" i="12"/>
  <c r="CG51" i="12"/>
  <c r="CA51" i="12" s="1"/>
  <c r="AU51" i="12" s="1"/>
  <c r="CI51" i="12"/>
  <c r="CC51" i="12" s="1"/>
  <c r="CH51" i="12"/>
  <c r="CB51" i="12" s="1"/>
  <c r="AU83" i="12"/>
  <c r="AU74" i="12"/>
  <c r="AU66" i="12"/>
  <c r="CG53" i="12"/>
  <c r="CA53" i="12" s="1"/>
  <c r="CH53" i="12"/>
  <c r="CB53" i="12" s="1"/>
  <c r="CI53" i="12"/>
  <c r="CC53" i="12" s="1"/>
  <c r="AS102" i="12"/>
  <c r="AU59" i="12"/>
  <c r="AU46" i="12"/>
  <c r="AU82" i="12"/>
  <c r="AU61" i="12"/>
  <c r="AU45" i="12"/>
  <c r="AU41" i="12"/>
  <c r="AU33" i="12"/>
  <c r="AU17" i="12"/>
  <c r="AU32" i="12"/>
  <c r="AU15" i="12"/>
  <c r="AU20" i="12"/>
  <c r="CI26" i="11"/>
  <c r="CC26" i="11" s="1"/>
  <c r="CH26" i="11"/>
  <c r="CB26" i="11" s="1"/>
  <c r="CG26" i="11"/>
  <c r="CA26" i="11" s="1"/>
  <c r="AU26" i="11" s="1"/>
  <c r="CI42" i="11"/>
  <c r="CC42" i="11" s="1"/>
  <c r="CH42" i="11"/>
  <c r="CB42" i="11" s="1"/>
  <c r="CG42" i="11"/>
  <c r="CA42" i="11" s="1"/>
  <c r="AU42" i="11" s="1"/>
  <c r="CI22" i="11"/>
  <c r="CC22" i="11" s="1"/>
  <c r="CH22" i="11"/>
  <c r="CB22" i="11" s="1"/>
  <c r="CG22" i="11"/>
  <c r="CA22" i="11" s="1"/>
  <c r="CI30" i="11"/>
  <c r="CC30" i="11" s="1"/>
  <c r="CH30" i="11"/>
  <c r="CB30" i="11" s="1"/>
  <c r="CG30" i="11"/>
  <c r="CA30" i="11" s="1"/>
  <c r="CI38" i="11"/>
  <c r="CC38" i="11" s="1"/>
  <c r="CH38" i="11"/>
  <c r="CB38" i="11" s="1"/>
  <c r="CG38" i="11"/>
  <c r="CA38" i="11" s="1"/>
  <c r="AU38" i="11" s="1"/>
  <c r="CI46" i="11"/>
  <c r="CC46" i="11" s="1"/>
  <c r="CH46" i="11"/>
  <c r="CB46" i="11" s="1"/>
  <c r="CG46" i="11"/>
  <c r="CA46" i="11" s="1"/>
  <c r="AU46" i="11" s="1"/>
  <c r="CI54" i="11"/>
  <c r="CC54" i="11" s="1"/>
  <c r="CH54" i="11"/>
  <c r="CB54" i="11" s="1"/>
  <c r="CG54" i="11"/>
  <c r="CA54" i="11" s="1"/>
  <c r="CI15" i="11"/>
  <c r="CC15" i="11" s="1"/>
  <c r="CG15" i="11"/>
  <c r="CA15" i="11" s="1"/>
  <c r="AU15" i="11" s="1"/>
  <c r="CH15" i="11"/>
  <c r="CB15" i="11" s="1"/>
  <c r="CI18" i="11"/>
  <c r="CC18" i="11" s="1"/>
  <c r="CH18" i="11"/>
  <c r="CB18" i="11" s="1"/>
  <c r="CG18" i="11"/>
  <c r="CA18" i="11" s="1"/>
  <c r="AU18" i="11" s="1"/>
  <c r="CI34" i="11"/>
  <c r="CC34" i="11" s="1"/>
  <c r="CH34" i="11"/>
  <c r="CB34" i="11" s="1"/>
  <c r="CG34" i="11"/>
  <c r="CA34" i="11" s="1"/>
  <c r="AU34" i="11" s="1"/>
  <c r="CI50" i="11"/>
  <c r="CC50" i="11" s="1"/>
  <c r="CH50" i="11"/>
  <c r="CB50" i="11" s="1"/>
  <c r="CG50" i="11"/>
  <c r="CA50" i="11" s="1"/>
  <c r="CI58" i="11"/>
  <c r="CC58" i="11" s="1"/>
  <c r="CH58" i="11"/>
  <c r="CB58" i="11" s="1"/>
  <c r="CG58" i="11"/>
  <c r="CA58" i="11" s="1"/>
  <c r="CG74" i="11"/>
  <c r="CA74" i="11" s="1"/>
  <c r="AU74" i="11" s="1"/>
  <c r="CH74" i="11"/>
  <c r="CB74" i="11" s="1"/>
  <c r="CG78" i="11"/>
  <c r="CA78" i="11" s="1"/>
  <c r="CI78" i="11"/>
  <c r="CC78" i="11" s="1"/>
  <c r="CH82" i="11"/>
  <c r="CB82" i="11" s="1"/>
  <c r="CI82" i="11"/>
  <c r="CC82" i="11" s="1"/>
  <c r="CG82" i="11"/>
  <c r="CA82" i="11" s="1"/>
  <c r="CH86" i="11"/>
  <c r="CB86" i="11" s="1"/>
  <c r="CI86" i="11"/>
  <c r="CC86" i="11" s="1"/>
  <c r="CG86" i="11"/>
  <c r="CA86" i="11" s="1"/>
  <c r="CH88" i="11"/>
  <c r="CB88" i="11" s="1"/>
  <c r="CI88" i="11"/>
  <c r="CC88" i="11" s="1"/>
  <c r="CG88" i="11"/>
  <c r="CA88" i="11" s="1"/>
  <c r="AU88" i="11" s="1"/>
  <c r="CG94" i="11"/>
  <c r="CA94" i="11" s="1"/>
  <c r="AS94" i="11" s="1"/>
  <c r="CH94" i="11"/>
  <c r="CB94" i="11" s="1"/>
  <c r="CG102" i="11"/>
  <c r="CA102" i="11" s="1"/>
  <c r="CH102" i="11"/>
  <c r="CB102" i="11" s="1"/>
  <c r="CG19" i="11"/>
  <c r="CA19" i="11" s="1"/>
  <c r="CG27" i="11"/>
  <c r="CA27" i="11" s="1"/>
  <c r="CG16" i="11"/>
  <c r="CA16" i="11" s="1"/>
  <c r="AU16" i="11" s="1"/>
  <c r="CH19" i="11"/>
  <c r="CB19" i="11" s="1"/>
  <c r="CG20" i="11"/>
  <c r="CA20" i="11" s="1"/>
  <c r="AU20" i="11" s="1"/>
  <c r="CH23" i="11"/>
  <c r="CB23" i="11" s="1"/>
  <c r="CG24" i="11"/>
  <c r="CA24" i="11" s="1"/>
  <c r="AU24" i="11" s="1"/>
  <c r="CH27" i="11"/>
  <c r="CB27" i="11" s="1"/>
  <c r="CG28" i="11"/>
  <c r="CA28" i="11" s="1"/>
  <c r="AU28" i="11" s="1"/>
  <c r="CH31" i="11"/>
  <c r="CB31" i="11" s="1"/>
  <c r="CG32" i="11"/>
  <c r="CA32" i="11" s="1"/>
  <c r="AU32" i="11" s="1"/>
  <c r="CH35" i="11"/>
  <c r="CB35" i="11" s="1"/>
  <c r="CG36" i="11"/>
  <c r="CA36" i="11" s="1"/>
  <c r="AU36" i="11" s="1"/>
  <c r="CH39" i="11"/>
  <c r="CB39" i="11" s="1"/>
  <c r="CG40" i="11"/>
  <c r="CA40" i="11" s="1"/>
  <c r="AU40" i="11" s="1"/>
  <c r="CH43" i="11"/>
  <c r="CB43" i="11" s="1"/>
  <c r="CG44" i="11"/>
  <c r="CA44" i="11" s="1"/>
  <c r="AU44" i="11" s="1"/>
  <c r="CH47" i="11"/>
  <c r="CB47" i="11" s="1"/>
  <c r="CG48" i="11"/>
  <c r="CA48" i="11" s="1"/>
  <c r="AU48" i="11" s="1"/>
  <c r="CH51" i="11"/>
  <c r="CB51" i="11" s="1"/>
  <c r="CG52" i="11"/>
  <c r="CA52" i="11" s="1"/>
  <c r="AU52" i="11" s="1"/>
  <c r="CH55" i="11"/>
  <c r="CB55" i="11" s="1"/>
  <c r="CG56" i="11"/>
  <c r="CA56" i="11" s="1"/>
  <c r="AU56" i="11" s="1"/>
  <c r="CH59" i="11"/>
  <c r="CB59" i="11" s="1"/>
  <c r="CG60" i="11"/>
  <c r="CA60" i="11" s="1"/>
  <c r="AU60" i="11" s="1"/>
  <c r="C64" i="11"/>
  <c r="CG73" i="11"/>
  <c r="CA73" i="11" s="1"/>
  <c r="CH73" i="11"/>
  <c r="CB73" i="11" s="1"/>
  <c r="CI77" i="11"/>
  <c r="CC77" i="11" s="1"/>
  <c r="CH77" i="11"/>
  <c r="CB77" i="11" s="1"/>
  <c r="CH78" i="11"/>
  <c r="CB78" i="11" s="1"/>
  <c r="CH81" i="11"/>
  <c r="CB81" i="11" s="1"/>
  <c r="CI81" i="11"/>
  <c r="CC81" i="11" s="1"/>
  <c r="CG81" i="11"/>
  <c r="CA81" i="11" s="1"/>
  <c r="AU81" i="11" s="1"/>
  <c r="CH83" i="11"/>
  <c r="CB83" i="11" s="1"/>
  <c r="CI83" i="11"/>
  <c r="CC83" i="11" s="1"/>
  <c r="CG83" i="11"/>
  <c r="CA83" i="11" s="1"/>
  <c r="CH85" i="11"/>
  <c r="CB85" i="11" s="1"/>
  <c r="CI85" i="11"/>
  <c r="CC85" i="11" s="1"/>
  <c r="CG85" i="11"/>
  <c r="CA85" i="11" s="1"/>
  <c r="CH87" i="11"/>
  <c r="CB87" i="11" s="1"/>
  <c r="CI87" i="11"/>
  <c r="CC87" i="11" s="1"/>
  <c r="CG87" i="11"/>
  <c r="CA87" i="11" s="1"/>
  <c r="AU87" i="11" s="1"/>
  <c r="CH89" i="11"/>
  <c r="CB89" i="11" s="1"/>
  <c r="CI89" i="11"/>
  <c r="CC89" i="11" s="1"/>
  <c r="CG89" i="11"/>
  <c r="CA89" i="11" s="1"/>
  <c r="AU89" i="11" s="1"/>
  <c r="AS97" i="11"/>
  <c r="CG98" i="11"/>
  <c r="CA98" i="11" s="1"/>
  <c r="AS98" i="11" s="1"/>
  <c r="CH98" i="11"/>
  <c r="CB98" i="11" s="1"/>
  <c r="AS105" i="11"/>
  <c r="CG65" i="11"/>
  <c r="CA65" i="11" s="1"/>
  <c r="AU65" i="11" s="1"/>
  <c r="CH65" i="11"/>
  <c r="CB65" i="11" s="1"/>
  <c r="CI65" i="11"/>
  <c r="CC65" i="11" s="1"/>
  <c r="CG100" i="11"/>
  <c r="CA100" i="11" s="1"/>
  <c r="CH100" i="11"/>
  <c r="CB100" i="11" s="1"/>
  <c r="CI14" i="11"/>
  <c r="CC14" i="11" s="1"/>
  <c r="CA14" i="11"/>
  <c r="CH14" i="11"/>
  <c r="CB14" i="11" s="1"/>
  <c r="CG68" i="11"/>
  <c r="CA68" i="11" s="1"/>
  <c r="CH68" i="11"/>
  <c r="CB68" i="11" s="1"/>
  <c r="CI68" i="11"/>
  <c r="CC68" i="11" s="1"/>
  <c r="CG79" i="11"/>
  <c r="CA79" i="11" s="1"/>
  <c r="AU79" i="11" s="1"/>
  <c r="CH79" i="11"/>
  <c r="CB79" i="11" s="1"/>
  <c r="CH84" i="11"/>
  <c r="CB84" i="11" s="1"/>
  <c r="CI84" i="11"/>
  <c r="CC84" i="11" s="1"/>
  <c r="CG84" i="11"/>
  <c r="CA84" i="11" s="1"/>
  <c r="AU84" i="11" s="1"/>
  <c r="AS101" i="11"/>
  <c r="CG23" i="11"/>
  <c r="CA23" i="11" s="1"/>
  <c r="AU23" i="11" s="1"/>
  <c r="CG31" i="11"/>
  <c r="CA31" i="11" s="1"/>
  <c r="AU31" i="11" s="1"/>
  <c r="CG35" i="11"/>
  <c r="CA35" i="11" s="1"/>
  <c r="AU35" i="11" s="1"/>
  <c r="CG39" i="11"/>
  <c r="CA39" i="11" s="1"/>
  <c r="AU39" i="11" s="1"/>
  <c r="CG43" i="11"/>
  <c r="CA43" i="11" s="1"/>
  <c r="CG47" i="11"/>
  <c r="CA47" i="11" s="1"/>
  <c r="AU47" i="11" s="1"/>
  <c r="CG51" i="11"/>
  <c r="CA51" i="11" s="1"/>
  <c r="AU51" i="11" s="1"/>
  <c r="CG55" i="11"/>
  <c r="CA55" i="11" s="1"/>
  <c r="AU55" i="11" s="1"/>
  <c r="CG59" i="11"/>
  <c r="CA59" i="11" s="1"/>
  <c r="CG61" i="11"/>
  <c r="CA61" i="11" s="1"/>
  <c r="CH61" i="11"/>
  <c r="CB61" i="11" s="1"/>
  <c r="CG69" i="11"/>
  <c r="CA69" i="11" s="1"/>
  <c r="AU69" i="11" s="1"/>
  <c r="CH69" i="11"/>
  <c r="CB69" i="11" s="1"/>
  <c r="CI74" i="11"/>
  <c r="CC74" i="11" s="1"/>
  <c r="AU77" i="11"/>
  <c r="AS95" i="11"/>
  <c r="CG96" i="11"/>
  <c r="CA96" i="11" s="1"/>
  <c r="CH96" i="11"/>
  <c r="CB96" i="11" s="1"/>
  <c r="AS103" i="11"/>
  <c r="CG104" i="11"/>
  <c r="CA104" i="11" s="1"/>
  <c r="AS104" i="11" s="1"/>
  <c r="CH104" i="11"/>
  <c r="CB104" i="11" s="1"/>
  <c r="C63" i="11"/>
  <c r="C70" i="11"/>
  <c r="CG71" i="11"/>
  <c r="CA71" i="11" s="1"/>
  <c r="CH71" i="11"/>
  <c r="CB71" i="11" s="1"/>
  <c r="CI71" i="11"/>
  <c r="CC71" i="11" s="1"/>
  <c r="CG75" i="11"/>
  <c r="CA75" i="11" s="1"/>
  <c r="AU75" i="11" s="1"/>
  <c r="CH75" i="11"/>
  <c r="CB75" i="11" s="1"/>
  <c r="CI75" i="11"/>
  <c r="CC75" i="11" s="1"/>
  <c r="C62" i="11"/>
  <c r="A194" i="11" s="1"/>
  <c r="C66" i="11"/>
  <c r="C67" i="11"/>
  <c r="CG72" i="11"/>
  <c r="CA72" i="11" s="1"/>
  <c r="CH72" i="11"/>
  <c r="CB72" i="11" s="1"/>
  <c r="CI72" i="11"/>
  <c r="CC72" i="11" s="1"/>
  <c r="CI76" i="11"/>
  <c r="CC76" i="11" s="1"/>
  <c r="AU76" i="11" s="1"/>
  <c r="CI80" i="11"/>
  <c r="CC80" i="11" s="1"/>
  <c r="AU80" i="11" s="1"/>
  <c r="B157" i="8"/>
  <c r="B156" i="8"/>
  <c r="B155" i="8"/>
  <c r="B154" i="8"/>
  <c r="B153" i="8"/>
  <c r="B152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E123" i="8"/>
  <c r="C123" i="8" s="1"/>
  <c r="D123" i="8"/>
  <c r="E122" i="8"/>
  <c r="D122" i="8"/>
  <c r="C122" i="8" s="1"/>
  <c r="E121" i="8"/>
  <c r="C121" i="8" s="1"/>
  <c r="D121" i="8"/>
  <c r="CG116" i="8"/>
  <c r="CA116" i="8"/>
  <c r="E116" i="8" s="1"/>
  <c r="CG115" i="8"/>
  <c r="CA115" i="8"/>
  <c r="E115" i="8"/>
  <c r="CG114" i="8"/>
  <c r="CA114" i="8"/>
  <c r="E114" i="8" s="1"/>
  <c r="CG113" i="8"/>
  <c r="CA113" i="8"/>
  <c r="E113" i="8" s="1"/>
  <c r="CG110" i="8"/>
  <c r="CA110" i="8"/>
  <c r="E110" i="8"/>
  <c r="CG109" i="8"/>
  <c r="CA109" i="8"/>
  <c r="E109" i="8"/>
  <c r="CG108" i="8"/>
  <c r="CA108" i="8"/>
  <c r="E108" i="8" s="1"/>
  <c r="CG105" i="8"/>
  <c r="CA105" i="8" s="1"/>
  <c r="CB105" i="8"/>
  <c r="E105" i="8"/>
  <c r="D105" i="8"/>
  <c r="C105" i="8" s="1"/>
  <c r="CH105" i="8" s="1"/>
  <c r="E104" i="8"/>
  <c r="D104" i="8"/>
  <c r="CG103" i="8"/>
  <c r="CA103" i="8" s="1"/>
  <c r="CB103" i="8"/>
  <c r="E103" i="8"/>
  <c r="D103" i="8"/>
  <c r="C103" i="8" s="1"/>
  <c r="CH103" i="8" s="1"/>
  <c r="E102" i="8"/>
  <c r="D102" i="8"/>
  <c r="CG101" i="8"/>
  <c r="CA101" i="8" s="1"/>
  <c r="CB101" i="8"/>
  <c r="E101" i="8"/>
  <c r="D101" i="8"/>
  <c r="C101" i="8" s="1"/>
  <c r="CH101" i="8" s="1"/>
  <c r="E100" i="8"/>
  <c r="D100" i="8"/>
  <c r="E99" i="8"/>
  <c r="D99" i="8"/>
  <c r="C99" i="8" s="1"/>
  <c r="CG99" i="8" s="1"/>
  <c r="CA99" i="8" s="1"/>
  <c r="E98" i="8"/>
  <c r="D98" i="8"/>
  <c r="CG97" i="8"/>
  <c r="CA97" i="8" s="1"/>
  <c r="CB97" i="8"/>
  <c r="E97" i="8"/>
  <c r="D97" i="8"/>
  <c r="C97" i="8" s="1"/>
  <c r="CH97" i="8" s="1"/>
  <c r="E96" i="8"/>
  <c r="D96" i="8"/>
  <c r="E95" i="8"/>
  <c r="D95" i="8"/>
  <c r="C95" i="8" s="1"/>
  <c r="CG95" i="8" s="1"/>
  <c r="CA95" i="8" s="1"/>
  <c r="E94" i="8"/>
  <c r="D94" i="8"/>
  <c r="CJ89" i="8"/>
  <c r="CD89" i="8" s="1"/>
  <c r="CI89" i="8"/>
  <c r="CC89" i="8" s="1"/>
  <c r="CH89" i="8"/>
  <c r="CB89" i="8" s="1"/>
  <c r="AU89" i="8" s="1"/>
  <c r="E89" i="8"/>
  <c r="D89" i="8"/>
  <c r="C89" i="8" s="1"/>
  <c r="CG89" i="8" s="1"/>
  <c r="CA89" i="8" s="1"/>
  <c r="CJ88" i="8"/>
  <c r="CD88" i="8"/>
  <c r="E88" i="8"/>
  <c r="D88" i="8"/>
  <c r="C88" i="8" s="1"/>
  <c r="CJ87" i="8"/>
  <c r="CD87" i="8"/>
  <c r="E87" i="8"/>
  <c r="D87" i="8"/>
  <c r="C87" i="8" s="1"/>
  <c r="CJ86" i="8"/>
  <c r="CD86" i="8"/>
  <c r="E86" i="8"/>
  <c r="D86" i="8"/>
  <c r="CJ85" i="8"/>
  <c r="CD85" i="8" s="1"/>
  <c r="E85" i="8"/>
  <c r="D85" i="8"/>
  <c r="C85" i="8" s="1"/>
  <c r="CG85" i="8" s="1"/>
  <c r="CA85" i="8" s="1"/>
  <c r="CJ84" i="8"/>
  <c r="CD84" i="8" s="1"/>
  <c r="E84" i="8"/>
  <c r="D84" i="8"/>
  <c r="C84" i="8" s="1"/>
  <c r="CJ83" i="8"/>
  <c r="CD83" i="8" s="1"/>
  <c r="E83" i="8"/>
  <c r="D83" i="8"/>
  <c r="CJ82" i="8"/>
  <c r="CD82" i="8"/>
  <c r="E82" i="8"/>
  <c r="D82" i="8"/>
  <c r="CJ81" i="8"/>
  <c r="CD81" i="8" s="1"/>
  <c r="CI81" i="8"/>
  <c r="CC81" i="8" s="1"/>
  <c r="CH81" i="8"/>
  <c r="CB81" i="8" s="1"/>
  <c r="AU81" i="8" s="1"/>
  <c r="E81" i="8"/>
  <c r="D81" i="8"/>
  <c r="C81" i="8" s="1"/>
  <c r="CG81" i="8" s="1"/>
  <c r="CA81" i="8" s="1"/>
  <c r="CJ80" i="8"/>
  <c r="CD80" i="8"/>
  <c r="E80" i="8"/>
  <c r="C80" i="8"/>
  <c r="CJ79" i="8"/>
  <c r="CD79" i="8"/>
  <c r="E79" i="8"/>
  <c r="C79" i="8" s="1"/>
  <c r="CI79" i="8" s="1"/>
  <c r="CC79" i="8" s="1"/>
  <c r="CJ78" i="8"/>
  <c r="CD78" i="8" s="1"/>
  <c r="E78" i="8"/>
  <c r="C78" i="8"/>
  <c r="CI78" i="8" s="1"/>
  <c r="CC78" i="8" s="1"/>
  <c r="CJ77" i="8"/>
  <c r="CD77" i="8" s="1"/>
  <c r="E77" i="8"/>
  <c r="C77" i="8" s="1"/>
  <c r="CJ76" i="8"/>
  <c r="CD76" i="8"/>
  <c r="E76" i="8"/>
  <c r="C76" i="8"/>
  <c r="CJ75" i="8"/>
  <c r="CD75" i="8"/>
  <c r="E75" i="8"/>
  <c r="C75" i="8" s="1"/>
  <c r="D75" i="8"/>
  <c r="CJ74" i="8"/>
  <c r="CD74" i="8"/>
  <c r="E74" i="8"/>
  <c r="D74" i="8"/>
  <c r="CJ73" i="8"/>
  <c r="CH73" i="8"/>
  <c r="CB73" i="8" s="1"/>
  <c r="CD73" i="8"/>
  <c r="E73" i="8"/>
  <c r="C73" i="8" s="1"/>
  <c r="D73" i="8"/>
  <c r="CJ72" i="8"/>
  <c r="CD72" i="8"/>
  <c r="E72" i="8"/>
  <c r="D72" i="8"/>
  <c r="C72" i="8" s="1"/>
  <c r="CJ71" i="8"/>
  <c r="CD71" i="8"/>
  <c r="E71" i="8"/>
  <c r="C71" i="8" s="1"/>
  <c r="D71" i="8"/>
  <c r="CJ70" i="8"/>
  <c r="CI70" i="8"/>
  <c r="CC70" i="8" s="1"/>
  <c r="CD70" i="8"/>
  <c r="E70" i="8"/>
  <c r="D70" i="8"/>
  <c r="C70" i="8" s="1"/>
  <c r="CH70" i="8" s="1"/>
  <c r="CB70" i="8" s="1"/>
  <c r="CJ69" i="8"/>
  <c r="CI69" i="8"/>
  <c r="CC69" i="8" s="1"/>
  <c r="CD69" i="8"/>
  <c r="E69" i="8"/>
  <c r="D69" i="8"/>
  <c r="C69" i="8"/>
  <c r="CG69" i="8" s="1"/>
  <c r="CA69" i="8" s="1"/>
  <c r="CJ68" i="8"/>
  <c r="CG68" i="8"/>
  <c r="CD68" i="8"/>
  <c r="CA68" i="8"/>
  <c r="E68" i="8"/>
  <c r="D68" i="8"/>
  <c r="C68" i="8"/>
  <c r="CI68" i="8" s="1"/>
  <c r="CC68" i="8" s="1"/>
  <c r="CJ67" i="8"/>
  <c r="CH67" i="8"/>
  <c r="CB67" i="8" s="1"/>
  <c r="CD67" i="8"/>
  <c r="E67" i="8"/>
  <c r="D67" i="8"/>
  <c r="C67" i="8"/>
  <c r="CI67" i="8" s="1"/>
  <c r="CC67" i="8" s="1"/>
  <c r="CJ66" i="8"/>
  <c r="CD66" i="8"/>
  <c r="E66" i="8"/>
  <c r="D66" i="8"/>
  <c r="C66" i="8" s="1"/>
  <c r="CH66" i="8" s="1"/>
  <c r="CB66" i="8" s="1"/>
  <c r="CJ65" i="8"/>
  <c r="CD65" i="8"/>
  <c r="E65" i="8"/>
  <c r="D65" i="8"/>
  <c r="C65" i="8"/>
  <c r="CJ64" i="8"/>
  <c r="CG64" i="8"/>
  <c r="CD64" i="8"/>
  <c r="CA64" i="8"/>
  <c r="E64" i="8"/>
  <c r="D64" i="8"/>
  <c r="C64" i="8"/>
  <c r="CI64" i="8" s="1"/>
  <c r="CC64" i="8" s="1"/>
  <c r="CJ63" i="8"/>
  <c r="CD63" i="8"/>
  <c r="E63" i="8"/>
  <c r="D63" i="8"/>
  <c r="C63" i="8"/>
  <c r="CJ62" i="8"/>
  <c r="CD62" i="8"/>
  <c r="E62" i="8"/>
  <c r="D62" i="8"/>
  <c r="C62" i="8" s="1"/>
  <c r="CJ61" i="8"/>
  <c r="CD61" i="8"/>
  <c r="E61" i="8"/>
  <c r="D61" i="8"/>
  <c r="C61" i="8" s="1"/>
  <c r="CJ60" i="8"/>
  <c r="CD60" i="8"/>
  <c r="E60" i="8"/>
  <c r="D60" i="8"/>
  <c r="C60" i="8"/>
  <c r="CJ59" i="8"/>
  <c r="CD59" i="8"/>
  <c r="E59" i="8"/>
  <c r="C59" i="8" s="1"/>
  <c r="D59" i="8"/>
  <c r="CJ58" i="8"/>
  <c r="CD58" i="8"/>
  <c r="E58" i="8"/>
  <c r="D58" i="8"/>
  <c r="CJ57" i="8"/>
  <c r="CD57" i="8"/>
  <c r="E57" i="8"/>
  <c r="C57" i="8" s="1"/>
  <c r="D57" i="8"/>
  <c r="CJ56" i="8"/>
  <c r="CD56" i="8"/>
  <c r="E56" i="8"/>
  <c r="D56" i="8"/>
  <c r="C56" i="8" s="1"/>
  <c r="CJ55" i="8"/>
  <c r="CD55" i="8" s="1"/>
  <c r="CG55" i="8"/>
  <c r="CA55" i="8" s="1"/>
  <c r="E55" i="8"/>
  <c r="D55" i="8"/>
  <c r="C55" i="8"/>
  <c r="CI55" i="8" s="1"/>
  <c r="CC55" i="8" s="1"/>
  <c r="CJ54" i="8"/>
  <c r="CD54" i="8" s="1"/>
  <c r="E54" i="8"/>
  <c r="D54" i="8"/>
  <c r="C54" i="8" s="1"/>
  <c r="CJ53" i="8"/>
  <c r="CD53" i="8" s="1"/>
  <c r="CG53" i="8"/>
  <c r="CA53" i="8" s="1"/>
  <c r="E53" i="8"/>
  <c r="D53" i="8"/>
  <c r="C53" i="8"/>
  <c r="CI53" i="8" s="1"/>
  <c r="CC53" i="8" s="1"/>
  <c r="CJ52" i="8"/>
  <c r="CD52" i="8" s="1"/>
  <c r="E52" i="8"/>
  <c r="D52" i="8"/>
  <c r="C52" i="8" s="1"/>
  <c r="CJ51" i="8"/>
  <c r="CD51" i="8" s="1"/>
  <c r="CG51" i="8"/>
  <c r="CA51" i="8" s="1"/>
  <c r="E51" i="8"/>
  <c r="D51" i="8"/>
  <c r="C51" i="8"/>
  <c r="CI51" i="8" s="1"/>
  <c r="CC51" i="8" s="1"/>
  <c r="CJ50" i="8"/>
  <c r="CD50" i="8" s="1"/>
  <c r="E50" i="8"/>
  <c r="D50" i="8"/>
  <c r="C50" i="8" s="1"/>
  <c r="CJ49" i="8"/>
  <c r="CD49" i="8" s="1"/>
  <c r="CG49" i="8"/>
  <c r="CA49" i="8" s="1"/>
  <c r="E49" i="8"/>
  <c r="D49" i="8"/>
  <c r="C49" i="8"/>
  <c r="CI49" i="8" s="1"/>
  <c r="CC49" i="8" s="1"/>
  <c r="CJ48" i="8"/>
  <c r="CD48" i="8" s="1"/>
  <c r="E48" i="8"/>
  <c r="D48" i="8"/>
  <c r="C48" i="8" s="1"/>
  <c r="CJ47" i="8"/>
  <c r="CD47" i="8" s="1"/>
  <c r="CG47" i="8"/>
  <c r="CA47" i="8" s="1"/>
  <c r="E47" i="8"/>
  <c r="D47" i="8"/>
  <c r="C47" i="8"/>
  <c r="CI47" i="8" s="1"/>
  <c r="CC47" i="8" s="1"/>
  <c r="CJ46" i="8"/>
  <c r="CD46" i="8" s="1"/>
  <c r="E46" i="8"/>
  <c r="D46" i="8"/>
  <c r="C46" i="8" s="1"/>
  <c r="CJ45" i="8"/>
  <c r="CD45" i="8" s="1"/>
  <c r="CG45" i="8"/>
  <c r="CA45" i="8" s="1"/>
  <c r="E45" i="8"/>
  <c r="D45" i="8"/>
  <c r="C45" i="8"/>
  <c r="CI45" i="8" s="1"/>
  <c r="CC45" i="8" s="1"/>
  <c r="CJ44" i="8"/>
  <c r="CD44" i="8" s="1"/>
  <c r="E44" i="8"/>
  <c r="D44" i="8"/>
  <c r="C44" i="8" s="1"/>
  <c r="CJ43" i="8"/>
  <c r="CD43" i="8" s="1"/>
  <c r="CG43" i="8"/>
  <c r="CA43" i="8" s="1"/>
  <c r="E43" i="8"/>
  <c r="D43" i="8"/>
  <c r="C43" i="8"/>
  <c r="CI43" i="8" s="1"/>
  <c r="CC43" i="8" s="1"/>
  <c r="CJ42" i="8"/>
  <c r="CD42" i="8" s="1"/>
  <c r="E42" i="8"/>
  <c r="D42" i="8"/>
  <c r="C42" i="8" s="1"/>
  <c r="CJ41" i="8"/>
  <c r="CD41" i="8" s="1"/>
  <c r="CG41" i="8"/>
  <c r="CA41" i="8" s="1"/>
  <c r="E41" i="8"/>
  <c r="D41" i="8"/>
  <c r="C41" i="8"/>
  <c r="CI41" i="8" s="1"/>
  <c r="CC41" i="8" s="1"/>
  <c r="CJ40" i="8"/>
  <c r="CD40" i="8" s="1"/>
  <c r="E40" i="8"/>
  <c r="D40" i="8"/>
  <c r="C40" i="8" s="1"/>
  <c r="CJ39" i="8"/>
  <c r="CD39" i="8" s="1"/>
  <c r="CG39" i="8"/>
  <c r="CA39" i="8" s="1"/>
  <c r="E39" i="8"/>
  <c r="D39" i="8"/>
  <c r="C39" i="8"/>
  <c r="CI39" i="8" s="1"/>
  <c r="CC39" i="8" s="1"/>
  <c r="CJ38" i="8"/>
  <c r="CD38" i="8" s="1"/>
  <c r="E38" i="8"/>
  <c r="D38" i="8"/>
  <c r="C38" i="8" s="1"/>
  <c r="CJ37" i="8"/>
  <c r="CD37" i="8" s="1"/>
  <c r="CG37" i="8"/>
  <c r="CA37" i="8" s="1"/>
  <c r="E37" i="8"/>
  <c r="D37" i="8"/>
  <c r="C37" i="8"/>
  <c r="CI37" i="8" s="1"/>
  <c r="CC37" i="8" s="1"/>
  <c r="CJ36" i="8"/>
  <c r="CD36" i="8" s="1"/>
  <c r="E36" i="8"/>
  <c r="D36" i="8"/>
  <c r="C36" i="8" s="1"/>
  <c r="CJ35" i="8"/>
  <c r="CD35" i="8" s="1"/>
  <c r="CG35" i="8"/>
  <c r="CA35" i="8" s="1"/>
  <c r="E35" i="8"/>
  <c r="D35" i="8"/>
  <c r="C35" i="8"/>
  <c r="CI35" i="8" s="1"/>
  <c r="CC35" i="8" s="1"/>
  <c r="CJ34" i="8"/>
  <c r="CD34" i="8" s="1"/>
  <c r="E34" i="8"/>
  <c r="D34" i="8"/>
  <c r="C34" i="8" s="1"/>
  <c r="CJ33" i="8"/>
  <c r="CD33" i="8" s="1"/>
  <c r="CG33" i="8"/>
  <c r="CA33" i="8" s="1"/>
  <c r="E33" i="8"/>
  <c r="D33" i="8"/>
  <c r="C33" i="8"/>
  <c r="CI33" i="8" s="1"/>
  <c r="CC33" i="8" s="1"/>
  <c r="CJ32" i="8"/>
  <c r="CD32" i="8" s="1"/>
  <c r="E32" i="8"/>
  <c r="D32" i="8"/>
  <c r="C32" i="8" s="1"/>
  <c r="CJ31" i="8"/>
  <c r="CD31" i="8" s="1"/>
  <c r="CG31" i="8"/>
  <c r="CA31" i="8" s="1"/>
  <c r="E31" i="8"/>
  <c r="D31" i="8"/>
  <c r="C31" i="8"/>
  <c r="CI31" i="8" s="1"/>
  <c r="CC31" i="8" s="1"/>
  <c r="CJ30" i="8"/>
  <c r="CD30" i="8" s="1"/>
  <c r="E30" i="8"/>
  <c r="D30" i="8"/>
  <c r="C30" i="8" s="1"/>
  <c r="CJ29" i="8"/>
  <c r="CD29" i="8" s="1"/>
  <c r="CG29" i="8"/>
  <c r="CA29" i="8" s="1"/>
  <c r="E29" i="8"/>
  <c r="D29" i="8"/>
  <c r="C29" i="8"/>
  <c r="CI29" i="8" s="1"/>
  <c r="CC29" i="8" s="1"/>
  <c r="CJ28" i="8"/>
  <c r="CD28" i="8" s="1"/>
  <c r="E28" i="8"/>
  <c r="D28" i="8"/>
  <c r="C28" i="8" s="1"/>
  <c r="CJ27" i="8"/>
  <c r="CD27" i="8" s="1"/>
  <c r="CG27" i="8"/>
  <c r="CA27" i="8" s="1"/>
  <c r="E27" i="8"/>
  <c r="D27" i="8"/>
  <c r="C27" i="8"/>
  <c r="CI27" i="8" s="1"/>
  <c r="CC27" i="8" s="1"/>
  <c r="CJ26" i="8"/>
  <c r="CD26" i="8" s="1"/>
  <c r="E26" i="8"/>
  <c r="D26" i="8"/>
  <c r="C26" i="8" s="1"/>
  <c r="CJ25" i="8"/>
  <c r="CD25" i="8" s="1"/>
  <c r="E25" i="8"/>
  <c r="D25" i="8"/>
  <c r="C25" i="8"/>
  <c r="CJ24" i="8"/>
  <c r="CD24" i="8"/>
  <c r="E24" i="8"/>
  <c r="D24" i="8"/>
  <c r="C24" i="8" s="1"/>
  <c r="CJ23" i="8"/>
  <c r="CD23" i="8" s="1"/>
  <c r="CH23" i="8"/>
  <c r="CB23" i="8" s="1"/>
  <c r="CG23" i="8"/>
  <c r="CA23" i="8" s="1"/>
  <c r="AU23" i="8" s="1"/>
  <c r="E23" i="8"/>
  <c r="D23" i="8"/>
  <c r="C23" i="8"/>
  <c r="CI23" i="8" s="1"/>
  <c r="CC23" i="8" s="1"/>
  <c r="CJ22" i="8"/>
  <c r="CD22" i="8"/>
  <c r="E22" i="8"/>
  <c r="D22" i="8"/>
  <c r="C22" i="8" s="1"/>
  <c r="CJ21" i="8"/>
  <c r="CD21" i="8" s="1"/>
  <c r="CH21" i="8"/>
  <c r="CB21" i="8" s="1"/>
  <c r="E21" i="8"/>
  <c r="D21" i="8"/>
  <c r="C21" i="8"/>
  <c r="CI21" i="8" s="1"/>
  <c r="CC21" i="8" s="1"/>
  <c r="CJ20" i="8"/>
  <c r="CD20" i="8"/>
  <c r="E20" i="8"/>
  <c r="D20" i="8"/>
  <c r="C20" i="8" s="1"/>
  <c r="CJ19" i="8"/>
  <c r="CD19" i="8" s="1"/>
  <c r="E19" i="8"/>
  <c r="D19" i="8"/>
  <c r="C19" i="8"/>
  <c r="CI19" i="8" s="1"/>
  <c r="CC19" i="8" s="1"/>
  <c r="CJ18" i="8"/>
  <c r="CD18" i="8" s="1"/>
  <c r="E18" i="8"/>
  <c r="D18" i="8"/>
  <c r="C18" i="8" s="1"/>
  <c r="CJ17" i="8"/>
  <c r="CD17" i="8" s="1"/>
  <c r="E17" i="8"/>
  <c r="D17" i="8"/>
  <c r="C17" i="8"/>
  <c r="CI17" i="8" s="1"/>
  <c r="CC17" i="8" s="1"/>
  <c r="CJ16" i="8"/>
  <c r="CD16" i="8"/>
  <c r="E16" i="8"/>
  <c r="D16" i="8"/>
  <c r="C16" i="8" s="1"/>
  <c r="CJ15" i="8"/>
  <c r="CD15" i="8" s="1"/>
  <c r="CH15" i="8"/>
  <c r="CB15" i="8" s="1"/>
  <c r="CG15" i="8"/>
  <c r="CA15" i="8" s="1"/>
  <c r="AU15" i="8" s="1"/>
  <c r="E15" i="8"/>
  <c r="D15" i="8"/>
  <c r="C15" i="8"/>
  <c r="CI15" i="8" s="1"/>
  <c r="CC15" i="8" s="1"/>
  <c r="CJ14" i="8"/>
  <c r="CD14" i="8"/>
  <c r="E14" i="8"/>
  <c r="D14" i="8"/>
  <c r="C14" i="8" s="1"/>
  <c r="A5" i="8"/>
  <c r="A4" i="8"/>
  <c r="A3" i="8"/>
  <c r="A2" i="8"/>
  <c r="AU53" i="12" l="1"/>
  <c r="AU49" i="12"/>
  <c r="AU47" i="12"/>
  <c r="B194" i="12"/>
  <c r="AU57" i="12"/>
  <c r="AU55" i="12"/>
  <c r="CG66" i="11"/>
  <c r="CA66" i="11" s="1"/>
  <c r="CH66" i="11"/>
  <c r="CB66" i="11" s="1"/>
  <c r="CI66" i="11"/>
  <c r="CC66" i="11" s="1"/>
  <c r="CG70" i="11"/>
  <c r="CA70" i="11" s="1"/>
  <c r="CH70" i="11"/>
  <c r="CB70" i="11" s="1"/>
  <c r="CI70" i="11"/>
  <c r="CC70" i="11" s="1"/>
  <c r="CG63" i="11"/>
  <c r="CA63" i="11" s="1"/>
  <c r="AU63" i="11" s="1"/>
  <c r="CI63" i="11"/>
  <c r="CC63" i="11" s="1"/>
  <c r="CH63" i="11"/>
  <c r="CB63" i="11" s="1"/>
  <c r="AU14" i="11"/>
  <c r="CG67" i="11"/>
  <c r="CA67" i="11" s="1"/>
  <c r="AU67" i="11" s="1"/>
  <c r="CH67" i="11"/>
  <c r="CB67" i="11" s="1"/>
  <c r="CI67" i="11"/>
  <c r="CC67" i="11" s="1"/>
  <c r="AU71" i="11"/>
  <c r="AU68" i="11"/>
  <c r="AU85" i="11"/>
  <c r="AU19" i="11"/>
  <c r="AU86" i="11"/>
  <c r="AU58" i="11"/>
  <c r="AU30" i="11"/>
  <c r="CG62" i="11"/>
  <c r="CA62" i="11" s="1"/>
  <c r="CH62" i="11"/>
  <c r="CB62" i="11" s="1"/>
  <c r="CI62" i="11"/>
  <c r="CC62" i="11" s="1"/>
  <c r="AU61" i="11"/>
  <c r="AS100" i="11"/>
  <c r="AU73" i="11"/>
  <c r="AS102" i="11"/>
  <c r="AU72" i="11"/>
  <c r="AS96" i="11"/>
  <c r="AU59" i="11"/>
  <c r="AU43" i="11"/>
  <c r="AU83" i="11"/>
  <c r="CG64" i="11"/>
  <c r="CA64" i="11" s="1"/>
  <c r="CH64" i="11"/>
  <c r="CB64" i="11" s="1"/>
  <c r="CI64" i="11"/>
  <c r="CC64" i="11" s="1"/>
  <c r="AU27" i="11"/>
  <c r="AU82" i="11"/>
  <c r="AU78" i="11"/>
  <c r="AU50" i="11"/>
  <c r="AU54" i="11"/>
  <c r="AU22" i="11"/>
  <c r="CI18" i="8"/>
  <c r="CC18" i="8" s="1"/>
  <c r="CH18" i="8"/>
  <c r="CB18" i="8" s="1"/>
  <c r="CG18" i="8"/>
  <c r="CA18" i="8" s="1"/>
  <c r="CI25" i="8"/>
  <c r="CC25" i="8" s="1"/>
  <c r="CH25" i="8"/>
  <c r="CB25" i="8" s="1"/>
  <c r="CG57" i="8"/>
  <c r="CA57" i="8" s="1"/>
  <c r="CI57" i="8"/>
  <c r="CC57" i="8" s="1"/>
  <c r="CG61" i="8"/>
  <c r="CA61" i="8" s="1"/>
  <c r="AU61" i="8" s="1"/>
  <c r="CI61" i="8"/>
  <c r="CC61" i="8" s="1"/>
  <c r="CH61" i="8"/>
  <c r="CB61" i="8" s="1"/>
  <c r="CH62" i="8"/>
  <c r="CB62" i="8" s="1"/>
  <c r="CI62" i="8"/>
  <c r="CC62" i="8" s="1"/>
  <c r="CG62" i="8"/>
  <c r="CA62" i="8" s="1"/>
  <c r="CI63" i="8"/>
  <c r="CC63" i="8" s="1"/>
  <c r="CH63" i="8"/>
  <c r="CB63" i="8" s="1"/>
  <c r="CG63" i="8"/>
  <c r="CA63" i="8" s="1"/>
  <c r="AU63" i="8" s="1"/>
  <c r="CI71" i="8"/>
  <c r="CC71" i="8" s="1"/>
  <c r="CH71" i="8"/>
  <c r="CB71" i="8" s="1"/>
  <c r="CH72" i="8"/>
  <c r="CB72" i="8" s="1"/>
  <c r="CG72" i="8"/>
  <c r="CA72" i="8" s="1"/>
  <c r="AU72" i="8" s="1"/>
  <c r="CI72" i="8"/>
  <c r="CC72" i="8" s="1"/>
  <c r="CG76" i="8"/>
  <c r="CA76" i="8" s="1"/>
  <c r="CH76" i="8"/>
  <c r="CB76" i="8" s="1"/>
  <c r="CI76" i="8"/>
  <c r="CC76" i="8" s="1"/>
  <c r="CG17" i="8"/>
  <c r="CA17" i="8" s="1"/>
  <c r="CI20" i="8"/>
  <c r="CC20" i="8" s="1"/>
  <c r="CH20" i="8"/>
  <c r="CB20" i="8" s="1"/>
  <c r="CG20" i="8"/>
  <c r="CA20" i="8" s="1"/>
  <c r="CG25" i="8"/>
  <c r="CA25" i="8" s="1"/>
  <c r="CI28" i="8"/>
  <c r="CC28" i="8" s="1"/>
  <c r="CH28" i="8"/>
  <c r="CB28" i="8" s="1"/>
  <c r="CG28" i="8"/>
  <c r="CA28" i="8" s="1"/>
  <c r="AU28" i="8" s="1"/>
  <c r="CI32" i="8"/>
  <c r="CC32" i="8" s="1"/>
  <c r="CH32" i="8"/>
  <c r="CB32" i="8" s="1"/>
  <c r="CG32" i="8"/>
  <c r="CA32" i="8" s="1"/>
  <c r="AU32" i="8" s="1"/>
  <c r="CI36" i="8"/>
  <c r="CC36" i="8" s="1"/>
  <c r="CH36" i="8"/>
  <c r="CB36" i="8" s="1"/>
  <c r="CG36" i="8"/>
  <c r="CA36" i="8" s="1"/>
  <c r="CI40" i="8"/>
  <c r="CC40" i="8" s="1"/>
  <c r="CH40" i="8"/>
  <c r="CB40" i="8" s="1"/>
  <c r="CG40" i="8"/>
  <c r="CA40" i="8" s="1"/>
  <c r="CI44" i="8"/>
  <c r="CC44" i="8" s="1"/>
  <c r="CH44" i="8"/>
  <c r="CB44" i="8" s="1"/>
  <c r="CG44" i="8"/>
  <c r="CA44" i="8" s="1"/>
  <c r="AU44" i="8" s="1"/>
  <c r="CI48" i="8"/>
  <c r="CC48" i="8" s="1"/>
  <c r="CH48" i="8"/>
  <c r="CB48" i="8" s="1"/>
  <c r="CG48" i="8"/>
  <c r="CA48" i="8" s="1"/>
  <c r="AU48" i="8" s="1"/>
  <c r="CI52" i="8"/>
  <c r="CC52" i="8" s="1"/>
  <c r="CH52" i="8"/>
  <c r="CB52" i="8" s="1"/>
  <c r="CG52" i="8"/>
  <c r="CA52" i="8" s="1"/>
  <c r="CH56" i="8"/>
  <c r="CB56" i="8" s="1"/>
  <c r="CG56" i="8"/>
  <c r="CA56" i="8" s="1"/>
  <c r="AU56" i="8" s="1"/>
  <c r="CI56" i="8"/>
  <c r="CC56" i="8" s="1"/>
  <c r="CG60" i="8"/>
  <c r="CA60" i="8" s="1"/>
  <c r="CI60" i="8"/>
  <c r="CC60" i="8" s="1"/>
  <c r="AU64" i="8"/>
  <c r="CG65" i="8"/>
  <c r="CA65" i="8" s="1"/>
  <c r="CI65" i="8"/>
  <c r="CC65" i="8" s="1"/>
  <c r="CH65" i="8"/>
  <c r="CB65" i="8" s="1"/>
  <c r="CI75" i="8"/>
  <c r="CC75" i="8" s="1"/>
  <c r="CH75" i="8"/>
  <c r="CB75" i="8" s="1"/>
  <c r="CG75" i="8"/>
  <c r="CA75" i="8" s="1"/>
  <c r="AS99" i="8"/>
  <c r="CI14" i="8"/>
  <c r="CC14" i="8" s="1"/>
  <c r="CH14" i="8"/>
  <c r="CB14" i="8" s="1"/>
  <c r="CG14" i="8"/>
  <c r="CH17" i="8"/>
  <c r="CB17" i="8" s="1"/>
  <c r="CG19" i="8"/>
  <c r="CA19" i="8" s="1"/>
  <c r="AU19" i="8" s="1"/>
  <c r="CI22" i="8"/>
  <c r="CC22" i="8" s="1"/>
  <c r="CH22" i="8"/>
  <c r="CB22" i="8" s="1"/>
  <c r="CG22" i="8"/>
  <c r="CA22" i="8" s="1"/>
  <c r="CH57" i="8"/>
  <c r="CB57" i="8" s="1"/>
  <c r="CI59" i="8"/>
  <c r="CC59" i="8" s="1"/>
  <c r="CH59" i="8"/>
  <c r="CB59" i="8" s="1"/>
  <c r="CG59" i="8"/>
  <c r="CA59" i="8" s="1"/>
  <c r="CH60" i="8"/>
  <c r="CB60" i="8" s="1"/>
  <c r="CG71" i="8"/>
  <c r="CA71" i="8" s="1"/>
  <c r="AU71" i="8" s="1"/>
  <c r="CG80" i="8"/>
  <c r="CA80" i="8" s="1"/>
  <c r="AU80" i="8" s="1"/>
  <c r="CH80" i="8"/>
  <c r="CB80" i="8" s="1"/>
  <c r="CI80" i="8"/>
  <c r="CC80" i="8" s="1"/>
  <c r="CG88" i="8"/>
  <c r="CA88" i="8" s="1"/>
  <c r="CH88" i="8"/>
  <c r="CB88" i="8" s="1"/>
  <c r="CI88" i="8"/>
  <c r="CC88" i="8" s="1"/>
  <c r="CI16" i="8"/>
  <c r="CC16" i="8" s="1"/>
  <c r="CH16" i="8"/>
  <c r="CB16" i="8" s="1"/>
  <c r="CG16" i="8"/>
  <c r="CA16" i="8" s="1"/>
  <c r="AU16" i="8" s="1"/>
  <c r="CH19" i="8"/>
  <c r="CB19" i="8" s="1"/>
  <c r="CG21" i="8"/>
  <c r="CA21" i="8" s="1"/>
  <c r="AU21" i="8" s="1"/>
  <c r="CI24" i="8"/>
  <c r="CC24" i="8" s="1"/>
  <c r="CH24" i="8"/>
  <c r="CB24" i="8" s="1"/>
  <c r="CG24" i="8"/>
  <c r="CA24" i="8" s="1"/>
  <c r="CI26" i="8"/>
  <c r="CC26" i="8" s="1"/>
  <c r="CH26" i="8"/>
  <c r="CB26" i="8" s="1"/>
  <c r="CG26" i="8"/>
  <c r="CA26" i="8" s="1"/>
  <c r="AU26" i="8" s="1"/>
  <c r="CI30" i="8"/>
  <c r="CC30" i="8" s="1"/>
  <c r="CH30" i="8"/>
  <c r="CB30" i="8" s="1"/>
  <c r="CG30" i="8"/>
  <c r="CA30" i="8" s="1"/>
  <c r="AU30" i="8" s="1"/>
  <c r="CI34" i="8"/>
  <c r="CC34" i="8" s="1"/>
  <c r="CH34" i="8"/>
  <c r="CB34" i="8" s="1"/>
  <c r="CG34" i="8"/>
  <c r="CA34" i="8" s="1"/>
  <c r="CI38" i="8"/>
  <c r="CC38" i="8" s="1"/>
  <c r="CH38" i="8"/>
  <c r="CB38" i="8" s="1"/>
  <c r="CG38" i="8"/>
  <c r="CA38" i="8" s="1"/>
  <c r="CI42" i="8"/>
  <c r="CC42" i="8" s="1"/>
  <c r="CH42" i="8"/>
  <c r="CB42" i="8" s="1"/>
  <c r="CG42" i="8"/>
  <c r="CA42" i="8" s="1"/>
  <c r="AU42" i="8" s="1"/>
  <c r="CI46" i="8"/>
  <c r="CC46" i="8" s="1"/>
  <c r="CH46" i="8"/>
  <c r="CB46" i="8" s="1"/>
  <c r="CG46" i="8"/>
  <c r="CA46" i="8" s="1"/>
  <c r="AU46" i="8" s="1"/>
  <c r="CI50" i="8"/>
  <c r="CC50" i="8" s="1"/>
  <c r="CH50" i="8"/>
  <c r="CB50" i="8" s="1"/>
  <c r="CG50" i="8"/>
  <c r="CA50" i="8" s="1"/>
  <c r="CI54" i="8"/>
  <c r="CC54" i="8" s="1"/>
  <c r="CH54" i="8"/>
  <c r="CB54" i="8" s="1"/>
  <c r="CG54" i="8"/>
  <c r="CA54" i="8" s="1"/>
  <c r="CG73" i="8"/>
  <c r="CA73" i="8" s="1"/>
  <c r="CI73" i="8"/>
  <c r="CC73" i="8" s="1"/>
  <c r="CH95" i="8"/>
  <c r="CB95" i="8" s="1"/>
  <c r="AS95" i="8" s="1"/>
  <c r="CH99" i="8"/>
  <c r="CB99" i="8" s="1"/>
  <c r="CH27" i="8"/>
  <c r="CB27" i="8" s="1"/>
  <c r="AU27" i="8" s="1"/>
  <c r="CH29" i="8"/>
  <c r="CB29" i="8" s="1"/>
  <c r="AU29" i="8" s="1"/>
  <c r="CH31" i="8"/>
  <c r="CB31" i="8" s="1"/>
  <c r="AU31" i="8" s="1"/>
  <c r="CH33" i="8"/>
  <c r="CB33" i="8" s="1"/>
  <c r="AU33" i="8" s="1"/>
  <c r="CH35" i="8"/>
  <c r="CB35" i="8" s="1"/>
  <c r="AU35" i="8" s="1"/>
  <c r="CH37" i="8"/>
  <c r="CB37" i="8" s="1"/>
  <c r="AU37" i="8" s="1"/>
  <c r="CH39" i="8"/>
  <c r="CB39" i="8" s="1"/>
  <c r="AU39" i="8" s="1"/>
  <c r="CH41" i="8"/>
  <c r="CB41" i="8" s="1"/>
  <c r="AU41" i="8" s="1"/>
  <c r="CH43" i="8"/>
  <c r="CB43" i="8" s="1"/>
  <c r="AU43" i="8" s="1"/>
  <c r="CH45" i="8"/>
  <c r="CB45" i="8" s="1"/>
  <c r="AU45" i="8" s="1"/>
  <c r="CH47" i="8"/>
  <c r="CB47" i="8" s="1"/>
  <c r="AU47" i="8" s="1"/>
  <c r="CH49" i="8"/>
  <c r="CB49" i="8" s="1"/>
  <c r="AU49" i="8" s="1"/>
  <c r="CH51" i="8"/>
  <c r="CB51" i="8" s="1"/>
  <c r="AU51" i="8" s="1"/>
  <c r="CH53" i="8"/>
  <c r="CB53" i="8" s="1"/>
  <c r="AU53" i="8" s="1"/>
  <c r="CH55" i="8"/>
  <c r="CB55" i="8" s="1"/>
  <c r="AU55" i="8" s="1"/>
  <c r="CH64" i="8"/>
  <c r="CB64" i="8" s="1"/>
  <c r="AU69" i="8"/>
  <c r="CG79" i="8"/>
  <c r="CA79" i="8" s="1"/>
  <c r="CG87" i="8"/>
  <c r="CA87" i="8" s="1"/>
  <c r="CI87" i="8"/>
  <c r="CC87" i="8" s="1"/>
  <c r="AS97" i="8"/>
  <c r="AS101" i="8"/>
  <c r="CG66" i="8"/>
  <c r="CA66" i="8" s="1"/>
  <c r="CH68" i="8"/>
  <c r="CB68" i="8" s="1"/>
  <c r="AU68" i="8" s="1"/>
  <c r="CG78" i="8"/>
  <c r="CA78" i="8" s="1"/>
  <c r="CH79" i="8"/>
  <c r="CB79" i="8" s="1"/>
  <c r="CG84" i="8"/>
  <c r="CA84" i="8" s="1"/>
  <c r="CH84" i="8"/>
  <c r="CB84" i="8" s="1"/>
  <c r="CH85" i="8"/>
  <c r="CB85" i="8" s="1"/>
  <c r="AU85" i="8" s="1"/>
  <c r="CH87" i="8"/>
  <c r="CB87" i="8" s="1"/>
  <c r="AS103" i="8"/>
  <c r="AS105" i="8"/>
  <c r="C58" i="8"/>
  <c r="CI66" i="8"/>
  <c r="CC66" i="8" s="1"/>
  <c r="CG67" i="8"/>
  <c r="CA67" i="8" s="1"/>
  <c r="AU67" i="8" s="1"/>
  <c r="CH69" i="8"/>
  <c r="CB69" i="8" s="1"/>
  <c r="CG70" i="8"/>
  <c r="CA70" i="8" s="1"/>
  <c r="AU70" i="8" s="1"/>
  <c r="C74" i="8"/>
  <c r="CH77" i="8"/>
  <c r="CB77" i="8" s="1"/>
  <c r="CG77" i="8"/>
  <c r="CA77" i="8" s="1"/>
  <c r="CI77" i="8"/>
  <c r="CC77" i="8" s="1"/>
  <c r="CH78" i="8"/>
  <c r="CB78" i="8" s="1"/>
  <c r="C83" i="8"/>
  <c r="CI84" i="8"/>
  <c r="CC84" i="8" s="1"/>
  <c r="CI85" i="8"/>
  <c r="CC85" i="8" s="1"/>
  <c r="C82" i="8"/>
  <c r="C86" i="8"/>
  <c r="C94" i="8"/>
  <c r="C96" i="8"/>
  <c r="C98" i="8"/>
  <c r="C100" i="8"/>
  <c r="C102" i="8"/>
  <c r="C104" i="8"/>
  <c r="B157" i="7"/>
  <c r="B156" i="7"/>
  <c r="B155" i="7"/>
  <c r="B154" i="7"/>
  <c r="B153" i="7"/>
  <c r="B152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E123" i="7"/>
  <c r="D123" i="7"/>
  <c r="C123" i="7" s="1"/>
  <c r="E122" i="7"/>
  <c r="D122" i="7"/>
  <c r="C122" i="7"/>
  <c r="E121" i="7"/>
  <c r="D121" i="7"/>
  <c r="CG116" i="7"/>
  <c r="CA116" i="7"/>
  <c r="E116" i="7" s="1"/>
  <c r="CG115" i="7"/>
  <c r="CA115" i="7"/>
  <c r="E115" i="7" s="1"/>
  <c r="CG114" i="7"/>
  <c r="CA114" i="7"/>
  <c r="E114" i="7"/>
  <c r="CG113" i="7"/>
  <c r="CA113" i="7"/>
  <c r="E113" i="7" s="1"/>
  <c r="CG110" i="7"/>
  <c r="CA110" i="7"/>
  <c r="E110" i="7" s="1"/>
  <c r="CG109" i="7"/>
  <c r="CA109" i="7"/>
  <c r="E109" i="7"/>
  <c r="CG108" i="7"/>
  <c r="CA108" i="7"/>
  <c r="E108" i="7"/>
  <c r="CH105" i="7"/>
  <c r="CB105" i="7" s="1"/>
  <c r="E105" i="7"/>
  <c r="D105" i="7"/>
  <c r="C105" i="7"/>
  <c r="CG105" i="7" s="1"/>
  <c r="CA105" i="7" s="1"/>
  <c r="E104" i="7"/>
  <c r="D104" i="7"/>
  <c r="C104" i="7"/>
  <c r="CH103" i="7"/>
  <c r="CB103" i="7" s="1"/>
  <c r="E103" i="7"/>
  <c r="D103" i="7"/>
  <c r="C103" i="7"/>
  <c r="CG103" i="7" s="1"/>
  <c r="CA103" i="7" s="1"/>
  <c r="AS103" i="7" s="1"/>
  <c r="E102" i="7"/>
  <c r="D102" i="7"/>
  <c r="C102" i="7"/>
  <c r="CH101" i="7"/>
  <c r="CB101" i="7" s="1"/>
  <c r="E101" i="7"/>
  <c r="D101" i="7"/>
  <c r="C101" i="7"/>
  <c r="CG101" i="7" s="1"/>
  <c r="CA101" i="7" s="1"/>
  <c r="E100" i="7"/>
  <c r="D100" i="7"/>
  <c r="C100" i="7"/>
  <c r="CH99" i="7"/>
  <c r="CB99" i="7" s="1"/>
  <c r="E99" i="7"/>
  <c r="D99" i="7"/>
  <c r="C99" i="7"/>
  <c r="CG99" i="7" s="1"/>
  <c r="CA99" i="7" s="1"/>
  <c r="AS99" i="7" s="1"/>
  <c r="E98" i="7"/>
  <c r="D98" i="7"/>
  <c r="C98" i="7"/>
  <c r="CH97" i="7"/>
  <c r="CB97" i="7" s="1"/>
  <c r="E97" i="7"/>
  <c r="D97" i="7"/>
  <c r="C97" i="7"/>
  <c r="CG97" i="7" s="1"/>
  <c r="CA97" i="7" s="1"/>
  <c r="E96" i="7"/>
  <c r="D96" i="7"/>
  <c r="C96" i="7"/>
  <c r="CH95" i="7"/>
  <c r="CB95" i="7" s="1"/>
  <c r="E95" i="7"/>
  <c r="D95" i="7"/>
  <c r="C95" i="7"/>
  <c r="CG95" i="7" s="1"/>
  <c r="CA95" i="7" s="1"/>
  <c r="AS95" i="7" s="1"/>
  <c r="E94" i="7"/>
  <c r="D94" i="7"/>
  <c r="C94" i="7"/>
  <c r="CJ89" i="7"/>
  <c r="CD89" i="7" s="1"/>
  <c r="E89" i="7"/>
  <c r="D89" i="7"/>
  <c r="C89" i="7"/>
  <c r="CJ88" i="7"/>
  <c r="CD88" i="7" s="1"/>
  <c r="E88" i="7"/>
  <c r="D88" i="7"/>
  <c r="C88" i="7"/>
  <c r="CJ87" i="7"/>
  <c r="CD87" i="7" s="1"/>
  <c r="E87" i="7"/>
  <c r="D87" i="7"/>
  <c r="C87" i="7"/>
  <c r="CJ86" i="7"/>
  <c r="CD86" i="7" s="1"/>
  <c r="E86" i="7"/>
  <c r="D86" i="7"/>
  <c r="C86" i="7"/>
  <c r="CJ85" i="7"/>
  <c r="CD85" i="7" s="1"/>
  <c r="E85" i="7"/>
  <c r="D85" i="7"/>
  <c r="C85" i="7"/>
  <c r="CJ84" i="7"/>
  <c r="CD84" i="7" s="1"/>
  <c r="E84" i="7"/>
  <c r="D84" i="7"/>
  <c r="C84" i="7"/>
  <c r="CJ83" i="7"/>
  <c r="CD83" i="7" s="1"/>
  <c r="E83" i="7"/>
  <c r="D83" i="7"/>
  <c r="C83" i="7"/>
  <c r="CJ82" i="7"/>
  <c r="CD82" i="7" s="1"/>
  <c r="E82" i="7"/>
  <c r="D82" i="7"/>
  <c r="C82" i="7"/>
  <c r="CJ81" i="7"/>
  <c r="CD81" i="7" s="1"/>
  <c r="E81" i="7"/>
  <c r="D81" i="7"/>
  <c r="C81" i="7"/>
  <c r="CJ80" i="7"/>
  <c r="CD80" i="7" s="1"/>
  <c r="E80" i="7"/>
  <c r="C80" i="7" s="1"/>
  <c r="CJ79" i="7"/>
  <c r="CD79" i="7"/>
  <c r="E79" i="7"/>
  <c r="C79" i="7" s="1"/>
  <c r="CJ78" i="7"/>
  <c r="CD78" i="7"/>
  <c r="E78" i="7"/>
  <c r="C78" i="7"/>
  <c r="CJ77" i="7"/>
  <c r="CD77" i="7"/>
  <c r="E77" i="7"/>
  <c r="C77" i="7"/>
  <c r="CJ76" i="7"/>
  <c r="CD76" i="7" s="1"/>
  <c r="E76" i="7"/>
  <c r="C76" i="7" s="1"/>
  <c r="CJ75" i="7"/>
  <c r="CD75" i="7"/>
  <c r="E75" i="7"/>
  <c r="D75" i="7"/>
  <c r="C75" i="7" s="1"/>
  <c r="CJ74" i="7"/>
  <c r="CD74" i="7"/>
  <c r="E74" i="7"/>
  <c r="D74" i="7"/>
  <c r="C74" i="7" s="1"/>
  <c r="CJ73" i="7"/>
  <c r="CD73" i="7" s="1"/>
  <c r="E73" i="7"/>
  <c r="D73" i="7"/>
  <c r="CJ72" i="7"/>
  <c r="CD72" i="7" s="1"/>
  <c r="CI72" i="7"/>
  <c r="CC72" i="7" s="1"/>
  <c r="E72" i="7"/>
  <c r="D72" i="7"/>
  <c r="C72" i="7" s="1"/>
  <c r="CJ71" i="7"/>
  <c r="CD71" i="7"/>
  <c r="E71" i="7"/>
  <c r="D71" i="7"/>
  <c r="CJ70" i="7"/>
  <c r="CD70" i="7"/>
  <c r="E70" i="7"/>
  <c r="D70" i="7"/>
  <c r="CJ69" i="7"/>
  <c r="CD69" i="7"/>
  <c r="E69" i="7"/>
  <c r="D69" i="7"/>
  <c r="CJ68" i="7"/>
  <c r="CD68" i="7" s="1"/>
  <c r="E68" i="7"/>
  <c r="D68" i="7"/>
  <c r="C68" i="7" s="1"/>
  <c r="CJ67" i="7"/>
  <c r="CD67" i="7" s="1"/>
  <c r="E67" i="7"/>
  <c r="D67" i="7"/>
  <c r="CJ66" i="7"/>
  <c r="CD66" i="7"/>
  <c r="E66" i="7"/>
  <c r="D66" i="7"/>
  <c r="C66" i="7" s="1"/>
  <c r="CJ65" i="7"/>
  <c r="CD65" i="7"/>
  <c r="E65" i="7"/>
  <c r="D65" i="7"/>
  <c r="CJ64" i="7"/>
  <c r="CD64" i="7" s="1"/>
  <c r="E64" i="7"/>
  <c r="D64" i="7"/>
  <c r="C64" i="7" s="1"/>
  <c r="CJ63" i="7"/>
  <c r="CD63" i="7"/>
  <c r="E63" i="7"/>
  <c r="D63" i="7"/>
  <c r="CJ62" i="7"/>
  <c r="CD62" i="7"/>
  <c r="E62" i="7"/>
  <c r="D62" i="7"/>
  <c r="C62" i="7" s="1"/>
  <c r="CJ61" i="7"/>
  <c r="CD61" i="7"/>
  <c r="E61" i="7"/>
  <c r="D61" i="7"/>
  <c r="CJ60" i="7"/>
  <c r="CD60" i="7" s="1"/>
  <c r="E60" i="7"/>
  <c r="D60" i="7"/>
  <c r="C60" i="7" s="1"/>
  <c r="CJ59" i="7"/>
  <c r="CD59" i="7"/>
  <c r="E59" i="7"/>
  <c r="D59" i="7"/>
  <c r="CJ58" i="7"/>
  <c r="CD58" i="7" s="1"/>
  <c r="E58" i="7"/>
  <c r="D58" i="7"/>
  <c r="C58" i="7" s="1"/>
  <c r="CJ57" i="7"/>
  <c r="CD57" i="7"/>
  <c r="E57" i="7"/>
  <c r="D57" i="7"/>
  <c r="CJ56" i="7"/>
  <c r="CD56" i="7" s="1"/>
  <c r="E56" i="7"/>
  <c r="D56" i="7"/>
  <c r="C56" i="7" s="1"/>
  <c r="CJ55" i="7"/>
  <c r="CD55" i="7"/>
  <c r="E55" i="7"/>
  <c r="D55" i="7"/>
  <c r="CJ54" i="7"/>
  <c r="CD54" i="7" s="1"/>
  <c r="E54" i="7"/>
  <c r="D54" i="7"/>
  <c r="C54" i="7" s="1"/>
  <c r="CJ53" i="7"/>
  <c r="CD53" i="7"/>
  <c r="E53" i="7"/>
  <c r="D53" i="7"/>
  <c r="CJ52" i="7"/>
  <c r="CD52" i="7" s="1"/>
  <c r="E52" i="7"/>
  <c r="D52" i="7"/>
  <c r="C52" i="7" s="1"/>
  <c r="CJ51" i="7"/>
  <c r="CD51" i="7"/>
  <c r="E51" i="7"/>
  <c r="D51" i="7"/>
  <c r="CJ50" i="7"/>
  <c r="CD50" i="7" s="1"/>
  <c r="E50" i="7"/>
  <c r="C50" i="7" s="1"/>
  <c r="D50" i="7"/>
  <c r="CJ49" i="7"/>
  <c r="CI49" i="7"/>
  <c r="CC49" i="7" s="1"/>
  <c r="CD49" i="7"/>
  <c r="E49" i="7"/>
  <c r="D49" i="7"/>
  <c r="C49" i="7"/>
  <c r="CH49" i="7" s="1"/>
  <c r="CB49" i="7" s="1"/>
  <c r="CJ48" i="7"/>
  <c r="CD48" i="7"/>
  <c r="E48" i="7"/>
  <c r="D48" i="7"/>
  <c r="C48" i="7"/>
  <c r="CJ47" i="7"/>
  <c r="CD47" i="7"/>
  <c r="E47" i="7"/>
  <c r="C47" i="7" s="1"/>
  <c r="D47" i="7"/>
  <c r="CJ46" i="7"/>
  <c r="CD46" i="7"/>
  <c r="E46" i="7"/>
  <c r="C46" i="7" s="1"/>
  <c r="D46" i="7"/>
  <c r="CJ45" i="7"/>
  <c r="CI45" i="7"/>
  <c r="CC45" i="7" s="1"/>
  <c r="CD45" i="7"/>
  <c r="E45" i="7"/>
  <c r="D45" i="7"/>
  <c r="C45" i="7"/>
  <c r="CH45" i="7" s="1"/>
  <c r="CB45" i="7" s="1"/>
  <c r="CJ44" i="7"/>
  <c r="CD44" i="7"/>
  <c r="E44" i="7"/>
  <c r="D44" i="7"/>
  <c r="C44" i="7"/>
  <c r="CJ43" i="7"/>
  <c r="CD43" i="7"/>
  <c r="E43" i="7"/>
  <c r="C43" i="7" s="1"/>
  <c r="D43" i="7"/>
  <c r="CJ42" i="7"/>
  <c r="CG42" i="7"/>
  <c r="CA42" i="7" s="1"/>
  <c r="CD42" i="7"/>
  <c r="E42" i="7"/>
  <c r="C42" i="7" s="1"/>
  <c r="D42" i="7"/>
  <c r="CJ41" i="7"/>
  <c r="CI41" i="7"/>
  <c r="CC41" i="7" s="1"/>
  <c r="CD41" i="7"/>
  <c r="E41" i="7"/>
  <c r="D41" i="7"/>
  <c r="C41" i="7"/>
  <c r="CH41" i="7" s="1"/>
  <c r="CB41" i="7" s="1"/>
  <c r="CJ40" i="7"/>
  <c r="CD40" i="7"/>
  <c r="E40" i="7"/>
  <c r="D40" i="7"/>
  <c r="C40" i="7"/>
  <c r="CJ39" i="7"/>
  <c r="CD39" i="7"/>
  <c r="E39" i="7"/>
  <c r="C39" i="7" s="1"/>
  <c r="D39" i="7"/>
  <c r="CJ38" i="7"/>
  <c r="CD38" i="7"/>
  <c r="E38" i="7"/>
  <c r="C38" i="7" s="1"/>
  <c r="D38" i="7"/>
  <c r="CJ37" i="7"/>
  <c r="CI37" i="7"/>
  <c r="CC37" i="7" s="1"/>
  <c r="CD37" i="7"/>
  <c r="E37" i="7"/>
  <c r="D37" i="7"/>
  <c r="C37" i="7"/>
  <c r="CH37" i="7" s="1"/>
  <c r="CB37" i="7" s="1"/>
  <c r="CJ36" i="7"/>
  <c r="CD36" i="7"/>
  <c r="E36" i="7"/>
  <c r="D36" i="7"/>
  <c r="C36" i="7"/>
  <c r="CJ35" i="7"/>
  <c r="CD35" i="7"/>
  <c r="E35" i="7"/>
  <c r="C35" i="7" s="1"/>
  <c r="D35" i="7"/>
  <c r="CJ34" i="7"/>
  <c r="CG34" i="7"/>
  <c r="CA34" i="7" s="1"/>
  <c r="CD34" i="7"/>
  <c r="E34" i="7"/>
  <c r="C34" i="7" s="1"/>
  <c r="D34" i="7"/>
  <c r="CJ33" i="7"/>
  <c r="CI33" i="7"/>
  <c r="CC33" i="7" s="1"/>
  <c r="CD33" i="7"/>
  <c r="E33" i="7"/>
  <c r="D33" i="7"/>
  <c r="C33" i="7"/>
  <c r="CH33" i="7" s="1"/>
  <c r="CB33" i="7" s="1"/>
  <c r="CJ32" i="7"/>
  <c r="CD32" i="7"/>
  <c r="E32" i="7"/>
  <c r="D32" i="7"/>
  <c r="C32" i="7"/>
  <c r="CJ31" i="7"/>
  <c r="CD31" i="7"/>
  <c r="E31" i="7"/>
  <c r="C31" i="7" s="1"/>
  <c r="D31" i="7"/>
  <c r="CJ30" i="7"/>
  <c r="CD30" i="7"/>
  <c r="E30" i="7"/>
  <c r="C30" i="7" s="1"/>
  <c r="D30" i="7"/>
  <c r="CJ29" i="7"/>
  <c r="CI29" i="7"/>
  <c r="CC29" i="7" s="1"/>
  <c r="CD29" i="7"/>
  <c r="E29" i="7"/>
  <c r="D29" i="7"/>
  <c r="C29" i="7"/>
  <c r="CH29" i="7" s="1"/>
  <c r="CB29" i="7" s="1"/>
  <c r="CJ28" i="7"/>
  <c r="CD28" i="7"/>
  <c r="E28" i="7"/>
  <c r="D28" i="7"/>
  <c r="C28" i="7"/>
  <c r="CJ27" i="7"/>
  <c r="CD27" i="7"/>
  <c r="E27" i="7"/>
  <c r="C27" i="7" s="1"/>
  <c r="D27" i="7"/>
  <c r="CJ26" i="7"/>
  <c r="CG26" i="7"/>
  <c r="CA26" i="7" s="1"/>
  <c r="CD26" i="7"/>
  <c r="E26" i="7"/>
  <c r="C26" i="7" s="1"/>
  <c r="D26" i="7"/>
  <c r="CJ25" i="7"/>
  <c r="CD25" i="7"/>
  <c r="E25" i="7"/>
  <c r="D25" i="7"/>
  <c r="C25" i="7"/>
  <c r="CJ24" i="7"/>
  <c r="CD24" i="7"/>
  <c r="E24" i="7"/>
  <c r="D24" i="7"/>
  <c r="C24" i="7"/>
  <c r="CJ23" i="7"/>
  <c r="CG23" i="7"/>
  <c r="CA23" i="7" s="1"/>
  <c r="CD23" i="7"/>
  <c r="E23" i="7"/>
  <c r="C23" i="7" s="1"/>
  <c r="D23" i="7"/>
  <c r="CJ22" i="7"/>
  <c r="CD22" i="7"/>
  <c r="E22" i="7"/>
  <c r="C22" i="7" s="1"/>
  <c r="CH22" i="7" s="1"/>
  <c r="CB22" i="7" s="1"/>
  <c r="D22" i="7"/>
  <c r="CJ21" i="7"/>
  <c r="CI21" i="7"/>
  <c r="CC21" i="7" s="1"/>
  <c r="CD21" i="7"/>
  <c r="E21" i="7"/>
  <c r="D21" i="7"/>
  <c r="C21" i="7"/>
  <c r="CJ20" i="7"/>
  <c r="CD20" i="7"/>
  <c r="E20" i="7"/>
  <c r="D20" i="7"/>
  <c r="C20" i="7"/>
  <c r="CJ19" i="7"/>
  <c r="CD19" i="7"/>
  <c r="E19" i="7"/>
  <c r="C19" i="7" s="1"/>
  <c r="D19" i="7"/>
  <c r="CJ18" i="7"/>
  <c r="CG18" i="7"/>
  <c r="CA18" i="7" s="1"/>
  <c r="CD18" i="7"/>
  <c r="E18" i="7"/>
  <c r="C18" i="7" s="1"/>
  <c r="CH18" i="7" s="1"/>
  <c r="CB18" i="7" s="1"/>
  <c r="D18" i="7"/>
  <c r="CJ17" i="7"/>
  <c r="CD17" i="7"/>
  <c r="E17" i="7"/>
  <c r="D17" i="7"/>
  <c r="C17" i="7"/>
  <c r="CJ16" i="7"/>
  <c r="CD16" i="7"/>
  <c r="E16" i="7"/>
  <c r="D16" i="7"/>
  <c r="C16" i="7"/>
  <c r="CJ15" i="7"/>
  <c r="CG15" i="7"/>
  <c r="CA15" i="7" s="1"/>
  <c r="CD15" i="7"/>
  <c r="E15" i="7"/>
  <c r="C15" i="7" s="1"/>
  <c r="D15" i="7"/>
  <c r="CJ14" i="7"/>
  <c r="CI14" i="7"/>
  <c r="CC14" i="7" s="1"/>
  <c r="CD14" i="7"/>
  <c r="E14" i="7"/>
  <c r="D14" i="7"/>
  <c r="C14" i="7"/>
  <c r="A5" i="7"/>
  <c r="A4" i="7"/>
  <c r="A3" i="7"/>
  <c r="A2" i="7"/>
  <c r="B194" i="11" l="1"/>
  <c r="AU70" i="11"/>
  <c r="AU64" i="11"/>
  <c r="AU62" i="11"/>
  <c r="AU66" i="11"/>
  <c r="CG98" i="8"/>
  <c r="CA98" i="8" s="1"/>
  <c r="CH98" i="8"/>
  <c r="CB98" i="8" s="1"/>
  <c r="CH74" i="8"/>
  <c r="CB74" i="8" s="1"/>
  <c r="CI74" i="8"/>
  <c r="CC74" i="8" s="1"/>
  <c r="CG74" i="8"/>
  <c r="CA74" i="8" s="1"/>
  <c r="CG104" i="8"/>
  <c r="CA104" i="8" s="1"/>
  <c r="CH104" i="8"/>
  <c r="CB104" i="8" s="1"/>
  <c r="CG96" i="8"/>
  <c r="CA96" i="8" s="1"/>
  <c r="AS96" i="8" s="1"/>
  <c r="CH96" i="8"/>
  <c r="CB96" i="8" s="1"/>
  <c r="CH58" i="8"/>
  <c r="CB58" i="8" s="1"/>
  <c r="CI58" i="8"/>
  <c r="CC58" i="8" s="1"/>
  <c r="CG58" i="8"/>
  <c r="CA58" i="8" s="1"/>
  <c r="AU78" i="8"/>
  <c r="AU88" i="8"/>
  <c r="CG102" i="8"/>
  <c r="CA102" i="8" s="1"/>
  <c r="AS102" i="8" s="1"/>
  <c r="CH102" i="8"/>
  <c r="CB102" i="8" s="1"/>
  <c r="CG94" i="8"/>
  <c r="CA94" i="8" s="1"/>
  <c r="CH94" i="8"/>
  <c r="CB94" i="8" s="1"/>
  <c r="AU77" i="8"/>
  <c r="AU73" i="8"/>
  <c r="AU50" i="8"/>
  <c r="AU34" i="8"/>
  <c r="AU75" i="8"/>
  <c r="AU60" i="8"/>
  <c r="AU52" i="8"/>
  <c r="AU36" i="8"/>
  <c r="AU18" i="8"/>
  <c r="CG100" i="8"/>
  <c r="CA100" i="8" s="1"/>
  <c r="AS100" i="8" s="1"/>
  <c r="CH100" i="8"/>
  <c r="CB100" i="8" s="1"/>
  <c r="CG86" i="8"/>
  <c r="CA86" i="8" s="1"/>
  <c r="CI86" i="8"/>
  <c r="CC86" i="8" s="1"/>
  <c r="CH86" i="8"/>
  <c r="CB86" i="8" s="1"/>
  <c r="CG83" i="8"/>
  <c r="CA83" i="8" s="1"/>
  <c r="CI83" i="8"/>
  <c r="CC83" i="8" s="1"/>
  <c r="CH83" i="8"/>
  <c r="CB83" i="8" s="1"/>
  <c r="AU84" i="8"/>
  <c r="AU66" i="8"/>
  <c r="AU87" i="8"/>
  <c r="AU54" i="8"/>
  <c r="AU38" i="8"/>
  <c r="AU24" i="8"/>
  <c r="AU59" i="8"/>
  <c r="AU22" i="8"/>
  <c r="A194" i="8"/>
  <c r="AU65" i="8"/>
  <c r="AU40" i="8"/>
  <c r="AU25" i="8"/>
  <c r="AU17" i="8"/>
  <c r="AU76" i="8"/>
  <c r="AU57" i="8"/>
  <c r="CG82" i="8"/>
  <c r="CA82" i="8" s="1"/>
  <c r="AU82" i="8" s="1"/>
  <c r="CI82" i="8"/>
  <c r="CC82" i="8" s="1"/>
  <c r="CH82" i="8"/>
  <c r="CB82" i="8" s="1"/>
  <c r="AU79" i="8"/>
  <c r="CA14" i="8"/>
  <c r="AU14" i="8" s="1"/>
  <c r="AU20" i="8"/>
  <c r="AU62" i="8"/>
  <c r="AU18" i="7"/>
  <c r="CH35" i="7"/>
  <c r="CB35" i="7" s="1"/>
  <c r="CI35" i="7"/>
  <c r="CC35" i="7" s="1"/>
  <c r="CG35" i="7"/>
  <c r="CA35" i="7" s="1"/>
  <c r="AU35" i="7" s="1"/>
  <c r="CG14" i="7"/>
  <c r="CH17" i="7"/>
  <c r="CB17" i="7" s="1"/>
  <c r="CG17" i="7"/>
  <c r="CA17" i="7" s="1"/>
  <c r="AU17" i="7" s="1"/>
  <c r="AU23" i="7"/>
  <c r="CH25" i="7"/>
  <c r="CB25" i="7" s="1"/>
  <c r="CG25" i="7"/>
  <c r="CA25" i="7" s="1"/>
  <c r="CH30" i="7"/>
  <c r="CB30" i="7" s="1"/>
  <c r="CI30" i="7"/>
  <c r="CC30" i="7" s="1"/>
  <c r="CH32" i="7"/>
  <c r="CB32" i="7" s="1"/>
  <c r="CI32" i="7"/>
  <c r="CC32" i="7" s="1"/>
  <c r="CG32" i="7"/>
  <c r="CA32" i="7" s="1"/>
  <c r="AU32" i="7" s="1"/>
  <c r="AU42" i="7"/>
  <c r="CH48" i="7"/>
  <c r="CB48" i="7" s="1"/>
  <c r="CI48" i="7"/>
  <c r="CC48" i="7" s="1"/>
  <c r="CG48" i="7"/>
  <c r="CA48" i="7" s="1"/>
  <c r="AU48" i="7" s="1"/>
  <c r="CG104" i="7"/>
  <c r="CA104" i="7" s="1"/>
  <c r="AS104" i="7" s="1"/>
  <c r="CH104" i="7"/>
  <c r="CB104" i="7" s="1"/>
  <c r="CH26" i="7"/>
  <c r="CB26" i="7" s="1"/>
  <c r="CI26" i="7"/>
  <c r="CC26" i="7" s="1"/>
  <c r="AU26" i="7" s="1"/>
  <c r="CH39" i="7"/>
  <c r="CB39" i="7" s="1"/>
  <c r="CI39" i="7"/>
  <c r="CC39" i="7" s="1"/>
  <c r="CG39" i="7"/>
  <c r="CA39" i="7" s="1"/>
  <c r="CH47" i="7"/>
  <c r="CB47" i="7" s="1"/>
  <c r="CI47" i="7"/>
  <c r="CC47" i="7" s="1"/>
  <c r="CG47" i="7"/>
  <c r="CA47" i="7" s="1"/>
  <c r="CI22" i="7"/>
  <c r="CC22" i="7" s="1"/>
  <c r="CH27" i="7"/>
  <c r="CB27" i="7" s="1"/>
  <c r="CI27" i="7"/>
  <c r="CC27" i="7" s="1"/>
  <c r="CG27" i="7"/>
  <c r="CA27" i="7" s="1"/>
  <c r="CH43" i="7"/>
  <c r="CB43" i="7" s="1"/>
  <c r="CI43" i="7"/>
  <c r="CC43" i="7" s="1"/>
  <c r="CG43" i="7"/>
  <c r="CA43" i="7" s="1"/>
  <c r="AU43" i="7" s="1"/>
  <c r="CH19" i="7"/>
  <c r="CB19" i="7" s="1"/>
  <c r="CI19" i="7"/>
  <c r="CC19" i="7" s="1"/>
  <c r="CH20" i="7"/>
  <c r="CB20" i="7" s="1"/>
  <c r="CI20" i="7"/>
  <c r="CC20" i="7" s="1"/>
  <c r="CG20" i="7"/>
  <c r="CA20" i="7" s="1"/>
  <c r="CH38" i="7"/>
  <c r="CB38" i="7" s="1"/>
  <c r="CI38" i="7"/>
  <c r="CC38" i="7" s="1"/>
  <c r="CH40" i="7"/>
  <c r="CB40" i="7" s="1"/>
  <c r="CI40" i="7"/>
  <c r="CC40" i="7" s="1"/>
  <c r="CG40" i="7"/>
  <c r="CA40" i="7" s="1"/>
  <c r="AU40" i="7" s="1"/>
  <c r="CH46" i="7"/>
  <c r="CB46" i="7" s="1"/>
  <c r="CI46" i="7"/>
  <c r="CC46" i="7" s="1"/>
  <c r="CI18" i="7"/>
  <c r="CC18" i="7" s="1"/>
  <c r="CH31" i="7"/>
  <c r="CB31" i="7" s="1"/>
  <c r="CI31" i="7"/>
  <c r="CC31" i="7" s="1"/>
  <c r="CG31" i="7"/>
  <c r="CA31" i="7" s="1"/>
  <c r="CH14" i="7"/>
  <c r="CB14" i="7" s="1"/>
  <c r="CH15" i="7"/>
  <c r="CB15" i="7" s="1"/>
  <c r="AU15" i="7" s="1"/>
  <c r="CI15" i="7"/>
  <c r="CC15" i="7" s="1"/>
  <c r="CH16" i="7"/>
  <c r="CB16" i="7" s="1"/>
  <c r="CI16" i="7"/>
  <c r="CC16" i="7" s="1"/>
  <c r="CG16" i="7"/>
  <c r="CA16" i="7" s="1"/>
  <c r="AU16" i="7" s="1"/>
  <c r="CI17" i="7"/>
  <c r="CC17" i="7" s="1"/>
  <c r="CG19" i="7"/>
  <c r="CA19" i="7" s="1"/>
  <c r="CH21" i="7"/>
  <c r="CB21" i="7" s="1"/>
  <c r="CG21" i="7"/>
  <c r="CA21" i="7" s="1"/>
  <c r="AU21" i="7" s="1"/>
  <c r="CG22" i="7"/>
  <c r="CA22" i="7" s="1"/>
  <c r="AU22" i="7" s="1"/>
  <c r="CH23" i="7"/>
  <c r="CB23" i="7" s="1"/>
  <c r="CI23" i="7"/>
  <c r="CC23" i="7" s="1"/>
  <c r="CH24" i="7"/>
  <c r="CB24" i="7" s="1"/>
  <c r="CI24" i="7"/>
  <c r="CC24" i="7" s="1"/>
  <c r="CG24" i="7"/>
  <c r="CA24" i="7" s="1"/>
  <c r="CI25" i="7"/>
  <c r="CC25" i="7" s="1"/>
  <c r="CH28" i="7"/>
  <c r="CB28" i="7" s="1"/>
  <c r="CI28" i="7"/>
  <c r="CC28" i="7" s="1"/>
  <c r="CG28" i="7"/>
  <c r="CA28" i="7" s="1"/>
  <c r="CG30" i="7"/>
  <c r="CA30" i="7" s="1"/>
  <c r="CH34" i="7"/>
  <c r="CB34" i="7" s="1"/>
  <c r="AU34" i="7" s="1"/>
  <c r="CI34" i="7"/>
  <c r="CC34" i="7" s="1"/>
  <c r="CH36" i="7"/>
  <c r="CB36" i="7" s="1"/>
  <c r="CI36" i="7"/>
  <c r="CC36" i="7" s="1"/>
  <c r="CG36" i="7"/>
  <c r="CA36" i="7" s="1"/>
  <c r="AU36" i="7" s="1"/>
  <c r="CG38" i="7"/>
  <c r="CA38" i="7" s="1"/>
  <c r="CH42" i="7"/>
  <c r="CB42" i="7" s="1"/>
  <c r="CI42" i="7"/>
  <c r="CC42" i="7" s="1"/>
  <c r="CH44" i="7"/>
  <c r="CB44" i="7" s="1"/>
  <c r="CI44" i="7"/>
  <c r="CC44" i="7" s="1"/>
  <c r="CG44" i="7"/>
  <c r="CA44" i="7" s="1"/>
  <c r="CG46" i="7"/>
  <c r="CA46" i="7" s="1"/>
  <c r="AU46" i="7" s="1"/>
  <c r="CG50" i="7"/>
  <c r="CA50" i="7" s="1"/>
  <c r="AU50" i="7" s="1"/>
  <c r="CI50" i="7"/>
  <c r="CC50" i="7" s="1"/>
  <c r="CH50" i="7"/>
  <c r="CB50" i="7" s="1"/>
  <c r="CG72" i="7"/>
  <c r="CA72" i="7" s="1"/>
  <c r="CH72" i="7"/>
  <c r="CB72" i="7" s="1"/>
  <c r="CG78" i="7"/>
  <c r="CA78" i="7" s="1"/>
  <c r="CI78" i="7"/>
  <c r="CC78" i="7" s="1"/>
  <c r="CH78" i="7"/>
  <c r="CB78" i="7" s="1"/>
  <c r="CG96" i="7"/>
  <c r="CA96" i="7" s="1"/>
  <c r="AS96" i="7" s="1"/>
  <c r="CH96" i="7"/>
  <c r="CB96" i="7" s="1"/>
  <c r="CG100" i="7"/>
  <c r="CA100" i="7" s="1"/>
  <c r="CH100" i="7"/>
  <c r="CB100" i="7" s="1"/>
  <c r="CG64" i="7"/>
  <c r="CA64" i="7" s="1"/>
  <c r="AU64" i="7" s="1"/>
  <c r="CH64" i="7"/>
  <c r="CB64" i="7" s="1"/>
  <c r="CI64" i="7"/>
  <c r="CC64" i="7" s="1"/>
  <c r="CG66" i="7"/>
  <c r="CA66" i="7" s="1"/>
  <c r="CI66" i="7"/>
  <c r="CC66" i="7" s="1"/>
  <c r="CH66" i="7"/>
  <c r="CB66" i="7" s="1"/>
  <c r="CG75" i="7"/>
  <c r="CA75" i="7" s="1"/>
  <c r="CH75" i="7"/>
  <c r="CB75" i="7" s="1"/>
  <c r="CI75" i="7"/>
  <c r="CC75" i="7" s="1"/>
  <c r="CG29" i="7"/>
  <c r="CA29" i="7" s="1"/>
  <c r="AU29" i="7" s="1"/>
  <c r="CG33" i="7"/>
  <c r="CA33" i="7" s="1"/>
  <c r="AU33" i="7" s="1"/>
  <c r="CG37" i="7"/>
  <c r="CA37" i="7" s="1"/>
  <c r="AU37" i="7" s="1"/>
  <c r="CG41" i="7"/>
  <c r="CA41" i="7" s="1"/>
  <c r="AU41" i="7" s="1"/>
  <c r="CG45" i="7"/>
  <c r="CA45" i="7" s="1"/>
  <c r="AU45" i="7" s="1"/>
  <c r="CG49" i="7"/>
  <c r="CA49" i="7" s="1"/>
  <c r="AU49" i="7" s="1"/>
  <c r="CG52" i="7"/>
  <c r="CA52" i="7" s="1"/>
  <c r="CI52" i="7"/>
  <c r="CC52" i="7" s="1"/>
  <c r="CH52" i="7"/>
  <c r="CB52" i="7" s="1"/>
  <c r="CG54" i="7"/>
  <c r="CA54" i="7" s="1"/>
  <c r="CI54" i="7"/>
  <c r="CC54" i="7" s="1"/>
  <c r="CH54" i="7"/>
  <c r="CB54" i="7" s="1"/>
  <c r="CG56" i="7"/>
  <c r="CA56" i="7" s="1"/>
  <c r="CI56" i="7"/>
  <c r="CC56" i="7" s="1"/>
  <c r="CH56" i="7"/>
  <c r="CB56" i="7" s="1"/>
  <c r="CG58" i="7"/>
  <c r="CA58" i="7" s="1"/>
  <c r="AU58" i="7" s="1"/>
  <c r="CI58" i="7"/>
  <c r="CC58" i="7" s="1"/>
  <c r="CH58" i="7"/>
  <c r="CB58" i="7" s="1"/>
  <c r="CG60" i="7"/>
  <c r="CA60" i="7" s="1"/>
  <c r="CI60" i="7"/>
  <c r="CC60" i="7" s="1"/>
  <c r="CH60" i="7"/>
  <c r="CB60" i="7" s="1"/>
  <c r="CG62" i="7"/>
  <c r="CA62" i="7" s="1"/>
  <c r="CI62" i="7"/>
  <c r="CC62" i="7" s="1"/>
  <c r="CH62" i="7"/>
  <c r="CB62" i="7" s="1"/>
  <c r="C53" i="7"/>
  <c r="C57" i="7"/>
  <c r="C61" i="7"/>
  <c r="C63" i="7"/>
  <c r="CG68" i="7"/>
  <c r="CA68" i="7" s="1"/>
  <c r="CH68" i="7"/>
  <c r="CB68" i="7" s="1"/>
  <c r="CI68" i="7"/>
  <c r="CC68" i="7" s="1"/>
  <c r="C71" i="7"/>
  <c r="CG74" i="7"/>
  <c r="CA74" i="7" s="1"/>
  <c r="CH74" i="7"/>
  <c r="CB74" i="7" s="1"/>
  <c r="CI74" i="7"/>
  <c r="CC74" i="7" s="1"/>
  <c r="CG79" i="7"/>
  <c r="CA79" i="7" s="1"/>
  <c r="CH79" i="7"/>
  <c r="CB79" i="7" s="1"/>
  <c r="CH81" i="7"/>
  <c r="CB81" i="7" s="1"/>
  <c r="CI81" i="7"/>
  <c r="CC81" i="7" s="1"/>
  <c r="CG81" i="7"/>
  <c r="CA81" i="7" s="1"/>
  <c r="AU81" i="7" s="1"/>
  <c r="CH83" i="7"/>
  <c r="CB83" i="7" s="1"/>
  <c r="CI83" i="7"/>
  <c r="CC83" i="7" s="1"/>
  <c r="CG83" i="7"/>
  <c r="CA83" i="7" s="1"/>
  <c r="AU83" i="7" s="1"/>
  <c r="CH85" i="7"/>
  <c r="CB85" i="7" s="1"/>
  <c r="CI85" i="7"/>
  <c r="CC85" i="7" s="1"/>
  <c r="CG85" i="7"/>
  <c r="CA85" i="7" s="1"/>
  <c r="CH87" i="7"/>
  <c r="CB87" i="7" s="1"/>
  <c r="CI87" i="7"/>
  <c r="CC87" i="7" s="1"/>
  <c r="CG87" i="7"/>
  <c r="CA87" i="7" s="1"/>
  <c r="CH89" i="7"/>
  <c r="CB89" i="7" s="1"/>
  <c r="CI89" i="7"/>
  <c r="CC89" i="7" s="1"/>
  <c r="CG89" i="7"/>
  <c r="CA89" i="7" s="1"/>
  <c r="AU89" i="7" s="1"/>
  <c r="AS97" i="7"/>
  <c r="CG98" i="7"/>
  <c r="CA98" i="7" s="1"/>
  <c r="CH98" i="7"/>
  <c r="CB98" i="7" s="1"/>
  <c r="AS105" i="7"/>
  <c r="C51" i="7"/>
  <c r="C55" i="7"/>
  <c r="C59" i="7"/>
  <c r="C67" i="7"/>
  <c r="CI77" i="7"/>
  <c r="CC77" i="7" s="1"/>
  <c r="CH77" i="7"/>
  <c r="CB77" i="7" s="1"/>
  <c r="CG77" i="7"/>
  <c r="CA77" i="7" s="1"/>
  <c r="AU77" i="7" s="1"/>
  <c r="CI79" i="7"/>
  <c r="CC79" i="7" s="1"/>
  <c r="CH82" i="7"/>
  <c r="CB82" i="7" s="1"/>
  <c r="CI82" i="7"/>
  <c r="CC82" i="7" s="1"/>
  <c r="CG82" i="7"/>
  <c r="CA82" i="7" s="1"/>
  <c r="AU82" i="7" s="1"/>
  <c r="CH84" i="7"/>
  <c r="CB84" i="7" s="1"/>
  <c r="CI84" i="7"/>
  <c r="CC84" i="7" s="1"/>
  <c r="CG84" i="7"/>
  <c r="CA84" i="7" s="1"/>
  <c r="CH86" i="7"/>
  <c r="CB86" i="7" s="1"/>
  <c r="CI86" i="7"/>
  <c r="CC86" i="7" s="1"/>
  <c r="CG86" i="7"/>
  <c r="CA86" i="7" s="1"/>
  <c r="CH88" i="7"/>
  <c r="CB88" i="7" s="1"/>
  <c r="CI88" i="7"/>
  <c r="CC88" i="7" s="1"/>
  <c r="CG88" i="7"/>
  <c r="CA88" i="7" s="1"/>
  <c r="AU88" i="7" s="1"/>
  <c r="CG94" i="7"/>
  <c r="CA94" i="7" s="1"/>
  <c r="CH94" i="7"/>
  <c r="CB94" i="7" s="1"/>
  <c r="AS101" i="7"/>
  <c r="CG102" i="7"/>
  <c r="CA102" i="7" s="1"/>
  <c r="AS102" i="7" s="1"/>
  <c r="CH102" i="7"/>
  <c r="CB102" i="7" s="1"/>
  <c r="C65" i="7"/>
  <c r="C69" i="7"/>
  <c r="C73" i="7"/>
  <c r="C70" i="7"/>
  <c r="CH76" i="7"/>
  <c r="CB76" i="7" s="1"/>
  <c r="CI76" i="7"/>
  <c r="CC76" i="7" s="1"/>
  <c r="CG76" i="7"/>
  <c r="CA76" i="7" s="1"/>
  <c r="AU76" i="7" s="1"/>
  <c r="CH80" i="7"/>
  <c r="CB80" i="7" s="1"/>
  <c r="CI80" i="7"/>
  <c r="CC80" i="7" s="1"/>
  <c r="CG80" i="7"/>
  <c r="CA80" i="7" s="1"/>
  <c r="AU80" i="7" s="1"/>
  <c r="C121" i="7"/>
  <c r="B157" i="6"/>
  <c r="B156" i="6"/>
  <c r="B155" i="6"/>
  <c r="B154" i="6"/>
  <c r="B153" i="6"/>
  <c r="B152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E123" i="6"/>
  <c r="D123" i="6"/>
  <c r="C123" i="6" s="1"/>
  <c r="E122" i="6"/>
  <c r="D122" i="6"/>
  <c r="C122" i="6"/>
  <c r="E121" i="6"/>
  <c r="D121" i="6"/>
  <c r="C121" i="6"/>
  <c r="CG116" i="6"/>
  <c r="CA116" i="6"/>
  <c r="E116" i="6"/>
  <c r="CG115" i="6"/>
  <c r="CA115" i="6"/>
  <c r="E115" i="6" s="1"/>
  <c r="CG114" i="6"/>
  <c r="CA114" i="6"/>
  <c r="E114" i="6"/>
  <c r="CG113" i="6"/>
  <c r="CA113" i="6"/>
  <c r="E113" i="6" s="1"/>
  <c r="CG110" i="6"/>
  <c r="CA110" i="6"/>
  <c r="E110" i="6"/>
  <c r="CG109" i="6"/>
  <c r="CA109" i="6"/>
  <c r="E109" i="6" s="1"/>
  <c r="CG108" i="6"/>
  <c r="CA108" i="6"/>
  <c r="E108" i="6" s="1"/>
  <c r="E105" i="6"/>
  <c r="D105" i="6"/>
  <c r="C105" i="6"/>
  <c r="E104" i="6"/>
  <c r="D104" i="6"/>
  <c r="C104" i="6" s="1"/>
  <c r="CH104" i="6" s="1"/>
  <c r="CB104" i="6" s="1"/>
  <c r="E103" i="6"/>
  <c r="D103" i="6"/>
  <c r="C103" i="6"/>
  <c r="E102" i="6"/>
  <c r="D102" i="6"/>
  <c r="C102" i="6" s="1"/>
  <c r="CH102" i="6" s="1"/>
  <c r="CB102" i="6" s="1"/>
  <c r="E101" i="6"/>
  <c r="D101" i="6"/>
  <c r="C101" i="6"/>
  <c r="E100" i="6"/>
  <c r="D100" i="6"/>
  <c r="C100" i="6" s="1"/>
  <c r="CH100" i="6" s="1"/>
  <c r="CB100" i="6" s="1"/>
  <c r="E99" i="6"/>
  <c r="D99" i="6"/>
  <c r="C99" i="6"/>
  <c r="E98" i="6"/>
  <c r="D98" i="6"/>
  <c r="C98" i="6" s="1"/>
  <c r="CH98" i="6" s="1"/>
  <c r="CB98" i="6" s="1"/>
  <c r="E97" i="6"/>
  <c r="D97" i="6"/>
  <c r="C97" i="6"/>
  <c r="E96" i="6"/>
  <c r="D96" i="6"/>
  <c r="C96" i="6" s="1"/>
  <c r="CH96" i="6" s="1"/>
  <c r="CB96" i="6" s="1"/>
  <c r="E95" i="6"/>
  <c r="D95" i="6"/>
  <c r="C95" i="6"/>
  <c r="E94" i="6"/>
  <c r="D94" i="6"/>
  <c r="C94" i="6" s="1"/>
  <c r="CH94" i="6" s="1"/>
  <c r="CB94" i="6" s="1"/>
  <c r="CJ89" i="6"/>
  <c r="CD89" i="6"/>
  <c r="E89" i="6"/>
  <c r="D89" i="6"/>
  <c r="C89" i="6"/>
  <c r="CG89" i="6" s="1"/>
  <c r="CA89" i="6" s="1"/>
  <c r="CJ88" i="6"/>
  <c r="CH88" i="6"/>
  <c r="CB88" i="6" s="1"/>
  <c r="CG88" i="6"/>
  <c r="CA88" i="6" s="1"/>
  <c r="AU88" i="6" s="1"/>
  <c r="CD88" i="6"/>
  <c r="E88" i="6"/>
  <c r="D88" i="6"/>
  <c r="C88" i="6"/>
  <c r="CI88" i="6" s="1"/>
  <c r="CC88" i="6" s="1"/>
  <c r="CJ87" i="6"/>
  <c r="CG87" i="6"/>
  <c r="CA87" i="6" s="1"/>
  <c r="CD87" i="6"/>
  <c r="E87" i="6"/>
  <c r="C87" i="6" s="1"/>
  <c r="D87" i="6"/>
  <c r="CJ86" i="6"/>
  <c r="CD86" i="6"/>
  <c r="E86" i="6"/>
  <c r="D86" i="6"/>
  <c r="CJ85" i="6"/>
  <c r="CI85" i="6"/>
  <c r="CC85" i="6" s="1"/>
  <c r="CH85" i="6"/>
  <c r="CB85" i="6" s="1"/>
  <c r="CD85" i="6"/>
  <c r="E85" i="6"/>
  <c r="D85" i="6"/>
  <c r="C85" i="6"/>
  <c r="CG85" i="6" s="1"/>
  <c r="CA85" i="6" s="1"/>
  <c r="CJ84" i="6"/>
  <c r="CD84" i="6"/>
  <c r="E84" i="6"/>
  <c r="D84" i="6"/>
  <c r="C84" i="6"/>
  <c r="CI84" i="6" s="1"/>
  <c r="CC84" i="6" s="1"/>
  <c r="CJ83" i="6"/>
  <c r="CD83" i="6"/>
  <c r="E83" i="6"/>
  <c r="C83" i="6" s="1"/>
  <c r="D83" i="6"/>
  <c r="CJ82" i="6"/>
  <c r="CD82" i="6"/>
  <c r="E82" i="6"/>
  <c r="D82" i="6"/>
  <c r="CJ81" i="6"/>
  <c r="CD81" i="6"/>
  <c r="E81" i="6"/>
  <c r="C81" i="6" s="1"/>
  <c r="D81" i="6"/>
  <c r="CJ80" i="6"/>
  <c r="CD80" i="6"/>
  <c r="E80" i="6"/>
  <c r="C80" i="6"/>
  <c r="CH80" i="6" s="1"/>
  <c r="CB80" i="6" s="1"/>
  <c r="CJ79" i="6"/>
  <c r="CD79" i="6"/>
  <c r="E79" i="6"/>
  <c r="C79" i="6"/>
  <c r="CJ78" i="6"/>
  <c r="CD78" i="6" s="1"/>
  <c r="E78" i="6"/>
  <c r="C78" i="6" s="1"/>
  <c r="CJ77" i="6"/>
  <c r="CD77" i="6"/>
  <c r="E77" i="6"/>
  <c r="C77" i="6"/>
  <c r="CJ76" i="6"/>
  <c r="CH76" i="6"/>
  <c r="CG76" i="6"/>
  <c r="CD76" i="6"/>
  <c r="CB76" i="6"/>
  <c r="CA76" i="6"/>
  <c r="E76" i="6"/>
  <c r="C76" i="6"/>
  <c r="CI76" i="6" s="1"/>
  <c r="CC76" i="6" s="1"/>
  <c r="CJ75" i="6"/>
  <c r="CD75" i="6" s="1"/>
  <c r="CH75" i="6"/>
  <c r="CB75" i="6" s="1"/>
  <c r="E75" i="6"/>
  <c r="D75" i="6"/>
  <c r="C75" i="6"/>
  <c r="CJ74" i="6"/>
  <c r="CH74" i="6"/>
  <c r="CB74" i="6" s="1"/>
  <c r="CD74" i="6"/>
  <c r="E74" i="6"/>
  <c r="D74" i="6"/>
  <c r="C74" i="6"/>
  <c r="CI74" i="6" s="1"/>
  <c r="CC74" i="6" s="1"/>
  <c r="CJ73" i="6"/>
  <c r="CD73" i="6" s="1"/>
  <c r="E73" i="6"/>
  <c r="D73" i="6"/>
  <c r="C73" i="6"/>
  <c r="CJ72" i="6"/>
  <c r="CD72" i="6"/>
  <c r="E72" i="6"/>
  <c r="D72" i="6"/>
  <c r="C72" i="6"/>
  <c r="CJ71" i="6"/>
  <c r="CD71" i="6"/>
  <c r="E71" i="6"/>
  <c r="D71" i="6"/>
  <c r="C71" i="6"/>
  <c r="CJ70" i="6"/>
  <c r="CH70" i="6"/>
  <c r="CB70" i="6" s="1"/>
  <c r="CG70" i="6"/>
  <c r="CA70" i="6" s="1"/>
  <c r="CD70" i="6"/>
  <c r="E70" i="6"/>
  <c r="D70" i="6"/>
  <c r="C70" i="6"/>
  <c r="CI70" i="6" s="1"/>
  <c r="CC70" i="6" s="1"/>
  <c r="CJ69" i="6"/>
  <c r="CD69" i="6"/>
  <c r="E69" i="6"/>
  <c r="D69" i="6"/>
  <c r="C69" i="6" s="1"/>
  <c r="CJ68" i="6"/>
  <c r="CH68" i="6"/>
  <c r="CB68" i="6" s="1"/>
  <c r="CG68" i="6"/>
  <c r="CA68" i="6" s="1"/>
  <c r="AU68" i="6" s="1"/>
  <c r="CD68" i="6"/>
  <c r="E68" i="6"/>
  <c r="D68" i="6"/>
  <c r="C68" i="6"/>
  <c r="CI68" i="6" s="1"/>
  <c r="CC68" i="6" s="1"/>
  <c r="CJ67" i="6"/>
  <c r="CD67" i="6" s="1"/>
  <c r="CH67" i="6"/>
  <c r="CB67" i="6" s="1"/>
  <c r="E67" i="6"/>
  <c r="D67" i="6"/>
  <c r="C67" i="6"/>
  <c r="CJ66" i="6"/>
  <c r="CH66" i="6"/>
  <c r="CB66" i="6" s="1"/>
  <c r="CD66" i="6"/>
  <c r="E66" i="6"/>
  <c r="D66" i="6"/>
  <c r="C66" i="6"/>
  <c r="CI66" i="6" s="1"/>
  <c r="CC66" i="6" s="1"/>
  <c r="CJ65" i="6"/>
  <c r="CD65" i="6" s="1"/>
  <c r="E65" i="6"/>
  <c r="D65" i="6"/>
  <c r="C65" i="6"/>
  <c r="CJ64" i="6"/>
  <c r="CD64" i="6"/>
  <c r="E64" i="6"/>
  <c r="D64" i="6"/>
  <c r="C64" i="6"/>
  <c r="CJ63" i="6"/>
  <c r="CD63" i="6"/>
  <c r="E63" i="6"/>
  <c r="D63" i="6"/>
  <c r="C63" i="6"/>
  <c r="CJ62" i="6"/>
  <c r="CH62" i="6"/>
  <c r="CB62" i="6" s="1"/>
  <c r="CG62" i="6"/>
  <c r="CA62" i="6" s="1"/>
  <c r="CD62" i="6"/>
  <c r="E62" i="6"/>
  <c r="D62" i="6"/>
  <c r="C62" i="6"/>
  <c r="CI62" i="6" s="1"/>
  <c r="CC62" i="6" s="1"/>
  <c r="CJ61" i="6"/>
  <c r="CD61" i="6"/>
  <c r="E61" i="6"/>
  <c r="D61" i="6"/>
  <c r="C61" i="6" s="1"/>
  <c r="CJ60" i="6"/>
  <c r="CH60" i="6"/>
  <c r="CB60" i="6" s="1"/>
  <c r="CG60" i="6"/>
  <c r="CA60" i="6" s="1"/>
  <c r="AU60" i="6" s="1"/>
  <c r="CD60" i="6"/>
  <c r="E60" i="6"/>
  <c r="D60" i="6"/>
  <c r="C60" i="6"/>
  <c r="CI60" i="6" s="1"/>
  <c r="CC60" i="6" s="1"/>
  <c r="CJ59" i="6"/>
  <c r="CD59" i="6" s="1"/>
  <c r="CH59" i="6"/>
  <c r="CB59" i="6" s="1"/>
  <c r="E59" i="6"/>
  <c r="D59" i="6"/>
  <c r="C59" i="6"/>
  <c r="CJ58" i="6"/>
  <c r="CH58" i="6"/>
  <c r="CB58" i="6" s="1"/>
  <c r="CD58" i="6"/>
  <c r="E58" i="6"/>
  <c r="D58" i="6"/>
  <c r="C58" i="6"/>
  <c r="CI58" i="6" s="1"/>
  <c r="CC58" i="6" s="1"/>
  <c r="CJ57" i="6"/>
  <c r="CD57" i="6" s="1"/>
  <c r="E57" i="6"/>
  <c r="D57" i="6"/>
  <c r="C57" i="6"/>
  <c r="CJ56" i="6"/>
  <c r="CD56" i="6"/>
  <c r="E56" i="6"/>
  <c r="D56" i="6"/>
  <c r="C56" i="6"/>
  <c r="CJ55" i="6"/>
  <c r="CD55" i="6"/>
  <c r="E55" i="6"/>
  <c r="C55" i="6" s="1"/>
  <c r="D55" i="6"/>
  <c r="CJ54" i="6"/>
  <c r="CD54" i="6" s="1"/>
  <c r="E54" i="6"/>
  <c r="D54" i="6"/>
  <c r="C54" i="6"/>
  <c r="CJ53" i="6"/>
  <c r="CD53" i="6"/>
  <c r="E53" i="6"/>
  <c r="C53" i="6" s="1"/>
  <c r="D53" i="6"/>
  <c r="CJ52" i="6"/>
  <c r="CD52" i="6" s="1"/>
  <c r="E52" i="6"/>
  <c r="D52" i="6"/>
  <c r="C52" i="6"/>
  <c r="CJ51" i="6"/>
  <c r="CD51" i="6"/>
  <c r="E51" i="6"/>
  <c r="C51" i="6" s="1"/>
  <c r="D51" i="6"/>
  <c r="CJ50" i="6"/>
  <c r="CD50" i="6" s="1"/>
  <c r="E50" i="6"/>
  <c r="D50" i="6"/>
  <c r="C50" i="6"/>
  <c r="CJ49" i="6"/>
  <c r="CD49" i="6"/>
  <c r="E49" i="6"/>
  <c r="C49" i="6" s="1"/>
  <c r="D49" i="6"/>
  <c r="CJ48" i="6"/>
  <c r="CD48" i="6" s="1"/>
  <c r="E48" i="6"/>
  <c r="D48" i="6"/>
  <c r="C48" i="6"/>
  <c r="CJ47" i="6"/>
  <c r="CD47" i="6"/>
  <c r="E47" i="6"/>
  <c r="C47" i="6" s="1"/>
  <c r="D47" i="6"/>
  <c r="CJ46" i="6"/>
  <c r="CD46" i="6" s="1"/>
  <c r="E46" i="6"/>
  <c r="D46" i="6"/>
  <c r="C46" i="6"/>
  <c r="CJ45" i="6"/>
  <c r="CD45" i="6"/>
  <c r="E45" i="6"/>
  <c r="C45" i="6" s="1"/>
  <c r="D45" i="6"/>
  <c r="CJ44" i="6"/>
  <c r="CD44" i="6" s="1"/>
  <c r="E44" i="6"/>
  <c r="D44" i="6"/>
  <c r="C44" i="6"/>
  <c r="CJ43" i="6"/>
  <c r="CD43" i="6"/>
  <c r="E43" i="6"/>
  <c r="C43" i="6" s="1"/>
  <c r="D43" i="6"/>
  <c r="CJ42" i="6"/>
  <c r="CD42" i="6" s="1"/>
  <c r="E42" i="6"/>
  <c r="D42" i="6"/>
  <c r="C42" i="6"/>
  <c r="CJ41" i="6"/>
  <c r="CD41" i="6"/>
  <c r="E41" i="6"/>
  <c r="C41" i="6" s="1"/>
  <c r="D41" i="6"/>
  <c r="CJ40" i="6"/>
  <c r="CD40" i="6" s="1"/>
  <c r="E40" i="6"/>
  <c r="D40" i="6"/>
  <c r="C40" i="6"/>
  <c r="CJ39" i="6"/>
  <c r="CD39" i="6"/>
  <c r="E39" i="6"/>
  <c r="C39" i="6" s="1"/>
  <c r="D39" i="6"/>
  <c r="CJ38" i="6"/>
  <c r="CD38" i="6" s="1"/>
  <c r="E38" i="6"/>
  <c r="D38" i="6"/>
  <c r="C38" i="6"/>
  <c r="CJ37" i="6"/>
  <c r="CD37" i="6"/>
  <c r="E37" i="6"/>
  <c r="C37" i="6" s="1"/>
  <c r="D37" i="6"/>
  <c r="CJ36" i="6"/>
  <c r="CD36" i="6" s="1"/>
  <c r="E36" i="6"/>
  <c r="D36" i="6"/>
  <c r="C36" i="6"/>
  <c r="CJ35" i="6"/>
  <c r="CD35" i="6"/>
  <c r="E35" i="6"/>
  <c r="C35" i="6" s="1"/>
  <c r="D35" i="6"/>
  <c r="CJ34" i="6"/>
  <c r="CD34" i="6" s="1"/>
  <c r="E34" i="6"/>
  <c r="D34" i="6"/>
  <c r="C34" i="6"/>
  <c r="CJ33" i="6"/>
  <c r="CD33" i="6"/>
  <c r="E33" i="6"/>
  <c r="C33" i="6" s="1"/>
  <c r="D33" i="6"/>
  <c r="CJ32" i="6"/>
  <c r="CD32" i="6" s="1"/>
  <c r="E32" i="6"/>
  <c r="D32" i="6"/>
  <c r="C32" i="6"/>
  <c r="CJ31" i="6"/>
  <c r="CD31" i="6"/>
  <c r="E31" i="6"/>
  <c r="C31" i="6" s="1"/>
  <c r="D31" i="6"/>
  <c r="CJ30" i="6"/>
  <c r="CD30" i="6" s="1"/>
  <c r="E30" i="6"/>
  <c r="D30" i="6"/>
  <c r="C30" i="6"/>
  <c r="CJ29" i="6"/>
  <c r="CD29" i="6"/>
  <c r="E29" i="6"/>
  <c r="C29" i="6" s="1"/>
  <c r="D29" i="6"/>
  <c r="CJ28" i="6"/>
  <c r="CD28" i="6" s="1"/>
  <c r="E28" i="6"/>
  <c r="D28" i="6"/>
  <c r="C28" i="6"/>
  <c r="CJ27" i="6"/>
  <c r="CD27" i="6"/>
  <c r="E27" i="6"/>
  <c r="C27" i="6" s="1"/>
  <c r="D27" i="6"/>
  <c r="CJ26" i="6"/>
  <c r="CD26" i="6" s="1"/>
  <c r="E26" i="6"/>
  <c r="D26" i="6"/>
  <c r="C26" i="6"/>
  <c r="CJ25" i="6"/>
  <c r="CD25" i="6"/>
  <c r="E25" i="6"/>
  <c r="C25" i="6" s="1"/>
  <c r="D25" i="6"/>
  <c r="CJ24" i="6"/>
  <c r="CD24" i="6" s="1"/>
  <c r="E24" i="6"/>
  <c r="D24" i="6"/>
  <c r="C24" i="6"/>
  <c r="CJ23" i="6"/>
  <c r="CD23" i="6"/>
  <c r="E23" i="6"/>
  <c r="C23" i="6" s="1"/>
  <c r="D23" i="6"/>
  <c r="CJ22" i="6"/>
  <c r="CD22" i="6" s="1"/>
  <c r="E22" i="6"/>
  <c r="D22" i="6"/>
  <c r="C22" i="6"/>
  <c r="CJ21" i="6"/>
  <c r="CD21" i="6"/>
  <c r="E21" i="6"/>
  <c r="C21" i="6" s="1"/>
  <c r="D21" i="6"/>
  <c r="CJ20" i="6"/>
  <c r="CD20" i="6" s="1"/>
  <c r="E20" i="6"/>
  <c r="D20" i="6"/>
  <c r="C20" i="6"/>
  <c r="CJ19" i="6"/>
  <c r="CD19" i="6"/>
  <c r="E19" i="6"/>
  <c r="C19" i="6" s="1"/>
  <c r="D19" i="6"/>
  <c r="CJ18" i="6"/>
  <c r="CD18" i="6" s="1"/>
  <c r="E18" i="6"/>
  <c r="D18" i="6"/>
  <c r="C18" i="6"/>
  <c r="CJ17" i="6"/>
  <c r="CD17" i="6"/>
  <c r="E17" i="6"/>
  <c r="C17" i="6" s="1"/>
  <c r="D17" i="6"/>
  <c r="CJ16" i="6"/>
  <c r="CD16" i="6" s="1"/>
  <c r="E16" i="6"/>
  <c r="D16" i="6"/>
  <c r="C16" i="6"/>
  <c r="CJ15" i="6"/>
  <c r="CD15" i="6"/>
  <c r="E15" i="6"/>
  <c r="C15" i="6" s="1"/>
  <c r="D15" i="6"/>
  <c r="CJ14" i="6"/>
  <c r="CD14" i="6" s="1"/>
  <c r="E14" i="6"/>
  <c r="D14" i="6"/>
  <c r="C14" i="6"/>
  <c r="A5" i="6"/>
  <c r="A4" i="6"/>
  <c r="A3" i="6"/>
  <c r="A2" i="6"/>
  <c r="B194" i="8" l="1"/>
  <c r="AU58" i="8"/>
  <c r="AU86" i="8"/>
  <c r="AS104" i="8"/>
  <c r="AU83" i="8"/>
  <c r="AS94" i="8"/>
  <c r="AU74" i="8"/>
  <c r="AS98" i="8"/>
  <c r="CG73" i="7"/>
  <c r="CA73" i="7" s="1"/>
  <c r="CH73" i="7"/>
  <c r="CB73" i="7" s="1"/>
  <c r="CI73" i="7"/>
  <c r="CC73" i="7" s="1"/>
  <c r="CG67" i="7"/>
  <c r="CA67" i="7" s="1"/>
  <c r="CI67" i="7"/>
  <c r="CC67" i="7" s="1"/>
  <c r="CH67" i="7"/>
  <c r="CB67" i="7" s="1"/>
  <c r="AU79" i="7"/>
  <c r="CG71" i="7"/>
  <c r="CA71" i="7" s="1"/>
  <c r="CI71" i="7"/>
  <c r="CC71" i="7" s="1"/>
  <c r="CH71" i="7"/>
  <c r="CB71" i="7" s="1"/>
  <c r="CG63" i="7"/>
  <c r="CA63" i="7" s="1"/>
  <c r="CH63" i="7"/>
  <c r="CB63" i="7" s="1"/>
  <c r="CI63" i="7"/>
  <c r="CC63" i="7" s="1"/>
  <c r="CG69" i="7"/>
  <c r="CA69" i="7" s="1"/>
  <c r="AU69" i="7" s="1"/>
  <c r="CI69" i="7"/>
  <c r="CC69" i="7" s="1"/>
  <c r="CH69" i="7"/>
  <c r="CB69" i="7" s="1"/>
  <c r="CG59" i="7"/>
  <c r="CA59" i="7" s="1"/>
  <c r="CH59" i="7"/>
  <c r="CB59" i="7" s="1"/>
  <c r="CI59" i="7"/>
  <c r="CC59" i="7" s="1"/>
  <c r="AU66" i="7"/>
  <c r="AU72" i="7"/>
  <c r="CG65" i="7"/>
  <c r="CA65" i="7" s="1"/>
  <c r="AU65" i="7" s="1"/>
  <c r="CH65" i="7"/>
  <c r="CB65" i="7" s="1"/>
  <c r="CI65" i="7"/>
  <c r="CC65" i="7" s="1"/>
  <c r="AU84" i="7"/>
  <c r="CG55" i="7"/>
  <c r="CA55" i="7" s="1"/>
  <c r="AU55" i="7" s="1"/>
  <c r="CH55" i="7"/>
  <c r="CB55" i="7" s="1"/>
  <c r="CI55" i="7"/>
  <c r="CC55" i="7" s="1"/>
  <c r="AS98" i="7"/>
  <c r="AU85" i="7"/>
  <c r="CG57" i="7"/>
  <c r="CA57" i="7" s="1"/>
  <c r="CH57" i="7"/>
  <c r="CB57" i="7" s="1"/>
  <c r="CI57" i="7"/>
  <c r="CC57" i="7" s="1"/>
  <c r="AU62" i="7"/>
  <c r="AU54" i="7"/>
  <c r="AU75" i="7"/>
  <c r="AS100" i="7"/>
  <c r="AU44" i="7"/>
  <c r="AU28" i="7"/>
  <c r="AU24" i="7"/>
  <c r="AU19" i="7"/>
  <c r="AU31" i="7"/>
  <c r="AU20" i="7"/>
  <c r="AU39" i="7"/>
  <c r="AU25" i="7"/>
  <c r="B194" i="7"/>
  <c r="CA14" i="7"/>
  <c r="AU14" i="7" s="1"/>
  <c r="CG61" i="7"/>
  <c r="CA61" i="7" s="1"/>
  <c r="CH61" i="7"/>
  <c r="CB61" i="7" s="1"/>
  <c r="CI61" i="7"/>
  <c r="CC61" i="7" s="1"/>
  <c r="AU60" i="7"/>
  <c r="AU52" i="7"/>
  <c r="AU30" i="7"/>
  <c r="CG70" i="7"/>
  <c r="CA70" i="7" s="1"/>
  <c r="AU70" i="7" s="1"/>
  <c r="CI70" i="7"/>
  <c r="CC70" i="7" s="1"/>
  <c r="CH70" i="7"/>
  <c r="CB70" i="7" s="1"/>
  <c r="AS94" i="7"/>
  <c r="AU86" i="7"/>
  <c r="CG51" i="7"/>
  <c r="CA51" i="7" s="1"/>
  <c r="CH51" i="7"/>
  <c r="CB51" i="7" s="1"/>
  <c r="CI51" i="7"/>
  <c r="CC51" i="7" s="1"/>
  <c r="AU87" i="7"/>
  <c r="AU74" i="7"/>
  <c r="AU68" i="7"/>
  <c r="CG53" i="7"/>
  <c r="CA53" i="7" s="1"/>
  <c r="CH53" i="7"/>
  <c r="CB53" i="7" s="1"/>
  <c r="CI53" i="7"/>
  <c r="CC53" i="7" s="1"/>
  <c r="AU56" i="7"/>
  <c r="AU78" i="7"/>
  <c r="AU38" i="7"/>
  <c r="AU27" i="7"/>
  <c r="AU47" i="7"/>
  <c r="A194" i="7"/>
  <c r="CH17" i="6"/>
  <c r="CB17" i="6" s="1"/>
  <c r="CI17" i="6"/>
  <c r="CC17" i="6" s="1"/>
  <c r="CG17" i="6"/>
  <c r="CA17" i="6" s="1"/>
  <c r="AU17" i="6" s="1"/>
  <c r="CH21" i="6"/>
  <c r="CB21" i="6" s="1"/>
  <c r="CI21" i="6"/>
  <c r="CC21" i="6" s="1"/>
  <c r="CG21" i="6"/>
  <c r="CA21" i="6" s="1"/>
  <c r="CH25" i="6"/>
  <c r="CB25" i="6" s="1"/>
  <c r="CI25" i="6"/>
  <c r="CC25" i="6" s="1"/>
  <c r="CG25" i="6"/>
  <c r="CA25" i="6" s="1"/>
  <c r="CH29" i="6"/>
  <c r="CB29" i="6" s="1"/>
  <c r="CI29" i="6"/>
  <c r="CC29" i="6" s="1"/>
  <c r="CG29" i="6"/>
  <c r="CA29" i="6" s="1"/>
  <c r="AU29" i="6" s="1"/>
  <c r="CH33" i="6"/>
  <c r="CB33" i="6" s="1"/>
  <c r="CI33" i="6"/>
  <c r="CC33" i="6" s="1"/>
  <c r="CG33" i="6"/>
  <c r="CA33" i="6" s="1"/>
  <c r="AU33" i="6" s="1"/>
  <c r="CH37" i="6"/>
  <c r="CB37" i="6" s="1"/>
  <c r="CI37" i="6"/>
  <c r="CC37" i="6" s="1"/>
  <c r="CG37" i="6"/>
  <c r="CA37" i="6" s="1"/>
  <c r="CH41" i="6"/>
  <c r="CB41" i="6" s="1"/>
  <c r="CI41" i="6"/>
  <c r="CC41" i="6" s="1"/>
  <c r="CG41" i="6"/>
  <c r="CA41" i="6" s="1"/>
  <c r="CH45" i="6"/>
  <c r="CB45" i="6" s="1"/>
  <c r="CI45" i="6"/>
  <c r="CC45" i="6" s="1"/>
  <c r="CG45" i="6"/>
  <c r="CA45" i="6" s="1"/>
  <c r="AU45" i="6" s="1"/>
  <c r="CH49" i="6"/>
  <c r="CB49" i="6" s="1"/>
  <c r="CI49" i="6"/>
  <c r="CC49" i="6" s="1"/>
  <c r="CG49" i="6"/>
  <c r="CA49" i="6" s="1"/>
  <c r="AU49" i="6" s="1"/>
  <c r="CH53" i="6"/>
  <c r="CB53" i="6" s="1"/>
  <c r="CI53" i="6"/>
  <c r="CC53" i="6" s="1"/>
  <c r="CG53" i="6"/>
  <c r="CA53" i="6" s="1"/>
  <c r="CI64" i="6"/>
  <c r="CC64" i="6" s="1"/>
  <c r="CH64" i="6"/>
  <c r="CB64" i="6" s="1"/>
  <c r="CG64" i="6"/>
  <c r="CA64" i="6" s="1"/>
  <c r="CH16" i="6"/>
  <c r="CB16" i="6" s="1"/>
  <c r="CG16" i="6"/>
  <c r="CA16" i="6" s="1"/>
  <c r="CI16" i="6"/>
  <c r="CC16" i="6" s="1"/>
  <c r="CH20" i="6"/>
  <c r="CB20" i="6" s="1"/>
  <c r="CG20" i="6"/>
  <c r="CA20" i="6" s="1"/>
  <c r="CI20" i="6"/>
  <c r="CC20" i="6" s="1"/>
  <c r="CH24" i="6"/>
  <c r="CB24" i="6" s="1"/>
  <c r="CG24" i="6"/>
  <c r="CA24" i="6" s="1"/>
  <c r="CI24" i="6"/>
  <c r="CC24" i="6" s="1"/>
  <c r="CH28" i="6"/>
  <c r="CB28" i="6" s="1"/>
  <c r="CG28" i="6"/>
  <c r="CA28" i="6" s="1"/>
  <c r="AU28" i="6" s="1"/>
  <c r="CI28" i="6"/>
  <c r="CC28" i="6" s="1"/>
  <c r="CH32" i="6"/>
  <c r="CB32" i="6" s="1"/>
  <c r="CG32" i="6"/>
  <c r="CA32" i="6" s="1"/>
  <c r="CI32" i="6"/>
  <c r="CC32" i="6" s="1"/>
  <c r="CH36" i="6"/>
  <c r="CB36" i="6" s="1"/>
  <c r="CG36" i="6"/>
  <c r="CA36" i="6" s="1"/>
  <c r="CI36" i="6"/>
  <c r="CC36" i="6" s="1"/>
  <c r="CH40" i="6"/>
  <c r="CB40" i="6" s="1"/>
  <c r="CG40" i="6"/>
  <c r="CA40" i="6" s="1"/>
  <c r="CI40" i="6"/>
  <c r="CC40" i="6" s="1"/>
  <c r="CH44" i="6"/>
  <c r="CB44" i="6" s="1"/>
  <c r="CG44" i="6"/>
  <c r="CA44" i="6" s="1"/>
  <c r="AU44" i="6" s="1"/>
  <c r="CI44" i="6"/>
  <c r="CC44" i="6" s="1"/>
  <c r="CH48" i="6"/>
  <c r="CB48" i="6" s="1"/>
  <c r="CG48" i="6"/>
  <c r="CA48" i="6" s="1"/>
  <c r="CI48" i="6"/>
  <c r="CC48" i="6" s="1"/>
  <c r="CH52" i="6"/>
  <c r="CB52" i="6" s="1"/>
  <c r="CG52" i="6"/>
  <c r="CA52" i="6" s="1"/>
  <c r="CI52" i="6"/>
  <c r="CC52" i="6" s="1"/>
  <c r="CI56" i="6"/>
  <c r="CC56" i="6" s="1"/>
  <c r="CH56" i="6"/>
  <c r="CB56" i="6" s="1"/>
  <c r="CG56" i="6"/>
  <c r="CA56" i="6" s="1"/>
  <c r="CI71" i="6"/>
  <c r="CC71" i="6" s="1"/>
  <c r="CG71" i="6"/>
  <c r="CA71" i="6" s="1"/>
  <c r="AU71" i="6" s="1"/>
  <c r="CH71" i="6"/>
  <c r="CB71" i="6" s="1"/>
  <c r="CG81" i="6"/>
  <c r="CA81" i="6" s="1"/>
  <c r="CI81" i="6"/>
  <c r="CC81" i="6" s="1"/>
  <c r="CH81" i="6"/>
  <c r="CB81" i="6" s="1"/>
  <c r="CI83" i="6"/>
  <c r="CC83" i="6" s="1"/>
  <c r="CH83" i="6"/>
  <c r="CB83" i="6" s="1"/>
  <c r="CG83" i="6"/>
  <c r="CA83" i="6" s="1"/>
  <c r="AU83" i="6" s="1"/>
  <c r="CH15" i="6"/>
  <c r="CB15" i="6" s="1"/>
  <c r="CI15" i="6"/>
  <c r="CC15" i="6" s="1"/>
  <c r="CG15" i="6"/>
  <c r="CA15" i="6" s="1"/>
  <c r="CH19" i="6"/>
  <c r="CB19" i="6" s="1"/>
  <c r="CI19" i="6"/>
  <c r="CC19" i="6" s="1"/>
  <c r="CG19" i="6"/>
  <c r="CA19" i="6" s="1"/>
  <c r="CH23" i="6"/>
  <c r="CB23" i="6" s="1"/>
  <c r="CI23" i="6"/>
  <c r="CC23" i="6" s="1"/>
  <c r="CG23" i="6"/>
  <c r="CA23" i="6" s="1"/>
  <c r="AU23" i="6" s="1"/>
  <c r="CH27" i="6"/>
  <c r="CB27" i="6" s="1"/>
  <c r="CI27" i="6"/>
  <c r="CC27" i="6" s="1"/>
  <c r="CG27" i="6"/>
  <c r="CA27" i="6" s="1"/>
  <c r="AU27" i="6" s="1"/>
  <c r="CH31" i="6"/>
  <c r="CB31" i="6" s="1"/>
  <c r="CI31" i="6"/>
  <c r="CC31" i="6" s="1"/>
  <c r="CG31" i="6"/>
  <c r="CA31" i="6" s="1"/>
  <c r="CH35" i="6"/>
  <c r="CB35" i="6" s="1"/>
  <c r="CI35" i="6"/>
  <c r="CC35" i="6" s="1"/>
  <c r="CG35" i="6"/>
  <c r="CA35" i="6" s="1"/>
  <c r="CH39" i="6"/>
  <c r="CB39" i="6" s="1"/>
  <c r="CI39" i="6"/>
  <c r="CC39" i="6" s="1"/>
  <c r="CG39" i="6"/>
  <c r="CA39" i="6" s="1"/>
  <c r="AU39" i="6" s="1"/>
  <c r="CH43" i="6"/>
  <c r="CB43" i="6" s="1"/>
  <c r="CI43" i="6"/>
  <c r="CC43" i="6" s="1"/>
  <c r="CG43" i="6"/>
  <c r="CA43" i="6" s="1"/>
  <c r="AU43" i="6" s="1"/>
  <c r="CH47" i="6"/>
  <c r="CB47" i="6" s="1"/>
  <c r="CI47" i="6"/>
  <c r="CC47" i="6" s="1"/>
  <c r="CG47" i="6"/>
  <c r="CA47" i="6" s="1"/>
  <c r="CH51" i="6"/>
  <c r="CB51" i="6" s="1"/>
  <c r="CI51" i="6"/>
  <c r="CC51" i="6" s="1"/>
  <c r="CG51" i="6"/>
  <c r="CA51" i="6" s="1"/>
  <c r="CH55" i="6"/>
  <c r="CB55" i="6" s="1"/>
  <c r="CI55" i="6"/>
  <c r="CC55" i="6" s="1"/>
  <c r="CG55" i="6"/>
  <c r="CA55" i="6" s="1"/>
  <c r="AU55" i="6" s="1"/>
  <c r="CI63" i="6"/>
  <c r="CC63" i="6" s="1"/>
  <c r="CG63" i="6"/>
  <c r="CA63" i="6" s="1"/>
  <c r="CH63" i="6"/>
  <c r="CB63" i="6" s="1"/>
  <c r="CI69" i="6"/>
  <c r="CC69" i="6" s="1"/>
  <c r="CG69" i="6"/>
  <c r="CA69" i="6" s="1"/>
  <c r="CH69" i="6"/>
  <c r="CB69" i="6" s="1"/>
  <c r="AU70" i="6"/>
  <c r="CH14" i="6"/>
  <c r="CB14" i="6" s="1"/>
  <c r="CG14" i="6"/>
  <c r="CI14" i="6"/>
  <c r="CC14" i="6" s="1"/>
  <c r="CH18" i="6"/>
  <c r="CB18" i="6" s="1"/>
  <c r="CG18" i="6"/>
  <c r="CA18" i="6" s="1"/>
  <c r="CI18" i="6"/>
  <c r="CC18" i="6" s="1"/>
  <c r="CH22" i="6"/>
  <c r="CB22" i="6" s="1"/>
  <c r="CG22" i="6"/>
  <c r="CA22" i="6" s="1"/>
  <c r="AU22" i="6" s="1"/>
  <c r="CI22" i="6"/>
  <c r="CC22" i="6" s="1"/>
  <c r="CH26" i="6"/>
  <c r="CB26" i="6" s="1"/>
  <c r="CG26" i="6"/>
  <c r="CA26" i="6" s="1"/>
  <c r="CI26" i="6"/>
  <c r="CC26" i="6" s="1"/>
  <c r="CH30" i="6"/>
  <c r="CB30" i="6" s="1"/>
  <c r="CG30" i="6"/>
  <c r="CA30" i="6" s="1"/>
  <c r="CI30" i="6"/>
  <c r="CC30" i="6" s="1"/>
  <c r="CH34" i="6"/>
  <c r="CB34" i="6" s="1"/>
  <c r="CG34" i="6"/>
  <c r="CA34" i="6" s="1"/>
  <c r="CI34" i="6"/>
  <c r="CC34" i="6" s="1"/>
  <c r="CH38" i="6"/>
  <c r="CB38" i="6" s="1"/>
  <c r="CG38" i="6"/>
  <c r="CA38" i="6" s="1"/>
  <c r="AU38" i="6" s="1"/>
  <c r="CI38" i="6"/>
  <c r="CC38" i="6" s="1"/>
  <c r="CH42" i="6"/>
  <c r="CB42" i="6" s="1"/>
  <c r="CG42" i="6"/>
  <c r="CA42" i="6" s="1"/>
  <c r="CI42" i="6"/>
  <c r="CC42" i="6" s="1"/>
  <c r="CH46" i="6"/>
  <c r="CB46" i="6" s="1"/>
  <c r="CG46" i="6"/>
  <c r="CA46" i="6" s="1"/>
  <c r="CI46" i="6"/>
  <c r="CC46" i="6" s="1"/>
  <c r="CH50" i="6"/>
  <c r="CB50" i="6" s="1"/>
  <c r="CG50" i="6"/>
  <c r="CA50" i="6" s="1"/>
  <c r="CI50" i="6"/>
  <c r="CC50" i="6" s="1"/>
  <c r="CH54" i="6"/>
  <c r="CB54" i="6" s="1"/>
  <c r="CG54" i="6"/>
  <c r="CA54" i="6" s="1"/>
  <c r="AU54" i="6" s="1"/>
  <c r="CI54" i="6"/>
  <c r="CC54" i="6" s="1"/>
  <c r="CI61" i="6"/>
  <c r="CC61" i="6" s="1"/>
  <c r="CG61" i="6"/>
  <c r="CA61" i="6" s="1"/>
  <c r="CH61" i="6"/>
  <c r="CB61" i="6" s="1"/>
  <c r="AU62" i="6"/>
  <c r="CI72" i="6"/>
  <c r="CC72" i="6" s="1"/>
  <c r="CH72" i="6"/>
  <c r="CB72" i="6" s="1"/>
  <c r="CG72" i="6"/>
  <c r="CA72" i="6" s="1"/>
  <c r="AU72" i="6" s="1"/>
  <c r="AU76" i="6"/>
  <c r="CG77" i="6"/>
  <c r="CA77" i="6" s="1"/>
  <c r="CI77" i="6"/>
  <c r="CC77" i="6" s="1"/>
  <c r="CI80" i="6"/>
  <c r="CC80" i="6" s="1"/>
  <c r="CH84" i="6"/>
  <c r="CB84" i="6" s="1"/>
  <c r="CH95" i="6"/>
  <c r="CB95" i="6" s="1"/>
  <c r="CG95" i="6"/>
  <c r="CA95" i="6" s="1"/>
  <c r="CH97" i="6"/>
  <c r="CB97" i="6" s="1"/>
  <c r="CG97" i="6"/>
  <c r="CA97" i="6" s="1"/>
  <c r="AS97" i="6" s="1"/>
  <c r="CH99" i="6"/>
  <c r="CB99" i="6" s="1"/>
  <c r="CG99" i="6"/>
  <c r="CA99" i="6" s="1"/>
  <c r="CH101" i="6"/>
  <c r="CB101" i="6" s="1"/>
  <c r="CG101" i="6"/>
  <c r="CA101" i="6" s="1"/>
  <c r="AS101" i="6" s="1"/>
  <c r="CH103" i="6"/>
  <c r="CB103" i="6" s="1"/>
  <c r="CG103" i="6"/>
  <c r="CA103" i="6" s="1"/>
  <c r="CH105" i="6"/>
  <c r="CB105" i="6" s="1"/>
  <c r="CG105" i="6"/>
  <c r="CA105" i="6" s="1"/>
  <c r="AS105" i="6" s="1"/>
  <c r="CI57" i="6"/>
  <c r="CC57" i="6" s="1"/>
  <c r="CG57" i="6"/>
  <c r="CA57" i="6" s="1"/>
  <c r="CI65" i="6"/>
  <c r="CC65" i="6" s="1"/>
  <c r="CG65" i="6"/>
  <c r="CA65" i="6" s="1"/>
  <c r="CI73" i="6"/>
  <c r="CC73" i="6" s="1"/>
  <c r="CG73" i="6"/>
  <c r="CA73" i="6" s="1"/>
  <c r="CH77" i="6"/>
  <c r="CB77" i="6" s="1"/>
  <c r="CI79" i="6"/>
  <c r="CC79" i="6" s="1"/>
  <c r="CG79" i="6"/>
  <c r="CA79" i="6" s="1"/>
  <c r="AU79" i="6" s="1"/>
  <c r="CI59" i="6"/>
  <c r="CC59" i="6" s="1"/>
  <c r="CG59" i="6"/>
  <c r="CA59" i="6" s="1"/>
  <c r="AU59" i="6" s="1"/>
  <c r="CI67" i="6"/>
  <c r="CC67" i="6" s="1"/>
  <c r="CG67" i="6"/>
  <c r="CA67" i="6" s="1"/>
  <c r="AU67" i="6" s="1"/>
  <c r="CI75" i="6"/>
  <c r="CC75" i="6" s="1"/>
  <c r="CG75" i="6"/>
  <c r="CA75" i="6" s="1"/>
  <c r="AU75" i="6" s="1"/>
  <c r="CH79" i="6"/>
  <c r="CB79" i="6" s="1"/>
  <c r="CG80" i="6"/>
  <c r="CA80" i="6" s="1"/>
  <c r="AU80" i="6" s="1"/>
  <c r="AU85" i="6"/>
  <c r="CI87" i="6"/>
  <c r="CC87" i="6" s="1"/>
  <c r="CH87" i="6"/>
  <c r="CB87" i="6" s="1"/>
  <c r="AU87" i="6" s="1"/>
  <c r="CH89" i="6"/>
  <c r="CB89" i="6" s="1"/>
  <c r="AU89" i="6" s="1"/>
  <c r="CH57" i="6"/>
  <c r="CB57" i="6" s="1"/>
  <c r="CG58" i="6"/>
  <c r="CA58" i="6" s="1"/>
  <c r="AU58" i="6" s="1"/>
  <c r="CH65" i="6"/>
  <c r="CB65" i="6" s="1"/>
  <c r="CG66" i="6"/>
  <c r="CA66" i="6" s="1"/>
  <c r="AU66" i="6" s="1"/>
  <c r="CH73" i="6"/>
  <c r="CB73" i="6" s="1"/>
  <c r="CG74" i="6"/>
  <c r="CA74" i="6" s="1"/>
  <c r="AU74" i="6" s="1"/>
  <c r="CH78" i="6"/>
  <c r="CB78" i="6" s="1"/>
  <c r="CI78" i="6"/>
  <c r="CC78" i="6" s="1"/>
  <c r="CG78" i="6"/>
  <c r="CA78" i="6" s="1"/>
  <c r="C82" i="6"/>
  <c r="CG84" i="6"/>
  <c r="CA84" i="6" s="1"/>
  <c r="AU84" i="6" s="1"/>
  <c r="C86" i="6"/>
  <c r="CI89" i="6"/>
  <c r="CC89" i="6" s="1"/>
  <c r="CG94" i="6"/>
  <c r="CA94" i="6" s="1"/>
  <c r="AS94" i="6" s="1"/>
  <c r="CG96" i="6"/>
  <c r="CA96" i="6" s="1"/>
  <c r="AS96" i="6" s="1"/>
  <c r="CG98" i="6"/>
  <c r="CA98" i="6" s="1"/>
  <c r="AS98" i="6" s="1"/>
  <c r="CG100" i="6"/>
  <c r="CA100" i="6" s="1"/>
  <c r="AS100" i="6" s="1"/>
  <c r="CG102" i="6"/>
  <c r="CA102" i="6" s="1"/>
  <c r="AS102" i="6" s="1"/>
  <c r="CG104" i="6"/>
  <c r="CA104" i="6" s="1"/>
  <c r="AS104" i="6" s="1"/>
  <c r="B157" i="5"/>
  <c r="B156" i="5"/>
  <c r="B155" i="5"/>
  <c r="B154" i="5"/>
  <c r="B153" i="5"/>
  <c r="B152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E123" i="5"/>
  <c r="D123" i="5"/>
  <c r="C123" i="5" s="1"/>
  <c r="E122" i="5"/>
  <c r="D122" i="5"/>
  <c r="C122" i="5"/>
  <c r="E121" i="5"/>
  <c r="D121" i="5"/>
  <c r="C121" i="5"/>
  <c r="CG116" i="5"/>
  <c r="CA116" i="5"/>
  <c r="E116" i="5"/>
  <c r="CG115" i="5"/>
  <c r="CA115" i="5"/>
  <c r="E115" i="5" s="1"/>
  <c r="CG114" i="5"/>
  <c r="CA114" i="5"/>
  <c r="E114" i="5"/>
  <c r="CG113" i="5"/>
  <c r="CA113" i="5"/>
  <c r="E113" i="5" s="1"/>
  <c r="CG110" i="5"/>
  <c r="CA110" i="5"/>
  <c r="E110" i="5"/>
  <c r="CG109" i="5"/>
  <c r="CA109" i="5"/>
  <c r="E109" i="5" s="1"/>
  <c r="CG108" i="5"/>
  <c r="CA108" i="5"/>
  <c r="E108" i="5" s="1"/>
  <c r="E105" i="5"/>
  <c r="D105" i="5"/>
  <c r="C105" i="5"/>
  <c r="E104" i="5"/>
  <c r="D104" i="5"/>
  <c r="C104" i="5" s="1"/>
  <c r="CH104" i="5" s="1"/>
  <c r="CB104" i="5" s="1"/>
  <c r="E103" i="5"/>
  <c r="D103" i="5"/>
  <c r="C103" i="5"/>
  <c r="E102" i="5"/>
  <c r="D102" i="5"/>
  <c r="C102" i="5" s="1"/>
  <c r="CH102" i="5" s="1"/>
  <c r="CB102" i="5" s="1"/>
  <c r="E101" i="5"/>
  <c r="D101" i="5"/>
  <c r="C101" i="5"/>
  <c r="E100" i="5"/>
  <c r="D100" i="5"/>
  <c r="C100" i="5" s="1"/>
  <c r="CH100" i="5" s="1"/>
  <c r="CB100" i="5" s="1"/>
  <c r="E99" i="5"/>
  <c r="D99" i="5"/>
  <c r="C99" i="5"/>
  <c r="E98" i="5"/>
  <c r="D98" i="5"/>
  <c r="C98" i="5" s="1"/>
  <c r="CH98" i="5" s="1"/>
  <c r="CB98" i="5" s="1"/>
  <c r="E97" i="5"/>
  <c r="D97" i="5"/>
  <c r="C97" i="5"/>
  <c r="E96" i="5"/>
  <c r="D96" i="5"/>
  <c r="C96" i="5" s="1"/>
  <c r="CH96" i="5" s="1"/>
  <c r="CB96" i="5" s="1"/>
  <c r="E95" i="5"/>
  <c r="D95" i="5"/>
  <c r="C95" i="5"/>
  <c r="E94" i="5"/>
  <c r="D94" i="5"/>
  <c r="C94" i="5" s="1"/>
  <c r="CH94" i="5" s="1"/>
  <c r="CB94" i="5" s="1"/>
  <c r="CJ89" i="5"/>
  <c r="CD89" i="5"/>
  <c r="E89" i="5"/>
  <c r="D89" i="5"/>
  <c r="C89" i="5"/>
  <c r="CG89" i="5" s="1"/>
  <c r="CA89" i="5" s="1"/>
  <c r="CJ88" i="5"/>
  <c r="CH88" i="5"/>
  <c r="CB88" i="5" s="1"/>
  <c r="CG88" i="5"/>
  <c r="CA88" i="5" s="1"/>
  <c r="AU88" i="5" s="1"/>
  <c r="CD88" i="5"/>
  <c r="E88" i="5"/>
  <c r="D88" i="5"/>
  <c r="C88" i="5"/>
  <c r="CI88" i="5" s="1"/>
  <c r="CC88" i="5" s="1"/>
  <c r="CJ87" i="5"/>
  <c r="CG87" i="5"/>
  <c r="CA87" i="5" s="1"/>
  <c r="CD87" i="5"/>
  <c r="E87" i="5"/>
  <c r="C87" i="5" s="1"/>
  <c r="D87" i="5"/>
  <c r="CJ86" i="5"/>
  <c r="CD86" i="5"/>
  <c r="E86" i="5"/>
  <c r="D86" i="5"/>
  <c r="CJ85" i="5"/>
  <c r="CI85" i="5"/>
  <c r="CC85" i="5" s="1"/>
  <c r="CH85" i="5"/>
  <c r="CB85" i="5" s="1"/>
  <c r="CD85" i="5"/>
  <c r="E85" i="5"/>
  <c r="D85" i="5"/>
  <c r="C85" i="5"/>
  <c r="CG85" i="5" s="1"/>
  <c r="CA85" i="5" s="1"/>
  <c r="CJ84" i="5"/>
  <c r="CD84" i="5"/>
  <c r="E84" i="5"/>
  <c r="D84" i="5"/>
  <c r="C84" i="5"/>
  <c r="CI84" i="5" s="1"/>
  <c r="CC84" i="5" s="1"/>
  <c r="CJ83" i="5"/>
  <c r="CD83" i="5"/>
  <c r="E83" i="5"/>
  <c r="C83" i="5" s="1"/>
  <c r="D83" i="5"/>
  <c r="CJ82" i="5"/>
  <c r="CD82" i="5"/>
  <c r="E82" i="5"/>
  <c r="D82" i="5"/>
  <c r="CJ81" i="5"/>
  <c r="CD81" i="5"/>
  <c r="E81" i="5"/>
  <c r="C81" i="5" s="1"/>
  <c r="D81" i="5"/>
  <c r="CJ80" i="5"/>
  <c r="CD80" i="5"/>
  <c r="E80" i="5"/>
  <c r="C80" i="5"/>
  <c r="CH80" i="5" s="1"/>
  <c r="CB80" i="5" s="1"/>
  <c r="CJ79" i="5"/>
  <c r="CD79" i="5"/>
  <c r="E79" i="5"/>
  <c r="C79" i="5"/>
  <c r="CJ78" i="5"/>
  <c r="CD78" i="5" s="1"/>
  <c r="E78" i="5"/>
  <c r="C78" i="5" s="1"/>
  <c r="CJ77" i="5"/>
  <c r="CD77" i="5"/>
  <c r="E77" i="5"/>
  <c r="C77" i="5"/>
  <c r="CJ76" i="5"/>
  <c r="CH76" i="5"/>
  <c r="CG76" i="5"/>
  <c r="CD76" i="5"/>
  <c r="CB76" i="5"/>
  <c r="CA76" i="5"/>
  <c r="E76" i="5"/>
  <c r="C76" i="5"/>
  <c r="CI76" i="5" s="1"/>
  <c r="CC76" i="5" s="1"/>
  <c r="CJ75" i="5"/>
  <c r="CD75" i="5" s="1"/>
  <c r="CH75" i="5"/>
  <c r="CB75" i="5" s="1"/>
  <c r="E75" i="5"/>
  <c r="D75" i="5"/>
  <c r="C75" i="5"/>
  <c r="CJ74" i="5"/>
  <c r="CH74" i="5"/>
  <c r="CB74" i="5" s="1"/>
  <c r="CD74" i="5"/>
  <c r="E74" i="5"/>
  <c r="D74" i="5"/>
  <c r="C74" i="5"/>
  <c r="CI74" i="5" s="1"/>
  <c r="CC74" i="5" s="1"/>
  <c r="CJ73" i="5"/>
  <c r="CD73" i="5" s="1"/>
  <c r="E73" i="5"/>
  <c r="D73" i="5"/>
  <c r="C73" i="5"/>
  <c r="CJ72" i="5"/>
  <c r="CD72" i="5"/>
  <c r="E72" i="5"/>
  <c r="D72" i="5"/>
  <c r="C72" i="5"/>
  <c r="CJ71" i="5"/>
  <c r="CD71" i="5"/>
  <c r="E71" i="5"/>
  <c r="D71" i="5"/>
  <c r="C71" i="5"/>
  <c r="CJ70" i="5"/>
  <c r="CH70" i="5"/>
  <c r="CB70" i="5" s="1"/>
  <c r="CG70" i="5"/>
  <c r="CA70" i="5" s="1"/>
  <c r="CD70" i="5"/>
  <c r="E70" i="5"/>
  <c r="D70" i="5"/>
  <c r="C70" i="5"/>
  <c r="CI70" i="5" s="1"/>
  <c r="CC70" i="5" s="1"/>
  <c r="CJ69" i="5"/>
  <c r="CD69" i="5"/>
  <c r="E69" i="5"/>
  <c r="D69" i="5"/>
  <c r="C69" i="5" s="1"/>
  <c r="CJ68" i="5"/>
  <c r="CH68" i="5"/>
  <c r="CB68" i="5" s="1"/>
  <c r="CG68" i="5"/>
  <c r="CA68" i="5" s="1"/>
  <c r="AU68" i="5" s="1"/>
  <c r="CD68" i="5"/>
  <c r="E68" i="5"/>
  <c r="D68" i="5"/>
  <c r="C68" i="5"/>
  <c r="CI68" i="5" s="1"/>
  <c r="CC68" i="5" s="1"/>
  <c r="CJ67" i="5"/>
  <c r="CD67" i="5" s="1"/>
  <c r="CH67" i="5"/>
  <c r="CB67" i="5" s="1"/>
  <c r="E67" i="5"/>
  <c r="D67" i="5"/>
  <c r="C67" i="5"/>
  <c r="CJ66" i="5"/>
  <c r="CH66" i="5"/>
  <c r="CB66" i="5" s="1"/>
  <c r="CD66" i="5"/>
  <c r="E66" i="5"/>
  <c r="D66" i="5"/>
  <c r="C66" i="5"/>
  <c r="CI66" i="5" s="1"/>
  <c r="CC66" i="5" s="1"/>
  <c r="CJ65" i="5"/>
  <c r="CD65" i="5" s="1"/>
  <c r="E65" i="5"/>
  <c r="D65" i="5"/>
  <c r="C65" i="5"/>
  <c r="CJ64" i="5"/>
  <c r="CD64" i="5"/>
  <c r="E64" i="5"/>
  <c r="D64" i="5"/>
  <c r="C64" i="5"/>
  <c r="CJ63" i="5"/>
  <c r="CD63" i="5"/>
  <c r="E63" i="5"/>
  <c r="D63" i="5"/>
  <c r="C63" i="5"/>
  <c r="CJ62" i="5"/>
  <c r="CH62" i="5"/>
  <c r="CB62" i="5" s="1"/>
  <c r="CG62" i="5"/>
  <c r="CA62" i="5" s="1"/>
  <c r="CD62" i="5"/>
  <c r="E62" i="5"/>
  <c r="D62" i="5"/>
  <c r="C62" i="5"/>
  <c r="CI62" i="5" s="1"/>
  <c r="CC62" i="5" s="1"/>
  <c r="CJ61" i="5"/>
  <c r="CD61" i="5"/>
  <c r="E61" i="5"/>
  <c r="D61" i="5"/>
  <c r="C61" i="5" s="1"/>
  <c r="CJ60" i="5"/>
  <c r="CH60" i="5"/>
  <c r="CB60" i="5" s="1"/>
  <c r="CG60" i="5"/>
  <c r="CA60" i="5" s="1"/>
  <c r="AU60" i="5" s="1"/>
  <c r="CD60" i="5"/>
  <c r="E60" i="5"/>
  <c r="D60" i="5"/>
  <c r="C60" i="5"/>
  <c r="CI60" i="5" s="1"/>
  <c r="CC60" i="5" s="1"/>
  <c r="CJ59" i="5"/>
  <c r="CD59" i="5" s="1"/>
  <c r="CH59" i="5"/>
  <c r="CB59" i="5" s="1"/>
  <c r="E59" i="5"/>
  <c r="D59" i="5"/>
  <c r="C59" i="5"/>
  <c r="CJ58" i="5"/>
  <c r="CH58" i="5"/>
  <c r="CB58" i="5" s="1"/>
  <c r="CD58" i="5"/>
  <c r="E58" i="5"/>
  <c r="D58" i="5"/>
  <c r="C58" i="5"/>
  <c r="CI58" i="5" s="1"/>
  <c r="CC58" i="5" s="1"/>
  <c r="CJ57" i="5"/>
  <c r="CD57" i="5" s="1"/>
  <c r="E57" i="5"/>
  <c r="D57" i="5"/>
  <c r="C57" i="5"/>
  <c r="CJ56" i="5"/>
  <c r="CD56" i="5"/>
  <c r="E56" i="5"/>
  <c r="D56" i="5"/>
  <c r="C56" i="5"/>
  <c r="CJ55" i="5"/>
  <c r="CD55" i="5"/>
  <c r="E55" i="5"/>
  <c r="C55" i="5" s="1"/>
  <c r="D55" i="5"/>
  <c r="CJ54" i="5"/>
  <c r="CD54" i="5" s="1"/>
  <c r="E54" i="5"/>
  <c r="D54" i="5"/>
  <c r="C54" i="5"/>
  <c r="CJ53" i="5"/>
  <c r="CD53" i="5"/>
  <c r="E53" i="5"/>
  <c r="C53" i="5" s="1"/>
  <c r="D53" i="5"/>
  <c r="CJ52" i="5"/>
  <c r="CD52" i="5" s="1"/>
  <c r="E52" i="5"/>
  <c r="D52" i="5"/>
  <c r="C52" i="5"/>
  <c r="CJ51" i="5"/>
  <c r="CD51" i="5"/>
  <c r="E51" i="5"/>
  <c r="C51" i="5" s="1"/>
  <c r="D51" i="5"/>
  <c r="CJ50" i="5"/>
  <c r="CD50" i="5" s="1"/>
  <c r="E50" i="5"/>
  <c r="D50" i="5"/>
  <c r="C50" i="5"/>
  <c r="CJ49" i="5"/>
  <c r="CD49" i="5"/>
  <c r="E49" i="5"/>
  <c r="C49" i="5" s="1"/>
  <c r="D49" i="5"/>
  <c r="CJ48" i="5"/>
  <c r="CD48" i="5" s="1"/>
  <c r="E48" i="5"/>
  <c r="D48" i="5"/>
  <c r="C48" i="5"/>
  <c r="CJ47" i="5"/>
  <c r="CD47" i="5"/>
  <c r="E47" i="5"/>
  <c r="C47" i="5" s="1"/>
  <c r="D47" i="5"/>
  <c r="CJ46" i="5"/>
  <c r="CD46" i="5" s="1"/>
  <c r="E46" i="5"/>
  <c r="D46" i="5"/>
  <c r="C46" i="5"/>
  <c r="CJ45" i="5"/>
  <c r="CD45" i="5"/>
  <c r="E45" i="5"/>
  <c r="C45" i="5" s="1"/>
  <c r="D45" i="5"/>
  <c r="CJ44" i="5"/>
  <c r="CD44" i="5" s="1"/>
  <c r="E44" i="5"/>
  <c r="D44" i="5"/>
  <c r="C44" i="5"/>
  <c r="CJ43" i="5"/>
  <c r="CD43" i="5"/>
  <c r="E43" i="5"/>
  <c r="C43" i="5" s="1"/>
  <c r="D43" i="5"/>
  <c r="CJ42" i="5"/>
  <c r="CD42" i="5" s="1"/>
  <c r="E42" i="5"/>
  <c r="D42" i="5"/>
  <c r="C42" i="5"/>
  <c r="CJ41" i="5"/>
  <c r="CD41" i="5"/>
  <c r="E41" i="5"/>
  <c r="C41" i="5" s="1"/>
  <c r="D41" i="5"/>
  <c r="CJ40" i="5"/>
  <c r="CD40" i="5" s="1"/>
  <c r="E40" i="5"/>
  <c r="D40" i="5"/>
  <c r="C40" i="5"/>
  <c r="CJ39" i="5"/>
  <c r="CD39" i="5"/>
  <c r="E39" i="5"/>
  <c r="C39" i="5" s="1"/>
  <c r="D39" i="5"/>
  <c r="CJ38" i="5"/>
  <c r="CD38" i="5" s="1"/>
  <c r="E38" i="5"/>
  <c r="D38" i="5"/>
  <c r="C38" i="5"/>
  <c r="CJ37" i="5"/>
  <c r="CD37" i="5"/>
  <c r="E37" i="5"/>
  <c r="C37" i="5" s="1"/>
  <c r="D37" i="5"/>
  <c r="CJ36" i="5"/>
  <c r="CD36" i="5" s="1"/>
  <c r="E36" i="5"/>
  <c r="D36" i="5"/>
  <c r="C36" i="5"/>
  <c r="CJ35" i="5"/>
  <c r="CD35" i="5"/>
  <c r="E35" i="5"/>
  <c r="C35" i="5" s="1"/>
  <c r="D35" i="5"/>
  <c r="CJ34" i="5"/>
  <c r="CD34" i="5" s="1"/>
  <c r="E34" i="5"/>
  <c r="D34" i="5"/>
  <c r="C34" i="5"/>
  <c r="CJ33" i="5"/>
  <c r="CD33" i="5"/>
  <c r="E33" i="5"/>
  <c r="C33" i="5" s="1"/>
  <c r="D33" i="5"/>
  <c r="CJ32" i="5"/>
  <c r="CD32" i="5" s="1"/>
  <c r="E32" i="5"/>
  <c r="D32" i="5"/>
  <c r="C32" i="5"/>
  <c r="CJ31" i="5"/>
  <c r="CD31" i="5"/>
  <c r="E31" i="5"/>
  <c r="C31" i="5" s="1"/>
  <c r="D31" i="5"/>
  <c r="CJ30" i="5"/>
  <c r="CD30" i="5" s="1"/>
  <c r="E30" i="5"/>
  <c r="D30" i="5"/>
  <c r="C30" i="5"/>
  <c r="CJ29" i="5"/>
  <c r="CD29" i="5"/>
  <c r="E29" i="5"/>
  <c r="C29" i="5" s="1"/>
  <c r="D29" i="5"/>
  <c r="CJ28" i="5"/>
  <c r="CD28" i="5" s="1"/>
  <c r="E28" i="5"/>
  <c r="D28" i="5"/>
  <c r="C28" i="5"/>
  <c r="CJ27" i="5"/>
  <c r="CD27" i="5"/>
  <c r="E27" i="5"/>
  <c r="C27" i="5" s="1"/>
  <c r="D27" i="5"/>
  <c r="CJ26" i="5"/>
  <c r="CD26" i="5" s="1"/>
  <c r="E26" i="5"/>
  <c r="D26" i="5"/>
  <c r="C26" i="5"/>
  <c r="CJ25" i="5"/>
  <c r="CD25" i="5"/>
  <c r="E25" i="5"/>
  <c r="C25" i="5" s="1"/>
  <c r="D25" i="5"/>
  <c r="CJ24" i="5"/>
  <c r="CD24" i="5" s="1"/>
  <c r="E24" i="5"/>
  <c r="D24" i="5"/>
  <c r="C24" i="5"/>
  <c r="CJ23" i="5"/>
  <c r="CD23" i="5"/>
  <c r="E23" i="5"/>
  <c r="C23" i="5" s="1"/>
  <c r="D23" i="5"/>
  <c r="CJ22" i="5"/>
  <c r="CD22" i="5" s="1"/>
  <c r="E22" i="5"/>
  <c r="D22" i="5"/>
  <c r="C22" i="5"/>
  <c r="CJ21" i="5"/>
  <c r="CD21" i="5"/>
  <c r="E21" i="5"/>
  <c r="C21" i="5" s="1"/>
  <c r="D21" i="5"/>
  <c r="CJ20" i="5"/>
  <c r="CD20" i="5" s="1"/>
  <c r="E20" i="5"/>
  <c r="D20" i="5"/>
  <c r="C20" i="5"/>
  <c r="CJ19" i="5"/>
  <c r="CD19" i="5"/>
  <c r="E19" i="5"/>
  <c r="C19" i="5" s="1"/>
  <c r="D19" i="5"/>
  <c r="CJ18" i="5"/>
  <c r="CD18" i="5" s="1"/>
  <c r="E18" i="5"/>
  <c r="D18" i="5"/>
  <c r="C18" i="5"/>
  <c r="CJ17" i="5"/>
  <c r="CD17" i="5"/>
  <c r="E17" i="5"/>
  <c r="C17" i="5" s="1"/>
  <c r="D17" i="5"/>
  <c r="CJ16" i="5"/>
  <c r="CD16" i="5" s="1"/>
  <c r="E16" i="5"/>
  <c r="D16" i="5"/>
  <c r="C16" i="5"/>
  <c r="CJ15" i="5"/>
  <c r="CD15" i="5"/>
  <c r="E15" i="5"/>
  <c r="C15" i="5" s="1"/>
  <c r="D15" i="5"/>
  <c r="CJ14" i="5"/>
  <c r="CD14" i="5" s="1"/>
  <c r="E14" i="5"/>
  <c r="D14" i="5"/>
  <c r="C14" i="5"/>
  <c r="A5" i="5"/>
  <c r="A4" i="5"/>
  <c r="A3" i="5"/>
  <c r="A2" i="5"/>
  <c r="AU61" i="7" l="1"/>
  <c r="AU71" i="7"/>
  <c r="AU67" i="7"/>
  <c r="AU53" i="7"/>
  <c r="AU59" i="7"/>
  <c r="AU73" i="7"/>
  <c r="AU51" i="7"/>
  <c r="AU57" i="7"/>
  <c r="AU63" i="7"/>
  <c r="CH86" i="6"/>
  <c r="CB86" i="6" s="1"/>
  <c r="CG86" i="6"/>
  <c r="CA86" i="6" s="1"/>
  <c r="CI86" i="6"/>
  <c r="CC86" i="6" s="1"/>
  <c r="AU65" i="6"/>
  <c r="AU77" i="6"/>
  <c r="AU61" i="6"/>
  <c r="AU42" i="6"/>
  <c r="AU26" i="6"/>
  <c r="AU48" i="6"/>
  <c r="AU32" i="6"/>
  <c r="AU16" i="6"/>
  <c r="CH82" i="6"/>
  <c r="CB82" i="6" s="1"/>
  <c r="CI82" i="6"/>
  <c r="CC82" i="6" s="1"/>
  <c r="CG82" i="6"/>
  <c r="CA82" i="6" s="1"/>
  <c r="AU46" i="6"/>
  <c r="AU30" i="6"/>
  <c r="A194" i="6"/>
  <c r="AU63" i="6"/>
  <c r="AU47" i="6"/>
  <c r="AU31" i="6"/>
  <c r="AU15" i="6"/>
  <c r="AU81" i="6"/>
  <c r="AU56" i="6"/>
  <c r="AU52" i="6"/>
  <c r="AU36" i="6"/>
  <c r="AU20" i="6"/>
  <c r="AU53" i="6"/>
  <c r="AU37" i="6"/>
  <c r="AU21" i="6"/>
  <c r="AU78" i="6"/>
  <c r="AU73" i="6"/>
  <c r="AU57" i="6"/>
  <c r="AS103" i="6"/>
  <c r="AS99" i="6"/>
  <c r="AS95" i="6"/>
  <c r="AU50" i="6"/>
  <c r="AU34" i="6"/>
  <c r="AU18" i="6"/>
  <c r="CA14" i="6"/>
  <c r="AU14" i="6" s="1"/>
  <c r="AU69" i="6"/>
  <c r="AU51" i="6"/>
  <c r="AU35" i="6"/>
  <c r="AU19" i="6"/>
  <c r="AU40" i="6"/>
  <c r="AU24" i="6"/>
  <c r="AU64" i="6"/>
  <c r="AU41" i="6"/>
  <c r="AU25" i="6"/>
  <c r="CH17" i="5"/>
  <c r="CB17" i="5" s="1"/>
  <c r="CI17" i="5"/>
  <c r="CC17" i="5" s="1"/>
  <c r="CG17" i="5"/>
  <c r="CA17" i="5" s="1"/>
  <c r="AU17" i="5" s="1"/>
  <c r="CH21" i="5"/>
  <c r="CB21" i="5" s="1"/>
  <c r="CI21" i="5"/>
  <c r="CC21" i="5" s="1"/>
  <c r="CG21" i="5"/>
  <c r="CA21" i="5" s="1"/>
  <c r="CH25" i="5"/>
  <c r="CB25" i="5" s="1"/>
  <c r="CI25" i="5"/>
  <c r="CC25" i="5" s="1"/>
  <c r="CG25" i="5"/>
  <c r="CA25" i="5" s="1"/>
  <c r="CH29" i="5"/>
  <c r="CB29" i="5" s="1"/>
  <c r="CI29" i="5"/>
  <c r="CC29" i="5" s="1"/>
  <c r="CG29" i="5"/>
  <c r="CA29" i="5" s="1"/>
  <c r="AU29" i="5" s="1"/>
  <c r="CH33" i="5"/>
  <c r="CB33" i="5" s="1"/>
  <c r="CI33" i="5"/>
  <c r="CC33" i="5" s="1"/>
  <c r="CG33" i="5"/>
  <c r="CA33" i="5" s="1"/>
  <c r="AU33" i="5" s="1"/>
  <c r="CH37" i="5"/>
  <c r="CB37" i="5" s="1"/>
  <c r="CI37" i="5"/>
  <c r="CC37" i="5" s="1"/>
  <c r="CG37" i="5"/>
  <c r="CA37" i="5" s="1"/>
  <c r="CH41" i="5"/>
  <c r="CB41" i="5" s="1"/>
  <c r="CI41" i="5"/>
  <c r="CC41" i="5" s="1"/>
  <c r="CG41" i="5"/>
  <c r="CA41" i="5" s="1"/>
  <c r="CH45" i="5"/>
  <c r="CB45" i="5" s="1"/>
  <c r="CI45" i="5"/>
  <c r="CC45" i="5" s="1"/>
  <c r="CG45" i="5"/>
  <c r="CA45" i="5" s="1"/>
  <c r="AU45" i="5" s="1"/>
  <c r="CH49" i="5"/>
  <c r="CB49" i="5" s="1"/>
  <c r="CI49" i="5"/>
  <c r="CC49" i="5" s="1"/>
  <c r="CG49" i="5"/>
  <c r="CA49" i="5" s="1"/>
  <c r="AU49" i="5" s="1"/>
  <c r="CH53" i="5"/>
  <c r="CB53" i="5" s="1"/>
  <c r="CI53" i="5"/>
  <c r="CC53" i="5" s="1"/>
  <c r="CG53" i="5"/>
  <c r="CA53" i="5" s="1"/>
  <c r="CI64" i="5"/>
  <c r="CC64" i="5" s="1"/>
  <c r="CH64" i="5"/>
  <c r="CB64" i="5" s="1"/>
  <c r="CG64" i="5"/>
  <c r="CA64" i="5" s="1"/>
  <c r="CH16" i="5"/>
  <c r="CB16" i="5" s="1"/>
  <c r="CG16" i="5"/>
  <c r="CA16" i="5" s="1"/>
  <c r="CI16" i="5"/>
  <c r="CC16" i="5" s="1"/>
  <c r="CH20" i="5"/>
  <c r="CB20" i="5" s="1"/>
  <c r="CG20" i="5"/>
  <c r="CA20" i="5" s="1"/>
  <c r="CI20" i="5"/>
  <c r="CC20" i="5" s="1"/>
  <c r="CH24" i="5"/>
  <c r="CB24" i="5" s="1"/>
  <c r="CG24" i="5"/>
  <c r="CA24" i="5" s="1"/>
  <c r="CI24" i="5"/>
  <c r="CC24" i="5" s="1"/>
  <c r="CH28" i="5"/>
  <c r="CB28" i="5" s="1"/>
  <c r="CG28" i="5"/>
  <c r="CA28" i="5" s="1"/>
  <c r="AU28" i="5" s="1"/>
  <c r="CI28" i="5"/>
  <c r="CC28" i="5" s="1"/>
  <c r="CH32" i="5"/>
  <c r="CB32" i="5" s="1"/>
  <c r="CG32" i="5"/>
  <c r="CA32" i="5" s="1"/>
  <c r="CI32" i="5"/>
  <c r="CC32" i="5" s="1"/>
  <c r="CH36" i="5"/>
  <c r="CB36" i="5" s="1"/>
  <c r="CG36" i="5"/>
  <c r="CA36" i="5" s="1"/>
  <c r="CI36" i="5"/>
  <c r="CC36" i="5" s="1"/>
  <c r="CH40" i="5"/>
  <c r="CB40" i="5" s="1"/>
  <c r="CG40" i="5"/>
  <c r="CA40" i="5" s="1"/>
  <c r="CI40" i="5"/>
  <c r="CC40" i="5" s="1"/>
  <c r="CH44" i="5"/>
  <c r="CB44" i="5" s="1"/>
  <c r="CG44" i="5"/>
  <c r="CA44" i="5" s="1"/>
  <c r="AU44" i="5" s="1"/>
  <c r="CI44" i="5"/>
  <c r="CC44" i="5" s="1"/>
  <c r="CH48" i="5"/>
  <c r="CB48" i="5" s="1"/>
  <c r="CG48" i="5"/>
  <c r="CA48" i="5" s="1"/>
  <c r="CI48" i="5"/>
  <c r="CC48" i="5" s="1"/>
  <c r="CH52" i="5"/>
  <c r="CB52" i="5" s="1"/>
  <c r="CG52" i="5"/>
  <c r="CA52" i="5" s="1"/>
  <c r="CI52" i="5"/>
  <c r="CC52" i="5" s="1"/>
  <c r="CI56" i="5"/>
  <c r="CC56" i="5" s="1"/>
  <c r="CH56" i="5"/>
  <c r="CB56" i="5" s="1"/>
  <c r="CG56" i="5"/>
  <c r="CA56" i="5" s="1"/>
  <c r="CI71" i="5"/>
  <c r="CC71" i="5" s="1"/>
  <c r="CG71" i="5"/>
  <c r="CA71" i="5" s="1"/>
  <c r="AU71" i="5" s="1"/>
  <c r="CH71" i="5"/>
  <c r="CB71" i="5" s="1"/>
  <c r="CG81" i="5"/>
  <c r="CA81" i="5" s="1"/>
  <c r="CI81" i="5"/>
  <c r="CC81" i="5" s="1"/>
  <c r="CH81" i="5"/>
  <c r="CB81" i="5" s="1"/>
  <c r="CI83" i="5"/>
  <c r="CC83" i="5" s="1"/>
  <c r="CH83" i="5"/>
  <c r="CB83" i="5" s="1"/>
  <c r="CG83" i="5"/>
  <c r="CA83" i="5" s="1"/>
  <c r="AU83" i="5" s="1"/>
  <c r="CH15" i="5"/>
  <c r="CB15" i="5" s="1"/>
  <c r="CI15" i="5"/>
  <c r="CC15" i="5" s="1"/>
  <c r="CG15" i="5"/>
  <c r="CA15" i="5" s="1"/>
  <c r="CH19" i="5"/>
  <c r="CB19" i="5" s="1"/>
  <c r="CI19" i="5"/>
  <c r="CC19" i="5" s="1"/>
  <c r="CG19" i="5"/>
  <c r="CA19" i="5" s="1"/>
  <c r="CH23" i="5"/>
  <c r="CB23" i="5" s="1"/>
  <c r="CI23" i="5"/>
  <c r="CC23" i="5" s="1"/>
  <c r="CG23" i="5"/>
  <c r="CA23" i="5" s="1"/>
  <c r="AU23" i="5" s="1"/>
  <c r="CH27" i="5"/>
  <c r="CB27" i="5" s="1"/>
  <c r="CI27" i="5"/>
  <c r="CC27" i="5" s="1"/>
  <c r="CG27" i="5"/>
  <c r="CA27" i="5" s="1"/>
  <c r="AU27" i="5" s="1"/>
  <c r="CH31" i="5"/>
  <c r="CB31" i="5" s="1"/>
  <c r="CI31" i="5"/>
  <c r="CC31" i="5" s="1"/>
  <c r="CG31" i="5"/>
  <c r="CA31" i="5" s="1"/>
  <c r="CH35" i="5"/>
  <c r="CB35" i="5" s="1"/>
  <c r="CI35" i="5"/>
  <c r="CC35" i="5" s="1"/>
  <c r="CG35" i="5"/>
  <c r="CA35" i="5" s="1"/>
  <c r="CH39" i="5"/>
  <c r="CB39" i="5" s="1"/>
  <c r="CI39" i="5"/>
  <c r="CC39" i="5" s="1"/>
  <c r="CG39" i="5"/>
  <c r="CA39" i="5" s="1"/>
  <c r="AU39" i="5" s="1"/>
  <c r="CH43" i="5"/>
  <c r="CB43" i="5" s="1"/>
  <c r="CI43" i="5"/>
  <c r="CC43" i="5" s="1"/>
  <c r="CG43" i="5"/>
  <c r="CA43" i="5" s="1"/>
  <c r="AU43" i="5" s="1"/>
  <c r="CH47" i="5"/>
  <c r="CB47" i="5" s="1"/>
  <c r="CI47" i="5"/>
  <c r="CC47" i="5" s="1"/>
  <c r="CG47" i="5"/>
  <c r="CA47" i="5" s="1"/>
  <c r="CH51" i="5"/>
  <c r="CB51" i="5" s="1"/>
  <c r="CI51" i="5"/>
  <c r="CC51" i="5" s="1"/>
  <c r="CG51" i="5"/>
  <c r="CA51" i="5" s="1"/>
  <c r="CH55" i="5"/>
  <c r="CB55" i="5" s="1"/>
  <c r="CI55" i="5"/>
  <c r="CC55" i="5" s="1"/>
  <c r="CG55" i="5"/>
  <c r="CA55" i="5" s="1"/>
  <c r="AU55" i="5" s="1"/>
  <c r="CI63" i="5"/>
  <c r="CC63" i="5" s="1"/>
  <c r="CG63" i="5"/>
  <c r="CA63" i="5" s="1"/>
  <c r="CH63" i="5"/>
  <c r="CB63" i="5" s="1"/>
  <c r="CI69" i="5"/>
  <c r="CC69" i="5" s="1"/>
  <c r="CG69" i="5"/>
  <c r="CA69" i="5" s="1"/>
  <c r="CH69" i="5"/>
  <c r="CB69" i="5" s="1"/>
  <c r="AU70" i="5"/>
  <c r="CH14" i="5"/>
  <c r="CB14" i="5" s="1"/>
  <c r="CG14" i="5"/>
  <c r="CI14" i="5"/>
  <c r="CC14" i="5" s="1"/>
  <c r="CH18" i="5"/>
  <c r="CB18" i="5" s="1"/>
  <c r="CG18" i="5"/>
  <c r="CA18" i="5" s="1"/>
  <c r="CI18" i="5"/>
  <c r="CC18" i="5" s="1"/>
  <c r="CH22" i="5"/>
  <c r="CB22" i="5" s="1"/>
  <c r="CG22" i="5"/>
  <c r="CA22" i="5" s="1"/>
  <c r="AU22" i="5" s="1"/>
  <c r="CI22" i="5"/>
  <c r="CC22" i="5" s="1"/>
  <c r="CH26" i="5"/>
  <c r="CB26" i="5" s="1"/>
  <c r="CG26" i="5"/>
  <c r="CA26" i="5" s="1"/>
  <c r="CI26" i="5"/>
  <c r="CC26" i="5" s="1"/>
  <c r="CH30" i="5"/>
  <c r="CB30" i="5" s="1"/>
  <c r="CG30" i="5"/>
  <c r="CA30" i="5" s="1"/>
  <c r="CI30" i="5"/>
  <c r="CC30" i="5" s="1"/>
  <c r="CH34" i="5"/>
  <c r="CB34" i="5" s="1"/>
  <c r="CG34" i="5"/>
  <c r="CA34" i="5" s="1"/>
  <c r="CI34" i="5"/>
  <c r="CC34" i="5" s="1"/>
  <c r="CH38" i="5"/>
  <c r="CB38" i="5" s="1"/>
  <c r="CG38" i="5"/>
  <c r="CA38" i="5" s="1"/>
  <c r="AU38" i="5" s="1"/>
  <c r="CI38" i="5"/>
  <c r="CC38" i="5" s="1"/>
  <c r="CH42" i="5"/>
  <c r="CB42" i="5" s="1"/>
  <c r="CG42" i="5"/>
  <c r="CA42" i="5" s="1"/>
  <c r="CI42" i="5"/>
  <c r="CC42" i="5" s="1"/>
  <c r="CH46" i="5"/>
  <c r="CB46" i="5" s="1"/>
  <c r="CG46" i="5"/>
  <c r="CA46" i="5" s="1"/>
  <c r="CI46" i="5"/>
  <c r="CC46" i="5" s="1"/>
  <c r="CH50" i="5"/>
  <c r="CB50" i="5" s="1"/>
  <c r="CG50" i="5"/>
  <c r="CA50" i="5" s="1"/>
  <c r="CI50" i="5"/>
  <c r="CC50" i="5" s="1"/>
  <c r="CH54" i="5"/>
  <c r="CB54" i="5" s="1"/>
  <c r="CG54" i="5"/>
  <c r="CA54" i="5" s="1"/>
  <c r="AU54" i="5" s="1"/>
  <c r="CI54" i="5"/>
  <c r="CC54" i="5" s="1"/>
  <c r="CI61" i="5"/>
  <c r="CC61" i="5" s="1"/>
  <c r="CG61" i="5"/>
  <c r="CA61" i="5" s="1"/>
  <c r="CH61" i="5"/>
  <c r="CB61" i="5" s="1"/>
  <c r="AU62" i="5"/>
  <c r="CI72" i="5"/>
  <c r="CC72" i="5" s="1"/>
  <c r="CH72" i="5"/>
  <c r="CB72" i="5" s="1"/>
  <c r="CG72" i="5"/>
  <c r="CA72" i="5" s="1"/>
  <c r="AU72" i="5" s="1"/>
  <c r="AU76" i="5"/>
  <c r="CG77" i="5"/>
  <c r="CA77" i="5" s="1"/>
  <c r="CI77" i="5"/>
  <c r="CC77" i="5" s="1"/>
  <c r="CI80" i="5"/>
  <c r="CC80" i="5" s="1"/>
  <c r="CH84" i="5"/>
  <c r="CB84" i="5" s="1"/>
  <c r="CH95" i="5"/>
  <c r="CB95" i="5" s="1"/>
  <c r="CG95" i="5"/>
  <c r="CA95" i="5" s="1"/>
  <c r="CH97" i="5"/>
  <c r="CB97" i="5" s="1"/>
  <c r="CG97" i="5"/>
  <c r="CA97" i="5" s="1"/>
  <c r="AS97" i="5" s="1"/>
  <c r="CH99" i="5"/>
  <c r="CB99" i="5" s="1"/>
  <c r="CG99" i="5"/>
  <c r="CA99" i="5" s="1"/>
  <c r="CH101" i="5"/>
  <c r="CB101" i="5" s="1"/>
  <c r="CG101" i="5"/>
  <c r="CA101" i="5" s="1"/>
  <c r="AS101" i="5" s="1"/>
  <c r="CH103" i="5"/>
  <c r="CB103" i="5" s="1"/>
  <c r="CG103" i="5"/>
  <c r="CA103" i="5" s="1"/>
  <c r="CH105" i="5"/>
  <c r="CB105" i="5" s="1"/>
  <c r="CG105" i="5"/>
  <c r="CA105" i="5" s="1"/>
  <c r="AS105" i="5" s="1"/>
  <c r="CI57" i="5"/>
  <c r="CC57" i="5" s="1"/>
  <c r="CG57" i="5"/>
  <c r="CA57" i="5" s="1"/>
  <c r="CI65" i="5"/>
  <c r="CC65" i="5" s="1"/>
  <c r="CG65" i="5"/>
  <c r="CA65" i="5" s="1"/>
  <c r="CI73" i="5"/>
  <c r="CC73" i="5" s="1"/>
  <c r="CG73" i="5"/>
  <c r="CA73" i="5" s="1"/>
  <c r="CH77" i="5"/>
  <c r="CB77" i="5" s="1"/>
  <c r="CI79" i="5"/>
  <c r="CC79" i="5" s="1"/>
  <c r="CG79" i="5"/>
  <c r="CA79" i="5" s="1"/>
  <c r="AU79" i="5" s="1"/>
  <c r="CI59" i="5"/>
  <c r="CC59" i="5" s="1"/>
  <c r="CG59" i="5"/>
  <c r="CA59" i="5" s="1"/>
  <c r="AU59" i="5" s="1"/>
  <c r="CI67" i="5"/>
  <c r="CC67" i="5" s="1"/>
  <c r="CG67" i="5"/>
  <c r="CA67" i="5" s="1"/>
  <c r="AU67" i="5" s="1"/>
  <c r="CI75" i="5"/>
  <c r="CC75" i="5" s="1"/>
  <c r="CG75" i="5"/>
  <c r="CA75" i="5" s="1"/>
  <c r="AU75" i="5" s="1"/>
  <c r="CH79" i="5"/>
  <c r="CB79" i="5" s="1"/>
  <c r="CG80" i="5"/>
  <c r="CA80" i="5" s="1"/>
  <c r="AU80" i="5" s="1"/>
  <c r="AU85" i="5"/>
  <c r="CI87" i="5"/>
  <c r="CC87" i="5" s="1"/>
  <c r="CH87" i="5"/>
  <c r="CB87" i="5" s="1"/>
  <c r="AU87" i="5" s="1"/>
  <c r="CH89" i="5"/>
  <c r="CB89" i="5" s="1"/>
  <c r="AU89" i="5" s="1"/>
  <c r="CH57" i="5"/>
  <c r="CB57" i="5" s="1"/>
  <c r="CG58" i="5"/>
  <c r="CA58" i="5" s="1"/>
  <c r="AU58" i="5" s="1"/>
  <c r="CH65" i="5"/>
  <c r="CB65" i="5" s="1"/>
  <c r="CG66" i="5"/>
  <c r="CA66" i="5" s="1"/>
  <c r="AU66" i="5" s="1"/>
  <c r="CH73" i="5"/>
  <c r="CB73" i="5" s="1"/>
  <c r="CG74" i="5"/>
  <c r="CA74" i="5" s="1"/>
  <c r="AU74" i="5" s="1"/>
  <c r="CH78" i="5"/>
  <c r="CB78" i="5" s="1"/>
  <c r="CI78" i="5"/>
  <c r="CC78" i="5" s="1"/>
  <c r="CG78" i="5"/>
  <c r="CA78" i="5" s="1"/>
  <c r="C82" i="5"/>
  <c r="CG84" i="5"/>
  <c r="CA84" i="5" s="1"/>
  <c r="AU84" i="5" s="1"/>
  <c r="C86" i="5"/>
  <c r="CI89" i="5"/>
  <c r="CC89" i="5" s="1"/>
  <c r="CG94" i="5"/>
  <c r="CA94" i="5" s="1"/>
  <c r="AS94" i="5" s="1"/>
  <c r="CG96" i="5"/>
  <c r="CA96" i="5" s="1"/>
  <c r="AS96" i="5" s="1"/>
  <c r="CG98" i="5"/>
  <c r="CA98" i="5" s="1"/>
  <c r="AS98" i="5" s="1"/>
  <c r="CG100" i="5"/>
  <c r="CA100" i="5" s="1"/>
  <c r="AS100" i="5" s="1"/>
  <c r="CG102" i="5"/>
  <c r="CA102" i="5" s="1"/>
  <c r="AS102" i="5" s="1"/>
  <c r="CG104" i="5"/>
  <c r="CA104" i="5" s="1"/>
  <c r="AS104" i="5" s="1"/>
  <c r="B157" i="4"/>
  <c r="B156" i="4"/>
  <c r="B155" i="4"/>
  <c r="B154" i="4"/>
  <c r="B153" i="4"/>
  <c r="B152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E123" i="4"/>
  <c r="C123" i="4" s="1"/>
  <c r="D123" i="4"/>
  <c r="E122" i="4"/>
  <c r="D122" i="4"/>
  <c r="C122" i="4" s="1"/>
  <c r="E121" i="4"/>
  <c r="C121" i="4" s="1"/>
  <c r="D121" i="4"/>
  <c r="CG116" i="4"/>
  <c r="CA116" i="4"/>
  <c r="E116" i="4" s="1"/>
  <c r="CG115" i="4"/>
  <c r="CA115" i="4"/>
  <c r="E115" i="4"/>
  <c r="CG114" i="4"/>
  <c r="CA114" i="4"/>
  <c r="E114" i="4" s="1"/>
  <c r="CG113" i="4"/>
  <c r="CA113" i="4"/>
  <c r="E113" i="4" s="1"/>
  <c r="CG110" i="4"/>
  <c r="CA110" i="4"/>
  <c r="E110" i="4"/>
  <c r="CG109" i="4"/>
  <c r="CA109" i="4"/>
  <c r="E109" i="4"/>
  <c r="CG108" i="4"/>
  <c r="CA108" i="4"/>
  <c r="E108" i="4" s="1"/>
  <c r="CG105" i="4"/>
  <c r="CA105" i="4" s="1"/>
  <c r="CB105" i="4"/>
  <c r="E105" i="4"/>
  <c r="D105" i="4"/>
  <c r="C105" i="4" s="1"/>
  <c r="CH105" i="4" s="1"/>
  <c r="E104" i="4"/>
  <c r="D104" i="4"/>
  <c r="CG103" i="4"/>
  <c r="CA103" i="4" s="1"/>
  <c r="CB103" i="4"/>
  <c r="E103" i="4"/>
  <c r="D103" i="4"/>
  <c r="C103" i="4" s="1"/>
  <c r="CH103" i="4" s="1"/>
  <c r="E102" i="4"/>
  <c r="D102" i="4"/>
  <c r="CG101" i="4"/>
  <c r="CA101" i="4" s="1"/>
  <c r="CB101" i="4"/>
  <c r="E101" i="4"/>
  <c r="D101" i="4"/>
  <c r="C101" i="4" s="1"/>
  <c r="CH101" i="4" s="1"/>
  <c r="E100" i="4"/>
  <c r="D100" i="4"/>
  <c r="E99" i="4"/>
  <c r="D99" i="4"/>
  <c r="C99" i="4" s="1"/>
  <c r="CG99" i="4" s="1"/>
  <c r="CA99" i="4" s="1"/>
  <c r="E98" i="4"/>
  <c r="D98" i="4"/>
  <c r="CG97" i="4"/>
  <c r="CA97" i="4" s="1"/>
  <c r="CB97" i="4"/>
  <c r="E97" i="4"/>
  <c r="D97" i="4"/>
  <c r="C97" i="4" s="1"/>
  <c r="CH97" i="4" s="1"/>
  <c r="E96" i="4"/>
  <c r="D96" i="4"/>
  <c r="E95" i="4"/>
  <c r="D95" i="4"/>
  <c r="C95" i="4" s="1"/>
  <c r="CG95" i="4" s="1"/>
  <c r="CA95" i="4" s="1"/>
  <c r="E94" i="4"/>
  <c r="D94" i="4"/>
  <c r="CJ89" i="4"/>
  <c r="CD89" i="4" s="1"/>
  <c r="CI89" i="4"/>
  <c r="CC89" i="4" s="1"/>
  <c r="CH89" i="4"/>
  <c r="CB89" i="4" s="1"/>
  <c r="E89" i="4"/>
  <c r="D89" i="4"/>
  <c r="C89" i="4" s="1"/>
  <c r="CG89" i="4" s="1"/>
  <c r="CA89" i="4" s="1"/>
  <c r="CJ88" i="4"/>
  <c r="CD88" i="4"/>
  <c r="E88" i="4"/>
  <c r="D88" i="4"/>
  <c r="C88" i="4" s="1"/>
  <c r="CJ87" i="4"/>
  <c r="CD87" i="4"/>
  <c r="E87" i="4"/>
  <c r="D87" i="4"/>
  <c r="C87" i="4" s="1"/>
  <c r="CJ86" i="4"/>
  <c r="CD86" i="4"/>
  <c r="E86" i="4"/>
  <c r="D86" i="4"/>
  <c r="CJ85" i="4"/>
  <c r="CD85" i="4" s="1"/>
  <c r="E85" i="4"/>
  <c r="D85" i="4"/>
  <c r="C85" i="4" s="1"/>
  <c r="CG85" i="4" s="1"/>
  <c r="CA85" i="4" s="1"/>
  <c r="CJ84" i="4"/>
  <c r="CD84" i="4" s="1"/>
  <c r="E84" i="4"/>
  <c r="D84" i="4"/>
  <c r="C84" i="4" s="1"/>
  <c r="CJ83" i="4"/>
  <c r="CD83" i="4" s="1"/>
  <c r="E83" i="4"/>
  <c r="D83" i="4"/>
  <c r="CJ82" i="4"/>
  <c r="CD82" i="4"/>
  <c r="E82" i="4"/>
  <c r="D82" i="4"/>
  <c r="CJ81" i="4"/>
  <c r="CD81" i="4" s="1"/>
  <c r="CI81" i="4"/>
  <c r="CC81" i="4" s="1"/>
  <c r="CH81" i="4"/>
  <c r="CB81" i="4" s="1"/>
  <c r="E81" i="4"/>
  <c r="D81" i="4"/>
  <c r="C81" i="4" s="1"/>
  <c r="CG81" i="4" s="1"/>
  <c r="CA81" i="4" s="1"/>
  <c r="CJ80" i="4"/>
  <c r="CD80" i="4"/>
  <c r="E80" i="4"/>
  <c r="C80" i="4"/>
  <c r="CJ79" i="4"/>
  <c r="CD79" i="4"/>
  <c r="E79" i="4"/>
  <c r="C79" i="4" s="1"/>
  <c r="CI79" i="4" s="1"/>
  <c r="CC79" i="4" s="1"/>
  <c r="CJ78" i="4"/>
  <c r="CD78" i="4" s="1"/>
  <c r="E78" i="4"/>
  <c r="C78" i="4"/>
  <c r="CI78" i="4" s="1"/>
  <c r="CC78" i="4" s="1"/>
  <c r="CJ77" i="4"/>
  <c r="CD77" i="4" s="1"/>
  <c r="E77" i="4"/>
  <c r="C77" i="4" s="1"/>
  <c r="CJ76" i="4"/>
  <c r="CD76" i="4"/>
  <c r="E76" i="4"/>
  <c r="C76" i="4"/>
  <c r="CJ75" i="4"/>
  <c r="CD75" i="4"/>
  <c r="E75" i="4"/>
  <c r="C75" i="4" s="1"/>
  <c r="D75" i="4"/>
  <c r="CJ74" i="4"/>
  <c r="CD74" i="4"/>
  <c r="E74" i="4"/>
  <c r="D74" i="4"/>
  <c r="CJ73" i="4"/>
  <c r="CH73" i="4"/>
  <c r="CB73" i="4" s="1"/>
  <c r="CD73" i="4"/>
  <c r="E73" i="4"/>
  <c r="C73" i="4" s="1"/>
  <c r="D73" i="4"/>
  <c r="CJ72" i="4"/>
  <c r="CD72" i="4"/>
  <c r="E72" i="4"/>
  <c r="D72" i="4"/>
  <c r="C72" i="4" s="1"/>
  <c r="CJ71" i="4"/>
  <c r="CG71" i="4"/>
  <c r="CA71" i="4" s="1"/>
  <c r="CD71" i="4"/>
  <c r="E71" i="4"/>
  <c r="C71" i="4" s="1"/>
  <c r="D71" i="4"/>
  <c r="CJ70" i="4"/>
  <c r="CI70" i="4"/>
  <c r="CC70" i="4" s="1"/>
  <c r="CD70" i="4"/>
  <c r="E70" i="4"/>
  <c r="D70" i="4"/>
  <c r="C70" i="4" s="1"/>
  <c r="CH70" i="4" s="1"/>
  <c r="CB70" i="4" s="1"/>
  <c r="CJ69" i="4"/>
  <c r="CI69" i="4"/>
  <c r="CC69" i="4" s="1"/>
  <c r="CD69" i="4"/>
  <c r="E69" i="4"/>
  <c r="D69" i="4"/>
  <c r="C69" i="4"/>
  <c r="CG69" i="4" s="1"/>
  <c r="CA69" i="4" s="1"/>
  <c r="CJ68" i="4"/>
  <c r="CG68" i="4"/>
  <c r="CD68" i="4"/>
  <c r="CA68" i="4"/>
  <c r="E68" i="4"/>
  <c r="D68" i="4"/>
  <c r="C68" i="4"/>
  <c r="CI68" i="4" s="1"/>
  <c r="CC68" i="4" s="1"/>
  <c r="CJ67" i="4"/>
  <c r="CH67" i="4"/>
  <c r="CB67" i="4" s="1"/>
  <c r="CD67" i="4"/>
  <c r="E67" i="4"/>
  <c r="D67" i="4"/>
  <c r="C67" i="4"/>
  <c r="CI67" i="4" s="1"/>
  <c r="CC67" i="4" s="1"/>
  <c r="CJ66" i="4"/>
  <c r="CD66" i="4"/>
  <c r="E66" i="4"/>
  <c r="D66" i="4"/>
  <c r="C66" i="4" s="1"/>
  <c r="CH66" i="4" s="1"/>
  <c r="CB66" i="4" s="1"/>
  <c r="CJ65" i="4"/>
  <c r="CD65" i="4"/>
  <c r="E65" i="4"/>
  <c r="D65" i="4"/>
  <c r="C65" i="4"/>
  <c r="CJ64" i="4"/>
  <c r="CG64" i="4"/>
  <c r="CD64" i="4"/>
  <c r="CA64" i="4"/>
  <c r="E64" i="4"/>
  <c r="D64" i="4"/>
  <c r="C64" i="4"/>
  <c r="CI64" i="4" s="1"/>
  <c r="CC64" i="4" s="1"/>
  <c r="CJ63" i="4"/>
  <c r="CD63" i="4"/>
  <c r="E63" i="4"/>
  <c r="D63" i="4"/>
  <c r="C63" i="4"/>
  <c r="CJ62" i="4"/>
  <c r="CD62" i="4"/>
  <c r="E62" i="4"/>
  <c r="D62" i="4"/>
  <c r="C62" i="4" s="1"/>
  <c r="CJ61" i="4"/>
  <c r="CD61" i="4"/>
  <c r="E61" i="4"/>
  <c r="D61" i="4"/>
  <c r="C61" i="4" s="1"/>
  <c r="CJ60" i="4"/>
  <c r="CD60" i="4"/>
  <c r="E60" i="4"/>
  <c r="D60" i="4"/>
  <c r="C60" i="4"/>
  <c r="CJ59" i="4"/>
  <c r="CD59" i="4"/>
  <c r="E59" i="4"/>
  <c r="C59" i="4" s="1"/>
  <c r="D59" i="4"/>
  <c r="CJ58" i="4"/>
  <c r="CD58" i="4"/>
  <c r="E58" i="4"/>
  <c r="D58" i="4"/>
  <c r="CJ57" i="4"/>
  <c r="CH57" i="4"/>
  <c r="CB57" i="4" s="1"/>
  <c r="CD57" i="4"/>
  <c r="E57" i="4"/>
  <c r="C57" i="4" s="1"/>
  <c r="D57" i="4"/>
  <c r="CJ56" i="4"/>
  <c r="CI56" i="4"/>
  <c r="CC56" i="4" s="1"/>
  <c r="CD56" i="4"/>
  <c r="E56" i="4"/>
  <c r="D56" i="4"/>
  <c r="C56" i="4" s="1"/>
  <c r="CJ55" i="4"/>
  <c r="CD55" i="4" s="1"/>
  <c r="CG55" i="4"/>
  <c r="CA55" i="4" s="1"/>
  <c r="E55" i="4"/>
  <c r="D55" i="4"/>
  <c r="C55" i="4"/>
  <c r="CI55" i="4" s="1"/>
  <c r="CC55" i="4" s="1"/>
  <c r="CJ54" i="4"/>
  <c r="CD54" i="4" s="1"/>
  <c r="E54" i="4"/>
  <c r="D54" i="4"/>
  <c r="C54" i="4" s="1"/>
  <c r="CJ53" i="4"/>
  <c r="CD53" i="4" s="1"/>
  <c r="CG53" i="4"/>
  <c r="CA53" i="4" s="1"/>
  <c r="E53" i="4"/>
  <c r="D53" i="4"/>
  <c r="C53" i="4"/>
  <c r="CI53" i="4" s="1"/>
  <c r="CC53" i="4" s="1"/>
  <c r="CJ52" i="4"/>
  <c r="CD52" i="4" s="1"/>
  <c r="E52" i="4"/>
  <c r="D52" i="4"/>
  <c r="C52" i="4" s="1"/>
  <c r="CJ51" i="4"/>
  <c r="CD51" i="4" s="1"/>
  <c r="CG51" i="4"/>
  <c r="CA51" i="4" s="1"/>
  <c r="E51" i="4"/>
  <c r="D51" i="4"/>
  <c r="C51" i="4"/>
  <c r="CI51" i="4" s="1"/>
  <c r="CC51" i="4" s="1"/>
  <c r="CJ50" i="4"/>
  <c r="CD50" i="4" s="1"/>
  <c r="E50" i="4"/>
  <c r="D50" i="4"/>
  <c r="C50" i="4" s="1"/>
  <c r="CJ49" i="4"/>
  <c r="CD49" i="4" s="1"/>
  <c r="CG49" i="4"/>
  <c r="CA49" i="4" s="1"/>
  <c r="E49" i="4"/>
  <c r="D49" i="4"/>
  <c r="C49" i="4"/>
  <c r="CI49" i="4" s="1"/>
  <c r="CC49" i="4" s="1"/>
  <c r="CJ48" i="4"/>
  <c r="CD48" i="4" s="1"/>
  <c r="E48" i="4"/>
  <c r="D48" i="4"/>
  <c r="C48" i="4" s="1"/>
  <c r="CJ47" i="4"/>
  <c r="CD47" i="4" s="1"/>
  <c r="CG47" i="4"/>
  <c r="CA47" i="4" s="1"/>
  <c r="E47" i="4"/>
  <c r="D47" i="4"/>
  <c r="C47" i="4"/>
  <c r="CI47" i="4" s="1"/>
  <c r="CC47" i="4" s="1"/>
  <c r="CJ46" i="4"/>
  <c r="CD46" i="4" s="1"/>
  <c r="E46" i="4"/>
  <c r="D46" i="4"/>
  <c r="C46" i="4" s="1"/>
  <c r="CJ45" i="4"/>
  <c r="CD45" i="4" s="1"/>
  <c r="CG45" i="4"/>
  <c r="CA45" i="4" s="1"/>
  <c r="E45" i="4"/>
  <c r="D45" i="4"/>
  <c r="C45" i="4"/>
  <c r="CI45" i="4" s="1"/>
  <c r="CC45" i="4" s="1"/>
  <c r="CJ44" i="4"/>
  <c r="CD44" i="4" s="1"/>
  <c r="E44" i="4"/>
  <c r="D44" i="4"/>
  <c r="C44" i="4" s="1"/>
  <c r="CJ43" i="4"/>
  <c r="CD43" i="4" s="1"/>
  <c r="CG43" i="4"/>
  <c r="CA43" i="4" s="1"/>
  <c r="E43" i="4"/>
  <c r="D43" i="4"/>
  <c r="C43" i="4"/>
  <c r="CI43" i="4" s="1"/>
  <c r="CC43" i="4" s="1"/>
  <c r="CJ42" i="4"/>
  <c r="CD42" i="4" s="1"/>
  <c r="E42" i="4"/>
  <c r="D42" i="4"/>
  <c r="C42" i="4" s="1"/>
  <c r="CJ41" i="4"/>
  <c r="CD41" i="4" s="1"/>
  <c r="CG41" i="4"/>
  <c r="CA41" i="4" s="1"/>
  <c r="E41" i="4"/>
  <c r="D41" i="4"/>
  <c r="C41" i="4"/>
  <c r="CI41" i="4" s="1"/>
  <c r="CC41" i="4" s="1"/>
  <c r="CJ40" i="4"/>
  <c r="CD40" i="4" s="1"/>
  <c r="E40" i="4"/>
  <c r="D40" i="4"/>
  <c r="C40" i="4" s="1"/>
  <c r="CJ39" i="4"/>
  <c r="CD39" i="4" s="1"/>
  <c r="CG39" i="4"/>
  <c r="CA39" i="4" s="1"/>
  <c r="E39" i="4"/>
  <c r="D39" i="4"/>
  <c r="C39" i="4"/>
  <c r="CI39" i="4" s="1"/>
  <c r="CC39" i="4" s="1"/>
  <c r="CJ38" i="4"/>
  <c r="CD38" i="4" s="1"/>
  <c r="E38" i="4"/>
  <c r="D38" i="4"/>
  <c r="C38" i="4" s="1"/>
  <c r="CJ37" i="4"/>
  <c r="CD37" i="4" s="1"/>
  <c r="CG37" i="4"/>
  <c r="CA37" i="4" s="1"/>
  <c r="E37" i="4"/>
  <c r="D37" i="4"/>
  <c r="C37" i="4"/>
  <c r="CI37" i="4" s="1"/>
  <c r="CC37" i="4" s="1"/>
  <c r="CJ36" i="4"/>
  <c r="CD36" i="4" s="1"/>
  <c r="E36" i="4"/>
  <c r="D36" i="4"/>
  <c r="C36" i="4" s="1"/>
  <c r="CJ35" i="4"/>
  <c r="CD35" i="4" s="1"/>
  <c r="CG35" i="4"/>
  <c r="CA35" i="4" s="1"/>
  <c r="E35" i="4"/>
  <c r="D35" i="4"/>
  <c r="C35" i="4"/>
  <c r="CI35" i="4" s="1"/>
  <c r="CC35" i="4" s="1"/>
  <c r="CJ34" i="4"/>
  <c r="CD34" i="4" s="1"/>
  <c r="E34" i="4"/>
  <c r="D34" i="4"/>
  <c r="C34" i="4" s="1"/>
  <c r="CJ33" i="4"/>
  <c r="CD33" i="4" s="1"/>
  <c r="CG33" i="4"/>
  <c r="CA33" i="4" s="1"/>
  <c r="E33" i="4"/>
  <c r="D33" i="4"/>
  <c r="C33" i="4"/>
  <c r="CI33" i="4" s="1"/>
  <c r="CC33" i="4" s="1"/>
  <c r="CJ32" i="4"/>
  <c r="CD32" i="4" s="1"/>
  <c r="E32" i="4"/>
  <c r="D32" i="4"/>
  <c r="C32" i="4" s="1"/>
  <c r="CJ31" i="4"/>
  <c r="CD31" i="4" s="1"/>
  <c r="CG31" i="4"/>
  <c r="CA31" i="4" s="1"/>
  <c r="E31" i="4"/>
  <c r="D31" i="4"/>
  <c r="C31" i="4"/>
  <c r="CI31" i="4" s="1"/>
  <c r="CC31" i="4" s="1"/>
  <c r="CJ30" i="4"/>
  <c r="CD30" i="4" s="1"/>
  <c r="E30" i="4"/>
  <c r="D30" i="4"/>
  <c r="C30" i="4" s="1"/>
  <c r="CJ29" i="4"/>
  <c r="CD29" i="4" s="1"/>
  <c r="CG29" i="4"/>
  <c r="CA29" i="4" s="1"/>
  <c r="E29" i="4"/>
  <c r="D29" i="4"/>
  <c r="C29" i="4"/>
  <c r="CI29" i="4" s="1"/>
  <c r="CC29" i="4" s="1"/>
  <c r="CJ28" i="4"/>
  <c r="CD28" i="4" s="1"/>
  <c r="E28" i="4"/>
  <c r="D28" i="4"/>
  <c r="C28" i="4" s="1"/>
  <c r="CJ27" i="4"/>
  <c r="CD27" i="4" s="1"/>
  <c r="CG27" i="4"/>
  <c r="CA27" i="4" s="1"/>
  <c r="E27" i="4"/>
  <c r="D27" i="4"/>
  <c r="C27" i="4"/>
  <c r="CI27" i="4" s="1"/>
  <c r="CC27" i="4" s="1"/>
  <c r="CJ26" i="4"/>
  <c r="CD26" i="4" s="1"/>
  <c r="E26" i="4"/>
  <c r="D26" i="4"/>
  <c r="C26" i="4" s="1"/>
  <c r="CJ25" i="4"/>
  <c r="CD25" i="4" s="1"/>
  <c r="CG25" i="4"/>
  <c r="CA25" i="4" s="1"/>
  <c r="E25" i="4"/>
  <c r="D25" i="4"/>
  <c r="C25" i="4"/>
  <c r="CJ24" i="4"/>
  <c r="CD24" i="4"/>
  <c r="E24" i="4"/>
  <c r="D24" i="4"/>
  <c r="C24" i="4" s="1"/>
  <c r="CJ23" i="4"/>
  <c r="CD23" i="4" s="1"/>
  <c r="CH23" i="4"/>
  <c r="CB23" i="4" s="1"/>
  <c r="E23" i="4"/>
  <c r="D23" i="4"/>
  <c r="C23" i="4"/>
  <c r="CI23" i="4" s="1"/>
  <c r="CC23" i="4" s="1"/>
  <c r="CJ22" i="4"/>
  <c r="CD22" i="4"/>
  <c r="E22" i="4"/>
  <c r="D22" i="4"/>
  <c r="C22" i="4" s="1"/>
  <c r="CJ21" i="4"/>
  <c r="CD21" i="4" s="1"/>
  <c r="E21" i="4"/>
  <c r="D21" i="4"/>
  <c r="C21" i="4"/>
  <c r="CI21" i="4" s="1"/>
  <c r="CC21" i="4" s="1"/>
  <c r="CJ20" i="4"/>
  <c r="CD20" i="4" s="1"/>
  <c r="E20" i="4"/>
  <c r="D20" i="4"/>
  <c r="C20" i="4" s="1"/>
  <c r="CJ19" i="4"/>
  <c r="CD19" i="4" s="1"/>
  <c r="E19" i="4"/>
  <c r="D19" i="4"/>
  <c r="C19" i="4"/>
  <c r="CJ18" i="4"/>
  <c r="CD18" i="4"/>
  <c r="E18" i="4"/>
  <c r="D18" i="4"/>
  <c r="C18" i="4" s="1"/>
  <c r="CJ17" i="4"/>
  <c r="CD17" i="4" s="1"/>
  <c r="CH17" i="4"/>
  <c r="CB17" i="4" s="1"/>
  <c r="CG17" i="4"/>
  <c r="CA17" i="4" s="1"/>
  <c r="AU17" i="4" s="1"/>
  <c r="E17" i="4"/>
  <c r="D17" i="4"/>
  <c r="C17" i="4"/>
  <c r="CI17" i="4" s="1"/>
  <c r="CC17" i="4" s="1"/>
  <c r="CJ16" i="4"/>
  <c r="CD16" i="4"/>
  <c r="E16" i="4"/>
  <c r="D16" i="4"/>
  <c r="C16" i="4" s="1"/>
  <c r="CJ15" i="4"/>
  <c r="CD15" i="4" s="1"/>
  <c r="CH15" i="4"/>
  <c r="CB15" i="4" s="1"/>
  <c r="E15" i="4"/>
  <c r="D15" i="4"/>
  <c r="C15" i="4"/>
  <c r="CI15" i="4" s="1"/>
  <c r="CC15" i="4" s="1"/>
  <c r="CJ14" i="4"/>
  <c r="CD14" i="4"/>
  <c r="E14" i="4"/>
  <c r="D14" i="4"/>
  <c r="C14" i="4" s="1"/>
  <c r="A5" i="4"/>
  <c r="A4" i="4"/>
  <c r="A3" i="4"/>
  <c r="A2" i="4"/>
  <c r="AU82" i="6" l="1"/>
  <c r="AU86" i="6"/>
  <c r="B194" i="6"/>
  <c r="CH86" i="5"/>
  <c r="CB86" i="5" s="1"/>
  <c r="CG86" i="5"/>
  <c r="CA86" i="5" s="1"/>
  <c r="CI86" i="5"/>
  <c r="CC86" i="5" s="1"/>
  <c r="AU65" i="5"/>
  <c r="AU77" i="5"/>
  <c r="AU61" i="5"/>
  <c r="AU42" i="5"/>
  <c r="AU26" i="5"/>
  <c r="AU48" i="5"/>
  <c r="AU32" i="5"/>
  <c r="AU16" i="5"/>
  <c r="CH82" i="5"/>
  <c r="CB82" i="5" s="1"/>
  <c r="CI82" i="5"/>
  <c r="CC82" i="5" s="1"/>
  <c r="CG82" i="5"/>
  <c r="CA82" i="5" s="1"/>
  <c r="AU46" i="5"/>
  <c r="AU30" i="5"/>
  <c r="A194" i="5"/>
  <c r="AU63" i="5"/>
  <c r="AU47" i="5"/>
  <c r="AU31" i="5"/>
  <c r="AU15" i="5"/>
  <c r="AU81" i="5"/>
  <c r="AU56" i="5"/>
  <c r="AU52" i="5"/>
  <c r="AU36" i="5"/>
  <c r="AU20" i="5"/>
  <c r="AU53" i="5"/>
  <c r="AU37" i="5"/>
  <c r="AU21" i="5"/>
  <c r="AU78" i="5"/>
  <c r="AU73" i="5"/>
  <c r="AU57" i="5"/>
  <c r="AS103" i="5"/>
  <c r="AS99" i="5"/>
  <c r="AS95" i="5"/>
  <c r="AU50" i="5"/>
  <c r="AU34" i="5"/>
  <c r="AU18" i="5"/>
  <c r="CA14" i="5"/>
  <c r="AU14" i="5" s="1"/>
  <c r="AU69" i="5"/>
  <c r="AU51" i="5"/>
  <c r="AU35" i="5"/>
  <c r="AU19" i="5"/>
  <c r="AU40" i="5"/>
  <c r="AU24" i="5"/>
  <c r="AU64" i="5"/>
  <c r="AU41" i="5"/>
  <c r="AU25" i="5"/>
  <c r="CG60" i="4"/>
  <c r="CA60" i="4" s="1"/>
  <c r="CI60" i="4"/>
  <c r="CC60" i="4" s="1"/>
  <c r="CH60" i="4"/>
  <c r="CB60" i="4" s="1"/>
  <c r="AU45" i="4"/>
  <c r="CI52" i="4"/>
  <c r="CC52" i="4" s="1"/>
  <c r="CH52" i="4"/>
  <c r="CB52" i="4" s="1"/>
  <c r="CG52" i="4"/>
  <c r="CA52" i="4" s="1"/>
  <c r="CI19" i="4"/>
  <c r="CC19" i="4" s="1"/>
  <c r="CH19" i="4"/>
  <c r="CB19" i="4" s="1"/>
  <c r="CG19" i="4"/>
  <c r="CA19" i="4" s="1"/>
  <c r="CI32" i="4"/>
  <c r="CC32" i="4" s="1"/>
  <c r="CH32" i="4"/>
  <c r="CB32" i="4" s="1"/>
  <c r="CG32" i="4"/>
  <c r="CA32" i="4" s="1"/>
  <c r="AU32" i="4" s="1"/>
  <c r="CI48" i="4"/>
  <c r="CC48" i="4" s="1"/>
  <c r="CH48" i="4"/>
  <c r="CB48" i="4" s="1"/>
  <c r="CG48" i="4"/>
  <c r="CA48" i="4" s="1"/>
  <c r="AU48" i="4" s="1"/>
  <c r="CI36" i="4"/>
  <c r="CC36" i="4" s="1"/>
  <c r="CH36" i="4"/>
  <c r="CB36" i="4" s="1"/>
  <c r="CG36" i="4"/>
  <c r="CA36" i="4" s="1"/>
  <c r="CI40" i="4"/>
  <c r="CC40" i="4" s="1"/>
  <c r="CH40" i="4"/>
  <c r="CB40" i="4" s="1"/>
  <c r="CG40" i="4"/>
  <c r="CA40" i="4" s="1"/>
  <c r="CH56" i="4"/>
  <c r="CB56" i="4" s="1"/>
  <c r="CG56" i="4"/>
  <c r="CA56" i="4" s="1"/>
  <c r="CI20" i="4"/>
  <c r="CC20" i="4" s="1"/>
  <c r="CH20" i="4"/>
  <c r="CB20" i="4" s="1"/>
  <c r="CG20" i="4"/>
  <c r="CA20" i="4" s="1"/>
  <c r="AU20" i="4" s="1"/>
  <c r="CI28" i="4"/>
  <c r="CC28" i="4" s="1"/>
  <c r="CH28" i="4"/>
  <c r="CB28" i="4" s="1"/>
  <c r="CG28" i="4"/>
  <c r="CA28" i="4" s="1"/>
  <c r="AU28" i="4" s="1"/>
  <c r="AU37" i="4"/>
  <c r="CI44" i="4"/>
  <c r="CC44" i="4" s="1"/>
  <c r="CH44" i="4"/>
  <c r="CB44" i="4" s="1"/>
  <c r="CG44" i="4"/>
  <c r="CA44" i="4" s="1"/>
  <c r="AU44" i="4" s="1"/>
  <c r="AU53" i="4"/>
  <c r="CG65" i="4"/>
  <c r="CA65" i="4" s="1"/>
  <c r="CI65" i="4"/>
  <c r="CC65" i="4" s="1"/>
  <c r="CH65" i="4"/>
  <c r="CB65" i="4" s="1"/>
  <c r="CI75" i="4"/>
  <c r="CC75" i="4" s="1"/>
  <c r="CH75" i="4"/>
  <c r="CB75" i="4" s="1"/>
  <c r="CG75" i="4"/>
  <c r="CA75" i="4" s="1"/>
  <c r="AU75" i="4" s="1"/>
  <c r="CI14" i="4"/>
  <c r="CC14" i="4" s="1"/>
  <c r="CH14" i="4"/>
  <c r="CB14" i="4" s="1"/>
  <c r="CG14" i="4"/>
  <c r="CI22" i="4"/>
  <c r="CC22" i="4" s="1"/>
  <c r="CH22" i="4"/>
  <c r="CB22" i="4" s="1"/>
  <c r="CG22" i="4"/>
  <c r="CA22" i="4" s="1"/>
  <c r="AU22" i="4" s="1"/>
  <c r="CI59" i="4"/>
  <c r="CC59" i="4" s="1"/>
  <c r="CH59" i="4"/>
  <c r="CB59" i="4" s="1"/>
  <c r="CG59" i="4"/>
  <c r="CA59" i="4" s="1"/>
  <c r="AU59" i="4" s="1"/>
  <c r="AU71" i="4"/>
  <c r="CG80" i="4"/>
  <c r="CA80" i="4" s="1"/>
  <c r="CH80" i="4"/>
  <c r="CB80" i="4" s="1"/>
  <c r="CI80" i="4"/>
  <c r="CC80" i="4" s="1"/>
  <c r="CG88" i="4"/>
  <c r="CA88" i="4" s="1"/>
  <c r="AU88" i="4" s="1"/>
  <c r="CH88" i="4"/>
  <c r="CB88" i="4" s="1"/>
  <c r="CI88" i="4"/>
  <c r="CC88" i="4" s="1"/>
  <c r="CI16" i="4"/>
  <c r="CC16" i="4" s="1"/>
  <c r="CH16" i="4"/>
  <c r="CB16" i="4" s="1"/>
  <c r="CG16" i="4"/>
  <c r="CA16" i="4" s="1"/>
  <c r="CG21" i="4"/>
  <c r="CA21" i="4" s="1"/>
  <c r="CI24" i="4"/>
  <c r="CC24" i="4" s="1"/>
  <c r="CH24" i="4"/>
  <c r="CB24" i="4" s="1"/>
  <c r="CG24" i="4"/>
  <c r="CA24" i="4" s="1"/>
  <c r="CI26" i="4"/>
  <c r="CC26" i="4" s="1"/>
  <c r="CH26" i="4"/>
  <c r="CB26" i="4" s="1"/>
  <c r="CG26" i="4"/>
  <c r="CA26" i="4" s="1"/>
  <c r="AU26" i="4" s="1"/>
  <c r="CI30" i="4"/>
  <c r="CC30" i="4" s="1"/>
  <c r="CH30" i="4"/>
  <c r="CB30" i="4" s="1"/>
  <c r="CG30" i="4"/>
  <c r="CA30" i="4" s="1"/>
  <c r="AU30" i="4" s="1"/>
  <c r="CI34" i="4"/>
  <c r="CC34" i="4" s="1"/>
  <c r="CH34" i="4"/>
  <c r="CB34" i="4" s="1"/>
  <c r="CG34" i="4"/>
  <c r="CA34" i="4" s="1"/>
  <c r="CI38" i="4"/>
  <c r="CC38" i="4" s="1"/>
  <c r="CH38" i="4"/>
  <c r="CB38" i="4" s="1"/>
  <c r="CG38" i="4"/>
  <c r="CA38" i="4" s="1"/>
  <c r="CI42" i="4"/>
  <c r="CC42" i="4" s="1"/>
  <c r="CH42" i="4"/>
  <c r="CB42" i="4" s="1"/>
  <c r="CG42" i="4"/>
  <c r="CA42" i="4" s="1"/>
  <c r="AU42" i="4" s="1"/>
  <c r="CI46" i="4"/>
  <c r="CC46" i="4" s="1"/>
  <c r="CH46" i="4"/>
  <c r="CB46" i="4" s="1"/>
  <c r="CG46" i="4"/>
  <c r="CA46" i="4" s="1"/>
  <c r="AU46" i="4" s="1"/>
  <c r="CI50" i="4"/>
  <c r="CC50" i="4" s="1"/>
  <c r="CH50" i="4"/>
  <c r="CB50" i="4" s="1"/>
  <c r="CG50" i="4"/>
  <c r="CA50" i="4" s="1"/>
  <c r="CI54" i="4"/>
  <c r="CC54" i="4" s="1"/>
  <c r="CH54" i="4"/>
  <c r="CB54" i="4" s="1"/>
  <c r="CG54" i="4"/>
  <c r="CA54" i="4" s="1"/>
  <c r="CG73" i="4"/>
  <c r="CA73" i="4" s="1"/>
  <c r="CI73" i="4"/>
  <c r="CC73" i="4" s="1"/>
  <c r="CH95" i="4"/>
  <c r="CB95" i="4" s="1"/>
  <c r="AS95" i="4" s="1"/>
  <c r="CH99" i="4"/>
  <c r="CB99" i="4" s="1"/>
  <c r="AS99" i="4" s="1"/>
  <c r="CG15" i="4"/>
  <c r="CA15" i="4" s="1"/>
  <c r="AU15" i="4" s="1"/>
  <c r="CI18" i="4"/>
  <c r="CC18" i="4" s="1"/>
  <c r="CH18" i="4"/>
  <c r="CB18" i="4" s="1"/>
  <c r="CG18" i="4"/>
  <c r="CA18" i="4" s="1"/>
  <c r="CH21" i="4"/>
  <c r="CB21" i="4" s="1"/>
  <c r="CG23" i="4"/>
  <c r="CA23" i="4" s="1"/>
  <c r="AU23" i="4" s="1"/>
  <c r="CI25" i="4"/>
  <c r="CC25" i="4" s="1"/>
  <c r="CH25" i="4"/>
  <c r="CB25" i="4" s="1"/>
  <c r="AU25" i="4" s="1"/>
  <c r="CG57" i="4"/>
  <c r="CA57" i="4" s="1"/>
  <c r="CI57" i="4"/>
  <c r="CC57" i="4" s="1"/>
  <c r="CG61" i="4"/>
  <c r="CA61" i="4" s="1"/>
  <c r="AU61" i="4" s="1"/>
  <c r="CI61" i="4"/>
  <c r="CC61" i="4" s="1"/>
  <c r="CH61" i="4"/>
  <c r="CB61" i="4" s="1"/>
  <c r="CH62" i="4"/>
  <c r="CB62" i="4" s="1"/>
  <c r="CI62" i="4"/>
  <c r="CC62" i="4" s="1"/>
  <c r="CG62" i="4"/>
  <c r="CA62" i="4" s="1"/>
  <c r="CI63" i="4"/>
  <c r="CC63" i="4" s="1"/>
  <c r="CH63" i="4"/>
  <c r="CB63" i="4" s="1"/>
  <c r="CG63" i="4"/>
  <c r="CA63" i="4" s="1"/>
  <c r="AU63" i="4" s="1"/>
  <c r="CI71" i="4"/>
  <c r="CC71" i="4" s="1"/>
  <c r="CH71" i="4"/>
  <c r="CB71" i="4" s="1"/>
  <c r="CH72" i="4"/>
  <c r="CB72" i="4" s="1"/>
  <c r="CG72" i="4"/>
  <c r="CA72" i="4" s="1"/>
  <c r="AU72" i="4" s="1"/>
  <c r="CI72" i="4"/>
  <c r="CC72" i="4" s="1"/>
  <c r="CG76" i="4"/>
  <c r="CA76" i="4" s="1"/>
  <c r="CH76" i="4"/>
  <c r="CB76" i="4" s="1"/>
  <c r="CI76" i="4"/>
  <c r="CC76" i="4" s="1"/>
  <c r="AU81" i="4"/>
  <c r="AU85" i="4"/>
  <c r="AU89" i="4"/>
  <c r="CH27" i="4"/>
  <c r="CB27" i="4" s="1"/>
  <c r="AU27" i="4" s="1"/>
  <c r="CH29" i="4"/>
  <c r="CB29" i="4" s="1"/>
  <c r="AU29" i="4" s="1"/>
  <c r="CH31" i="4"/>
  <c r="CB31" i="4" s="1"/>
  <c r="AU31" i="4" s="1"/>
  <c r="CH33" i="4"/>
  <c r="CB33" i="4" s="1"/>
  <c r="AU33" i="4" s="1"/>
  <c r="CH35" i="4"/>
  <c r="CB35" i="4" s="1"/>
  <c r="AU35" i="4" s="1"/>
  <c r="CH37" i="4"/>
  <c r="CB37" i="4" s="1"/>
  <c r="CH39" i="4"/>
  <c r="CB39" i="4" s="1"/>
  <c r="AU39" i="4" s="1"/>
  <c r="CH41" i="4"/>
  <c r="CB41" i="4" s="1"/>
  <c r="AU41" i="4" s="1"/>
  <c r="CH43" i="4"/>
  <c r="CB43" i="4" s="1"/>
  <c r="AU43" i="4" s="1"/>
  <c r="CH45" i="4"/>
  <c r="CB45" i="4" s="1"/>
  <c r="CH47" i="4"/>
  <c r="CB47" i="4" s="1"/>
  <c r="AU47" i="4" s="1"/>
  <c r="CH49" i="4"/>
  <c r="CB49" i="4" s="1"/>
  <c r="AU49" i="4" s="1"/>
  <c r="CH51" i="4"/>
  <c r="CB51" i="4" s="1"/>
  <c r="AU51" i="4" s="1"/>
  <c r="CH53" i="4"/>
  <c r="CB53" i="4" s="1"/>
  <c r="CH55" i="4"/>
  <c r="CB55" i="4" s="1"/>
  <c r="AU55" i="4" s="1"/>
  <c r="CH64" i="4"/>
  <c r="CB64" i="4" s="1"/>
  <c r="AU64" i="4" s="1"/>
  <c r="CG79" i="4"/>
  <c r="CA79" i="4" s="1"/>
  <c r="CG87" i="4"/>
  <c r="CA87" i="4" s="1"/>
  <c r="CI87" i="4"/>
  <c r="CC87" i="4" s="1"/>
  <c r="AS97" i="4"/>
  <c r="AS101" i="4"/>
  <c r="CG66" i="4"/>
  <c r="CA66" i="4" s="1"/>
  <c r="AU66" i="4" s="1"/>
  <c r="CH68" i="4"/>
  <c r="CB68" i="4" s="1"/>
  <c r="AU68" i="4" s="1"/>
  <c r="CG78" i="4"/>
  <c r="CA78" i="4" s="1"/>
  <c r="CH79" i="4"/>
  <c r="CB79" i="4" s="1"/>
  <c r="CG84" i="4"/>
  <c r="CA84" i="4" s="1"/>
  <c r="CH84" i="4"/>
  <c r="CB84" i="4" s="1"/>
  <c r="CH85" i="4"/>
  <c r="CB85" i="4" s="1"/>
  <c r="CH87" i="4"/>
  <c r="CB87" i="4" s="1"/>
  <c r="AS103" i="4"/>
  <c r="AS105" i="4"/>
  <c r="C58" i="4"/>
  <c r="A194" i="4" s="1"/>
  <c r="CI66" i="4"/>
  <c r="CC66" i="4" s="1"/>
  <c r="CG67" i="4"/>
  <c r="CA67" i="4" s="1"/>
  <c r="AU67" i="4" s="1"/>
  <c r="CH69" i="4"/>
  <c r="CB69" i="4" s="1"/>
  <c r="AU69" i="4" s="1"/>
  <c r="CG70" i="4"/>
  <c r="CA70" i="4" s="1"/>
  <c r="AU70" i="4" s="1"/>
  <c r="C74" i="4"/>
  <c r="CH77" i="4"/>
  <c r="CB77" i="4" s="1"/>
  <c r="CG77" i="4"/>
  <c r="CA77" i="4" s="1"/>
  <c r="AU77" i="4" s="1"/>
  <c r="CI77" i="4"/>
  <c r="CC77" i="4" s="1"/>
  <c r="CH78" i="4"/>
  <c r="CB78" i="4" s="1"/>
  <c r="C83" i="4"/>
  <c r="CI84" i="4"/>
  <c r="CC84" i="4" s="1"/>
  <c r="CI85" i="4"/>
  <c r="CC85" i="4" s="1"/>
  <c r="C82" i="4"/>
  <c r="C86" i="4"/>
  <c r="C94" i="4"/>
  <c r="C96" i="4"/>
  <c r="C98" i="4"/>
  <c r="C100" i="4"/>
  <c r="C102" i="4"/>
  <c r="C104" i="4"/>
  <c r="B157" i="3"/>
  <c r="B156" i="3"/>
  <c r="B155" i="3"/>
  <c r="B154" i="3"/>
  <c r="B153" i="3"/>
  <c r="B152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E123" i="3"/>
  <c r="D123" i="3"/>
  <c r="C123" i="3" s="1"/>
  <c r="E122" i="3"/>
  <c r="D122" i="3"/>
  <c r="C122" i="3"/>
  <c r="E121" i="3"/>
  <c r="D121" i="3"/>
  <c r="C121" i="3" s="1"/>
  <c r="CG116" i="3"/>
  <c r="CA116" i="3"/>
  <c r="E116" i="3" s="1"/>
  <c r="CG115" i="3"/>
  <c r="CA115" i="3"/>
  <c r="E115" i="3"/>
  <c r="CG114" i="3"/>
  <c r="CA114" i="3"/>
  <c r="E114" i="3"/>
  <c r="CG113" i="3"/>
  <c r="CA113" i="3"/>
  <c r="E113" i="3" s="1"/>
  <c r="CG110" i="3"/>
  <c r="CA110" i="3"/>
  <c r="E110" i="3"/>
  <c r="CG109" i="3"/>
  <c r="CA109" i="3"/>
  <c r="E109" i="3"/>
  <c r="CG108" i="3"/>
  <c r="CA108" i="3"/>
  <c r="E108" i="3"/>
  <c r="CH105" i="3"/>
  <c r="CB105" i="3" s="1"/>
  <c r="CG105" i="3"/>
  <c r="CA105" i="3" s="1"/>
  <c r="AS105" i="3"/>
  <c r="E105" i="3"/>
  <c r="C105" i="3" s="1"/>
  <c r="D105" i="3"/>
  <c r="CG104" i="3"/>
  <c r="CA104" i="3" s="1"/>
  <c r="E104" i="3"/>
  <c r="D104" i="3"/>
  <c r="C104" i="3"/>
  <c r="CH104" i="3" s="1"/>
  <c r="CB104" i="3" s="1"/>
  <c r="E103" i="3"/>
  <c r="D103" i="3"/>
  <c r="C103" i="3"/>
  <c r="CH103" i="3" s="1"/>
  <c r="CB103" i="3" s="1"/>
  <c r="CA102" i="3"/>
  <c r="E102" i="3"/>
  <c r="D102" i="3"/>
  <c r="C102" i="3"/>
  <c r="CG102" i="3" s="1"/>
  <c r="E101" i="3"/>
  <c r="C101" i="3" s="1"/>
  <c r="D101" i="3"/>
  <c r="E100" i="3"/>
  <c r="D100" i="3"/>
  <c r="C100" i="3"/>
  <c r="CH100" i="3" s="1"/>
  <c r="CB100" i="3" s="1"/>
  <c r="CG99" i="3"/>
  <c r="CA99" i="3" s="1"/>
  <c r="AS99" i="3" s="1"/>
  <c r="E99" i="3"/>
  <c r="D99" i="3"/>
  <c r="C99" i="3"/>
  <c r="CH99" i="3" s="1"/>
  <c r="CB99" i="3" s="1"/>
  <c r="E98" i="3"/>
  <c r="D98" i="3"/>
  <c r="C98" i="3"/>
  <c r="E97" i="3"/>
  <c r="C97" i="3" s="1"/>
  <c r="CG97" i="3" s="1"/>
  <c r="CA97" i="3" s="1"/>
  <c r="D97" i="3"/>
  <c r="E96" i="3"/>
  <c r="C96" i="3" s="1"/>
  <c r="D96" i="3"/>
  <c r="E95" i="3"/>
  <c r="D95" i="3"/>
  <c r="C95" i="3"/>
  <c r="CH95" i="3" s="1"/>
  <c r="CB95" i="3" s="1"/>
  <c r="E94" i="3"/>
  <c r="C94" i="3" s="1"/>
  <c r="D94" i="3"/>
  <c r="CJ89" i="3"/>
  <c r="CD89" i="3" s="1"/>
  <c r="CI89" i="3"/>
  <c r="CC89" i="3" s="1"/>
  <c r="E89" i="3"/>
  <c r="C89" i="3" s="1"/>
  <c r="D89" i="3"/>
  <c r="CJ88" i="3"/>
  <c r="CD88" i="3"/>
  <c r="E88" i="3"/>
  <c r="D88" i="3"/>
  <c r="C88" i="3"/>
  <c r="CJ87" i="3"/>
  <c r="CD87" i="3" s="1"/>
  <c r="E87" i="3"/>
  <c r="D87" i="3"/>
  <c r="C87" i="3"/>
  <c r="CJ86" i="3"/>
  <c r="CD86" i="3"/>
  <c r="E86" i="3"/>
  <c r="D86" i="3"/>
  <c r="C86" i="3"/>
  <c r="CJ85" i="3"/>
  <c r="CD85" i="3"/>
  <c r="E85" i="3"/>
  <c r="D85" i="3"/>
  <c r="C85" i="3"/>
  <c r="CJ84" i="3"/>
  <c r="CG84" i="3"/>
  <c r="CA84" i="3" s="1"/>
  <c r="CD84" i="3"/>
  <c r="E84" i="3"/>
  <c r="C84" i="3" s="1"/>
  <c r="D84" i="3"/>
  <c r="CJ83" i="3"/>
  <c r="CI83" i="3"/>
  <c r="CC83" i="3" s="1"/>
  <c r="CD83" i="3"/>
  <c r="E83" i="3"/>
  <c r="C83" i="3" s="1"/>
  <c r="D83" i="3"/>
  <c r="CJ82" i="3"/>
  <c r="CG82" i="3"/>
  <c r="CA82" i="3" s="1"/>
  <c r="CD82" i="3"/>
  <c r="E82" i="3"/>
  <c r="C82" i="3" s="1"/>
  <c r="CH82" i="3" s="1"/>
  <c r="CB82" i="3" s="1"/>
  <c r="D82" i="3"/>
  <c r="CJ81" i="3"/>
  <c r="CD81" i="3" s="1"/>
  <c r="CI81" i="3"/>
  <c r="CC81" i="3" s="1"/>
  <c r="E81" i="3"/>
  <c r="C81" i="3" s="1"/>
  <c r="D81" i="3"/>
  <c r="CJ80" i="3"/>
  <c r="CI80" i="3"/>
  <c r="CC80" i="3" s="1"/>
  <c r="CD80" i="3"/>
  <c r="E80" i="3"/>
  <c r="C80" i="3" s="1"/>
  <c r="CH80" i="3" s="1"/>
  <c r="CB80" i="3" s="1"/>
  <c r="CJ79" i="3"/>
  <c r="CH79" i="3"/>
  <c r="CB79" i="3" s="1"/>
  <c r="CD79" i="3"/>
  <c r="E79" i="3"/>
  <c r="C79" i="3" s="1"/>
  <c r="CG79" i="3" s="1"/>
  <c r="CA79" i="3" s="1"/>
  <c r="CJ78" i="3"/>
  <c r="CD78" i="3"/>
  <c r="E78" i="3"/>
  <c r="C78" i="3"/>
  <c r="CJ77" i="3"/>
  <c r="CD77" i="3"/>
  <c r="E77" i="3"/>
  <c r="C77" i="3"/>
  <c r="CJ76" i="3"/>
  <c r="CD76" i="3"/>
  <c r="E76" i="3"/>
  <c r="C76" i="3" s="1"/>
  <c r="CH76" i="3" s="1"/>
  <c r="CB76" i="3" s="1"/>
  <c r="CJ75" i="3"/>
  <c r="CD75" i="3"/>
  <c r="E75" i="3"/>
  <c r="D75" i="3"/>
  <c r="CJ74" i="3"/>
  <c r="CD74" i="3" s="1"/>
  <c r="CI74" i="3"/>
  <c r="CC74" i="3" s="1"/>
  <c r="E74" i="3"/>
  <c r="D74" i="3"/>
  <c r="C74" i="3" s="1"/>
  <c r="CG74" i="3" s="1"/>
  <c r="CA74" i="3" s="1"/>
  <c r="CJ73" i="3"/>
  <c r="CD73" i="3" s="1"/>
  <c r="E73" i="3"/>
  <c r="D73" i="3"/>
  <c r="CJ72" i="3"/>
  <c r="CD72" i="3"/>
  <c r="E72" i="3"/>
  <c r="D72" i="3"/>
  <c r="C72" i="3" s="1"/>
  <c r="CJ71" i="3"/>
  <c r="CD71" i="3"/>
  <c r="E71" i="3"/>
  <c r="D71" i="3"/>
  <c r="CJ70" i="3"/>
  <c r="CD70" i="3" s="1"/>
  <c r="E70" i="3"/>
  <c r="D70" i="3"/>
  <c r="C70" i="3" s="1"/>
  <c r="CG70" i="3" s="1"/>
  <c r="CA70" i="3" s="1"/>
  <c r="CJ69" i="3"/>
  <c r="CD69" i="3"/>
  <c r="E69" i="3"/>
  <c r="D69" i="3"/>
  <c r="C69" i="3" s="1"/>
  <c r="CJ68" i="3"/>
  <c r="CD68" i="3"/>
  <c r="E68" i="3"/>
  <c r="D68" i="3"/>
  <c r="C68" i="3" s="1"/>
  <c r="CJ67" i="3"/>
  <c r="CD67" i="3"/>
  <c r="E67" i="3"/>
  <c r="D67" i="3"/>
  <c r="CJ66" i="3"/>
  <c r="CD66" i="3" s="1"/>
  <c r="E66" i="3"/>
  <c r="D66" i="3"/>
  <c r="C66" i="3" s="1"/>
  <c r="CJ65" i="3"/>
  <c r="CD65" i="3" s="1"/>
  <c r="E65" i="3"/>
  <c r="D65" i="3"/>
  <c r="CJ64" i="3"/>
  <c r="CD64" i="3"/>
  <c r="E64" i="3"/>
  <c r="D64" i="3"/>
  <c r="C64" i="3" s="1"/>
  <c r="CJ63" i="3"/>
  <c r="CD63" i="3"/>
  <c r="E63" i="3"/>
  <c r="D63" i="3"/>
  <c r="CJ62" i="3"/>
  <c r="CD62" i="3" s="1"/>
  <c r="E62" i="3"/>
  <c r="D62" i="3"/>
  <c r="C62" i="3" s="1"/>
  <c r="CG62" i="3" s="1"/>
  <c r="CA62" i="3" s="1"/>
  <c r="CJ61" i="3"/>
  <c r="CD61" i="3" s="1"/>
  <c r="E61" i="3"/>
  <c r="D61" i="3"/>
  <c r="C61" i="3" s="1"/>
  <c r="CJ60" i="3"/>
  <c r="CD60" i="3"/>
  <c r="E60" i="3"/>
  <c r="D60" i="3"/>
  <c r="C60" i="3" s="1"/>
  <c r="CJ59" i="3"/>
  <c r="CD59" i="3" s="1"/>
  <c r="E59" i="3"/>
  <c r="D59" i="3"/>
  <c r="C59" i="3" s="1"/>
  <c r="CJ58" i="3"/>
  <c r="CD58" i="3"/>
  <c r="E58" i="3"/>
  <c r="D58" i="3"/>
  <c r="C58" i="3" s="1"/>
  <c r="CJ57" i="3"/>
  <c r="CD57" i="3" s="1"/>
  <c r="E57" i="3"/>
  <c r="D57" i="3"/>
  <c r="C57" i="3" s="1"/>
  <c r="CJ56" i="3"/>
  <c r="CD56" i="3"/>
  <c r="E56" i="3"/>
  <c r="D56" i="3"/>
  <c r="C56" i="3" s="1"/>
  <c r="CJ55" i="3"/>
  <c r="CD55" i="3" s="1"/>
  <c r="E55" i="3"/>
  <c r="D55" i="3"/>
  <c r="C55" i="3" s="1"/>
  <c r="CJ54" i="3"/>
  <c r="CD54" i="3"/>
  <c r="E54" i="3"/>
  <c r="D54" i="3"/>
  <c r="C54" i="3" s="1"/>
  <c r="CJ53" i="3"/>
  <c r="CD53" i="3" s="1"/>
  <c r="E53" i="3"/>
  <c r="D53" i="3"/>
  <c r="C53" i="3" s="1"/>
  <c r="CJ52" i="3"/>
  <c r="CD52" i="3"/>
  <c r="E52" i="3"/>
  <c r="D52" i="3"/>
  <c r="C52" i="3" s="1"/>
  <c r="CJ51" i="3"/>
  <c r="CD51" i="3" s="1"/>
  <c r="E51" i="3"/>
  <c r="D51" i="3"/>
  <c r="C51" i="3" s="1"/>
  <c r="CJ50" i="3"/>
  <c r="CD50" i="3" s="1"/>
  <c r="CG50" i="3"/>
  <c r="CA50" i="3" s="1"/>
  <c r="E50" i="3"/>
  <c r="D50" i="3"/>
  <c r="C50" i="3"/>
  <c r="CI50" i="3" s="1"/>
  <c r="CC50" i="3" s="1"/>
  <c r="CJ49" i="3"/>
  <c r="CD49" i="3" s="1"/>
  <c r="E49" i="3"/>
  <c r="D49" i="3"/>
  <c r="C49" i="3" s="1"/>
  <c r="CJ48" i="3"/>
  <c r="CD48" i="3" s="1"/>
  <c r="CG48" i="3"/>
  <c r="CA48" i="3" s="1"/>
  <c r="E48" i="3"/>
  <c r="D48" i="3"/>
  <c r="C48" i="3"/>
  <c r="CI48" i="3" s="1"/>
  <c r="CC48" i="3" s="1"/>
  <c r="CJ47" i="3"/>
  <c r="CD47" i="3" s="1"/>
  <c r="E47" i="3"/>
  <c r="D47" i="3"/>
  <c r="C47" i="3" s="1"/>
  <c r="CJ46" i="3"/>
  <c r="CD46" i="3" s="1"/>
  <c r="CG46" i="3"/>
  <c r="CA46" i="3" s="1"/>
  <c r="E46" i="3"/>
  <c r="D46" i="3"/>
  <c r="C46" i="3"/>
  <c r="CI46" i="3" s="1"/>
  <c r="CC46" i="3" s="1"/>
  <c r="CJ45" i="3"/>
  <c r="CD45" i="3" s="1"/>
  <c r="E45" i="3"/>
  <c r="D45" i="3"/>
  <c r="C45" i="3" s="1"/>
  <c r="CJ44" i="3"/>
  <c r="CD44" i="3" s="1"/>
  <c r="CG44" i="3"/>
  <c r="CA44" i="3" s="1"/>
  <c r="E44" i="3"/>
  <c r="D44" i="3"/>
  <c r="C44" i="3"/>
  <c r="CI44" i="3" s="1"/>
  <c r="CC44" i="3" s="1"/>
  <c r="CJ43" i="3"/>
  <c r="CD43" i="3" s="1"/>
  <c r="E43" i="3"/>
  <c r="D43" i="3"/>
  <c r="C43" i="3" s="1"/>
  <c r="CJ42" i="3"/>
  <c r="CD42" i="3" s="1"/>
  <c r="CG42" i="3"/>
  <c r="CA42" i="3" s="1"/>
  <c r="E42" i="3"/>
  <c r="D42" i="3"/>
  <c r="C42" i="3"/>
  <c r="CI42" i="3" s="1"/>
  <c r="CC42" i="3" s="1"/>
  <c r="CJ41" i="3"/>
  <c r="CD41" i="3" s="1"/>
  <c r="E41" i="3"/>
  <c r="D41" i="3"/>
  <c r="C41" i="3" s="1"/>
  <c r="CJ40" i="3"/>
  <c r="CD40" i="3" s="1"/>
  <c r="CG40" i="3"/>
  <c r="CA40" i="3" s="1"/>
  <c r="E40" i="3"/>
  <c r="D40" i="3"/>
  <c r="C40" i="3"/>
  <c r="CI40" i="3" s="1"/>
  <c r="CC40" i="3" s="1"/>
  <c r="CJ39" i="3"/>
  <c r="CD39" i="3" s="1"/>
  <c r="E39" i="3"/>
  <c r="D39" i="3"/>
  <c r="C39" i="3" s="1"/>
  <c r="CJ38" i="3"/>
  <c r="CD38" i="3" s="1"/>
  <c r="CG38" i="3"/>
  <c r="CA38" i="3" s="1"/>
  <c r="E38" i="3"/>
  <c r="D38" i="3"/>
  <c r="C38" i="3"/>
  <c r="CI38" i="3" s="1"/>
  <c r="CC38" i="3" s="1"/>
  <c r="CJ37" i="3"/>
  <c r="CD37" i="3" s="1"/>
  <c r="E37" i="3"/>
  <c r="D37" i="3"/>
  <c r="C37" i="3" s="1"/>
  <c r="CJ36" i="3"/>
  <c r="CD36" i="3" s="1"/>
  <c r="CG36" i="3"/>
  <c r="CA36" i="3" s="1"/>
  <c r="E36" i="3"/>
  <c r="D36" i="3"/>
  <c r="C36" i="3"/>
  <c r="CI36" i="3" s="1"/>
  <c r="CC36" i="3" s="1"/>
  <c r="CJ35" i="3"/>
  <c r="CD35" i="3" s="1"/>
  <c r="E35" i="3"/>
  <c r="D35" i="3"/>
  <c r="C35" i="3" s="1"/>
  <c r="CJ34" i="3"/>
  <c r="CD34" i="3" s="1"/>
  <c r="CG34" i="3"/>
  <c r="CA34" i="3" s="1"/>
  <c r="E34" i="3"/>
  <c r="D34" i="3"/>
  <c r="C34" i="3"/>
  <c r="CI34" i="3" s="1"/>
  <c r="CC34" i="3" s="1"/>
  <c r="CJ33" i="3"/>
  <c r="CD33" i="3" s="1"/>
  <c r="E33" i="3"/>
  <c r="D33" i="3"/>
  <c r="C33" i="3" s="1"/>
  <c r="CJ32" i="3"/>
  <c r="CD32" i="3" s="1"/>
  <c r="CG32" i="3"/>
  <c r="CA32" i="3" s="1"/>
  <c r="E32" i="3"/>
  <c r="D32" i="3"/>
  <c r="C32" i="3"/>
  <c r="CI32" i="3" s="1"/>
  <c r="CC32" i="3" s="1"/>
  <c r="CJ31" i="3"/>
  <c r="CD31" i="3" s="1"/>
  <c r="E31" i="3"/>
  <c r="D31" i="3"/>
  <c r="C31" i="3" s="1"/>
  <c r="CJ30" i="3"/>
  <c r="CD30" i="3" s="1"/>
  <c r="CG30" i="3"/>
  <c r="CA30" i="3" s="1"/>
  <c r="E30" i="3"/>
  <c r="D30" i="3"/>
  <c r="C30" i="3"/>
  <c r="CI30" i="3" s="1"/>
  <c r="CC30" i="3" s="1"/>
  <c r="CJ29" i="3"/>
  <c r="CD29" i="3" s="1"/>
  <c r="E29" i="3"/>
  <c r="D29" i="3"/>
  <c r="C29" i="3" s="1"/>
  <c r="CJ28" i="3"/>
  <c r="CD28" i="3" s="1"/>
  <c r="CG28" i="3"/>
  <c r="CA28" i="3" s="1"/>
  <c r="E28" i="3"/>
  <c r="D28" i="3"/>
  <c r="C28" i="3"/>
  <c r="CI28" i="3" s="1"/>
  <c r="CC28" i="3" s="1"/>
  <c r="CJ27" i="3"/>
  <c r="CD27" i="3" s="1"/>
  <c r="E27" i="3"/>
  <c r="D27" i="3"/>
  <c r="C27" i="3" s="1"/>
  <c r="CJ26" i="3"/>
  <c r="CD26" i="3" s="1"/>
  <c r="CG26" i="3"/>
  <c r="CA26" i="3" s="1"/>
  <c r="E26" i="3"/>
  <c r="D26" i="3"/>
  <c r="C26" i="3"/>
  <c r="CI26" i="3" s="1"/>
  <c r="CC26" i="3" s="1"/>
  <c r="CJ25" i="3"/>
  <c r="CD25" i="3" s="1"/>
  <c r="E25" i="3"/>
  <c r="D25" i="3"/>
  <c r="C25" i="3" s="1"/>
  <c r="CJ24" i="3"/>
  <c r="CD24" i="3" s="1"/>
  <c r="CG24" i="3"/>
  <c r="CA24" i="3" s="1"/>
  <c r="E24" i="3"/>
  <c r="D24" i="3"/>
  <c r="C24" i="3"/>
  <c r="CI24" i="3" s="1"/>
  <c r="CC24" i="3" s="1"/>
  <c r="CJ23" i="3"/>
  <c r="CD23" i="3" s="1"/>
  <c r="E23" i="3"/>
  <c r="D23" i="3"/>
  <c r="C23" i="3" s="1"/>
  <c r="CJ22" i="3"/>
  <c r="CD22" i="3" s="1"/>
  <c r="CG22" i="3"/>
  <c r="CA22" i="3" s="1"/>
  <c r="E22" i="3"/>
  <c r="D22" i="3"/>
  <c r="C22" i="3"/>
  <c r="CI22" i="3" s="1"/>
  <c r="CC22" i="3" s="1"/>
  <c r="CJ21" i="3"/>
  <c r="CD21" i="3" s="1"/>
  <c r="E21" i="3"/>
  <c r="D21" i="3"/>
  <c r="C21" i="3" s="1"/>
  <c r="CJ20" i="3"/>
  <c r="CD20" i="3" s="1"/>
  <c r="CG20" i="3"/>
  <c r="CA20" i="3" s="1"/>
  <c r="E20" i="3"/>
  <c r="D20" i="3"/>
  <c r="C20" i="3"/>
  <c r="CI20" i="3" s="1"/>
  <c r="CC20" i="3" s="1"/>
  <c r="CJ19" i="3"/>
  <c r="CD19" i="3" s="1"/>
  <c r="E19" i="3"/>
  <c r="D19" i="3"/>
  <c r="C19" i="3" s="1"/>
  <c r="CJ18" i="3"/>
  <c r="CD18" i="3" s="1"/>
  <c r="CG18" i="3"/>
  <c r="CA18" i="3" s="1"/>
  <c r="E18" i="3"/>
  <c r="D18" i="3"/>
  <c r="C18" i="3"/>
  <c r="CI18" i="3" s="1"/>
  <c r="CC18" i="3" s="1"/>
  <c r="CJ17" i="3"/>
  <c r="CD17" i="3" s="1"/>
  <c r="E17" i="3"/>
  <c r="D17" i="3"/>
  <c r="C17" i="3" s="1"/>
  <c r="CJ16" i="3"/>
  <c r="CD16" i="3" s="1"/>
  <c r="CG16" i="3"/>
  <c r="CA16" i="3" s="1"/>
  <c r="E16" i="3"/>
  <c r="D16" i="3"/>
  <c r="C16" i="3"/>
  <c r="CI16" i="3" s="1"/>
  <c r="CC16" i="3" s="1"/>
  <c r="CJ15" i="3"/>
  <c r="CD15" i="3" s="1"/>
  <c r="E15" i="3"/>
  <c r="D15" i="3"/>
  <c r="C15" i="3" s="1"/>
  <c r="CJ14" i="3"/>
  <c r="CD14" i="3" s="1"/>
  <c r="CG14" i="3"/>
  <c r="E14" i="3"/>
  <c r="D14" i="3"/>
  <c r="C14" i="3"/>
  <c r="A5" i="3"/>
  <c r="A4" i="3"/>
  <c r="A3" i="3"/>
  <c r="A2" i="3"/>
  <c r="B194" i="5" l="1"/>
  <c r="AU82" i="5"/>
  <c r="AU86" i="5"/>
  <c r="CG102" i="4"/>
  <c r="CA102" i="4" s="1"/>
  <c r="CH102" i="4"/>
  <c r="CB102" i="4" s="1"/>
  <c r="CG100" i="4"/>
  <c r="CA100" i="4" s="1"/>
  <c r="CH100" i="4"/>
  <c r="CB100" i="4" s="1"/>
  <c r="CG83" i="4"/>
  <c r="CA83" i="4" s="1"/>
  <c r="CI83" i="4"/>
  <c r="CC83" i="4" s="1"/>
  <c r="CH83" i="4"/>
  <c r="CB83" i="4" s="1"/>
  <c r="AU84" i="4"/>
  <c r="AU87" i="4"/>
  <c r="AU60" i="4"/>
  <c r="CG98" i="4"/>
  <c r="CA98" i="4" s="1"/>
  <c r="CH98" i="4"/>
  <c r="CB98" i="4" s="1"/>
  <c r="CG82" i="4"/>
  <c r="CA82" i="4" s="1"/>
  <c r="CI82" i="4"/>
  <c r="CC82" i="4" s="1"/>
  <c r="CH82" i="4"/>
  <c r="CB82" i="4" s="1"/>
  <c r="CH74" i="4"/>
  <c r="CB74" i="4" s="1"/>
  <c r="CI74" i="4"/>
  <c r="CC74" i="4" s="1"/>
  <c r="CG74" i="4"/>
  <c r="CA74" i="4" s="1"/>
  <c r="AU79" i="4"/>
  <c r="AU76" i="4"/>
  <c r="AU57" i="4"/>
  <c r="AU73" i="4"/>
  <c r="AU50" i="4"/>
  <c r="AU34" i="4"/>
  <c r="AU21" i="4"/>
  <c r="AU65" i="4"/>
  <c r="AU40" i="4"/>
  <c r="AU36" i="4"/>
  <c r="AU52" i="4"/>
  <c r="CG94" i="4"/>
  <c r="CA94" i="4" s="1"/>
  <c r="CH94" i="4"/>
  <c r="CB94" i="4" s="1"/>
  <c r="CG86" i="4"/>
  <c r="CA86" i="4" s="1"/>
  <c r="AU86" i="4" s="1"/>
  <c r="CI86" i="4"/>
  <c r="CC86" i="4" s="1"/>
  <c r="CH86" i="4"/>
  <c r="CB86" i="4" s="1"/>
  <c r="CG104" i="4"/>
  <c r="CA104" i="4" s="1"/>
  <c r="CH104" i="4"/>
  <c r="CB104" i="4" s="1"/>
  <c r="CG96" i="4"/>
  <c r="CA96" i="4" s="1"/>
  <c r="CH96" i="4"/>
  <c r="CB96" i="4" s="1"/>
  <c r="CH58" i="4"/>
  <c r="CB58" i="4" s="1"/>
  <c r="CI58" i="4"/>
  <c r="CC58" i="4" s="1"/>
  <c r="CG58" i="4"/>
  <c r="CA58" i="4" s="1"/>
  <c r="AU78" i="4"/>
  <c r="AU62" i="4"/>
  <c r="AU18" i="4"/>
  <c r="AU54" i="4"/>
  <c r="AU38" i="4"/>
  <c r="AU24" i="4"/>
  <c r="AU16" i="4"/>
  <c r="AU80" i="4"/>
  <c r="CA14" i="4"/>
  <c r="AU14" i="4" s="1"/>
  <c r="AU56" i="4"/>
  <c r="AU19" i="4"/>
  <c r="CI15" i="3"/>
  <c r="CC15" i="3" s="1"/>
  <c r="CH15" i="3"/>
  <c r="CB15" i="3" s="1"/>
  <c r="CG15" i="3"/>
  <c r="CA15" i="3" s="1"/>
  <c r="CI19" i="3"/>
  <c r="CC19" i="3" s="1"/>
  <c r="CH19" i="3"/>
  <c r="CB19" i="3" s="1"/>
  <c r="CG19" i="3"/>
  <c r="CA19" i="3" s="1"/>
  <c r="AU19" i="3" s="1"/>
  <c r="CI23" i="3"/>
  <c r="CC23" i="3" s="1"/>
  <c r="CH23" i="3"/>
  <c r="CB23" i="3" s="1"/>
  <c r="CG23" i="3"/>
  <c r="CA23" i="3" s="1"/>
  <c r="AU23" i="3" s="1"/>
  <c r="CI53" i="3"/>
  <c r="CC53" i="3" s="1"/>
  <c r="CH53" i="3"/>
  <c r="CB53" i="3" s="1"/>
  <c r="CG53" i="3"/>
  <c r="CA53" i="3" s="1"/>
  <c r="CI61" i="3"/>
  <c r="CC61" i="3" s="1"/>
  <c r="CH61" i="3"/>
  <c r="CB61" i="3" s="1"/>
  <c r="CG61" i="3"/>
  <c r="CA61" i="3" s="1"/>
  <c r="CI25" i="3"/>
  <c r="CC25" i="3" s="1"/>
  <c r="CH25" i="3"/>
  <c r="CB25" i="3" s="1"/>
  <c r="CG25" i="3"/>
  <c r="CA25" i="3" s="1"/>
  <c r="CI27" i="3"/>
  <c r="CC27" i="3" s="1"/>
  <c r="CH27" i="3"/>
  <c r="CB27" i="3" s="1"/>
  <c r="CG27" i="3"/>
  <c r="CA27" i="3" s="1"/>
  <c r="AU27" i="3" s="1"/>
  <c r="CI29" i="3"/>
  <c r="CC29" i="3" s="1"/>
  <c r="CH29" i="3"/>
  <c r="CB29" i="3" s="1"/>
  <c r="CG29" i="3"/>
  <c r="CA29" i="3" s="1"/>
  <c r="AU29" i="3" s="1"/>
  <c r="CI31" i="3"/>
  <c r="CC31" i="3" s="1"/>
  <c r="CH31" i="3"/>
  <c r="CB31" i="3" s="1"/>
  <c r="CG31" i="3"/>
  <c r="CA31" i="3" s="1"/>
  <c r="CI33" i="3"/>
  <c r="CC33" i="3" s="1"/>
  <c r="CH33" i="3"/>
  <c r="CB33" i="3" s="1"/>
  <c r="CG33" i="3"/>
  <c r="CA33" i="3" s="1"/>
  <c r="CI35" i="3"/>
  <c r="CC35" i="3" s="1"/>
  <c r="CH35" i="3"/>
  <c r="CB35" i="3" s="1"/>
  <c r="CG35" i="3"/>
  <c r="CA35" i="3" s="1"/>
  <c r="AU35" i="3" s="1"/>
  <c r="CI37" i="3"/>
  <c r="CC37" i="3" s="1"/>
  <c r="CH37" i="3"/>
  <c r="CB37" i="3" s="1"/>
  <c r="CG37" i="3"/>
  <c r="CA37" i="3" s="1"/>
  <c r="AU37" i="3" s="1"/>
  <c r="CI39" i="3"/>
  <c r="CC39" i="3" s="1"/>
  <c r="CH39" i="3"/>
  <c r="CB39" i="3" s="1"/>
  <c r="CG39" i="3"/>
  <c r="CA39" i="3" s="1"/>
  <c r="CI41" i="3"/>
  <c r="CC41" i="3" s="1"/>
  <c r="CH41" i="3"/>
  <c r="CB41" i="3" s="1"/>
  <c r="CG41" i="3"/>
  <c r="CA41" i="3" s="1"/>
  <c r="CI43" i="3"/>
  <c r="CC43" i="3" s="1"/>
  <c r="CH43" i="3"/>
  <c r="CB43" i="3" s="1"/>
  <c r="CG43" i="3"/>
  <c r="CA43" i="3" s="1"/>
  <c r="AU43" i="3" s="1"/>
  <c r="CI45" i="3"/>
  <c r="CC45" i="3" s="1"/>
  <c r="CH45" i="3"/>
  <c r="CB45" i="3" s="1"/>
  <c r="CG45" i="3"/>
  <c r="CA45" i="3" s="1"/>
  <c r="AU45" i="3" s="1"/>
  <c r="CI47" i="3"/>
  <c r="CC47" i="3" s="1"/>
  <c r="CH47" i="3"/>
  <c r="CB47" i="3" s="1"/>
  <c r="CG47" i="3"/>
  <c r="CA47" i="3" s="1"/>
  <c r="CI49" i="3"/>
  <c r="CC49" i="3" s="1"/>
  <c r="CH49" i="3"/>
  <c r="CB49" i="3" s="1"/>
  <c r="CG49" i="3"/>
  <c r="CA49" i="3" s="1"/>
  <c r="CI51" i="3"/>
  <c r="CC51" i="3" s="1"/>
  <c r="CH51" i="3"/>
  <c r="CB51" i="3" s="1"/>
  <c r="CG51" i="3"/>
  <c r="CA51" i="3" s="1"/>
  <c r="AU51" i="3" s="1"/>
  <c r="CI59" i="3"/>
  <c r="CC59" i="3" s="1"/>
  <c r="CH59" i="3"/>
  <c r="CB59" i="3" s="1"/>
  <c r="CG59" i="3"/>
  <c r="CA59" i="3" s="1"/>
  <c r="AU59" i="3" s="1"/>
  <c r="CA14" i="3"/>
  <c r="CI17" i="3"/>
  <c r="CC17" i="3" s="1"/>
  <c r="CH17" i="3"/>
  <c r="CB17" i="3" s="1"/>
  <c r="CG17" i="3"/>
  <c r="CA17" i="3" s="1"/>
  <c r="CI21" i="3"/>
  <c r="CC21" i="3" s="1"/>
  <c r="CH21" i="3"/>
  <c r="CB21" i="3" s="1"/>
  <c r="CG21" i="3"/>
  <c r="CA21" i="3" s="1"/>
  <c r="AU21" i="3" s="1"/>
  <c r="CI57" i="3"/>
  <c r="CC57" i="3" s="1"/>
  <c r="CH57" i="3"/>
  <c r="CB57" i="3" s="1"/>
  <c r="CG57" i="3"/>
  <c r="CA57" i="3" s="1"/>
  <c r="AU57" i="3" s="1"/>
  <c r="AU24" i="3"/>
  <c r="AU30" i="3"/>
  <c r="AU32" i="3"/>
  <c r="AU38" i="3"/>
  <c r="AU40" i="3"/>
  <c r="AU46" i="3"/>
  <c r="AU48" i="3"/>
  <c r="CI55" i="3"/>
  <c r="CC55" i="3" s="1"/>
  <c r="CH55" i="3"/>
  <c r="CB55" i="3" s="1"/>
  <c r="CG55" i="3"/>
  <c r="CA55" i="3" s="1"/>
  <c r="AU55" i="3" s="1"/>
  <c r="CI52" i="3"/>
  <c r="CC52" i="3" s="1"/>
  <c r="CH52" i="3"/>
  <c r="CB52" i="3" s="1"/>
  <c r="CI54" i="3"/>
  <c r="CC54" i="3" s="1"/>
  <c r="CH54" i="3"/>
  <c r="CB54" i="3" s="1"/>
  <c r="CI56" i="3"/>
  <c r="CC56" i="3" s="1"/>
  <c r="CH56" i="3"/>
  <c r="CB56" i="3" s="1"/>
  <c r="CI58" i="3"/>
  <c r="CC58" i="3" s="1"/>
  <c r="CH58" i="3"/>
  <c r="CB58" i="3" s="1"/>
  <c r="CI60" i="3"/>
  <c r="CC60" i="3" s="1"/>
  <c r="CH60" i="3"/>
  <c r="CB60" i="3" s="1"/>
  <c r="CH62" i="3"/>
  <c r="CB62" i="3" s="1"/>
  <c r="AU62" i="3" s="1"/>
  <c r="CG68" i="3"/>
  <c r="CA68" i="3" s="1"/>
  <c r="CI68" i="3"/>
  <c r="CC68" i="3" s="1"/>
  <c r="CH68" i="3"/>
  <c r="CB68" i="3" s="1"/>
  <c r="CH70" i="3"/>
  <c r="CB70" i="3" s="1"/>
  <c r="AU70" i="3" s="1"/>
  <c r="CG72" i="3"/>
  <c r="CA72" i="3" s="1"/>
  <c r="CI72" i="3"/>
  <c r="CC72" i="3" s="1"/>
  <c r="CG78" i="3"/>
  <c r="CA78" i="3" s="1"/>
  <c r="CI78" i="3"/>
  <c r="CC78" i="3" s="1"/>
  <c r="CG98" i="3"/>
  <c r="CA98" i="3" s="1"/>
  <c r="CH98" i="3"/>
  <c r="CB98" i="3" s="1"/>
  <c r="AS102" i="3"/>
  <c r="CI14" i="3"/>
  <c r="CC14" i="3" s="1"/>
  <c r="CH14" i="3"/>
  <c r="CB14" i="3" s="1"/>
  <c r="CH16" i="3"/>
  <c r="CB16" i="3" s="1"/>
  <c r="AU16" i="3" s="1"/>
  <c r="CH18" i="3"/>
  <c r="CB18" i="3" s="1"/>
  <c r="AU18" i="3" s="1"/>
  <c r="CH20" i="3"/>
  <c r="CB20" i="3" s="1"/>
  <c r="AU20" i="3" s="1"/>
  <c r="CH22" i="3"/>
  <c r="CB22" i="3" s="1"/>
  <c r="AU22" i="3" s="1"/>
  <c r="CH24" i="3"/>
  <c r="CB24" i="3" s="1"/>
  <c r="CH26" i="3"/>
  <c r="CB26" i="3" s="1"/>
  <c r="AU26" i="3" s="1"/>
  <c r="CH28" i="3"/>
  <c r="CB28" i="3" s="1"/>
  <c r="AU28" i="3" s="1"/>
  <c r="CH30" i="3"/>
  <c r="CB30" i="3" s="1"/>
  <c r="CH32" i="3"/>
  <c r="CB32" i="3" s="1"/>
  <c r="CH34" i="3"/>
  <c r="CB34" i="3" s="1"/>
  <c r="AU34" i="3" s="1"/>
  <c r="CH36" i="3"/>
  <c r="CB36" i="3" s="1"/>
  <c r="AU36" i="3" s="1"/>
  <c r="CH38" i="3"/>
  <c r="CB38" i="3" s="1"/>
  <c r="CH40" i="3"/>
  <c r="CB40" i="3" s="1"/>
  <c r="CH42" i="3"/>
  <c r="CB42" i="3" s="1"/>
  <c r="AU42" i="3" s="1"/>
  <c r="CH44" i="3"/>
  <c r="CB44" i="3" s="1"/>
  <c r="AU44" i="3" s="1"/>
  <c r="CH46" i="3"/>
  <c r="CB46" i="3" s="1"/>
  <c r="CH48" i="3"/>
  <c r="CB48" i="3" s="1"/>
  <c r="CH50" i="3"/>
  <c r="CB50" i="3" s="1"/>
  <c r="AU50" i="3" s="1"/>
  <c r="CG52" i="3"/>
  <c r="CA52" i="3" s="1"/>
  <c r="CG54" i="3"/>
  <c r="CA54" i="3" s="1"/>
  <c r="CG56" i="3"/>
  <c r="CA56" i="3" s="1"/>
  <c r="AU56" i="3" s="1"/>
  <c r="CG58" i="3"/>
  <c r="CA58" i="3" s="1"/>
  <c r="AU58" i="3" s="1"/>
  <c r="CG60" i="3"/>
  <c r="CA60" i="3" s="1"/>
  <c r="CI62" i="3"/>
  <c r="CC62" i="3" s="1"/>
  <c r="CI70" i="3"/>
  <c r="CC70" i="3" s="1"/>
  <c r="CI79" i="3"/>
  <c r="CC79" i="3" s="1"/>
  <c r="AU79" i="3" s="1"/>
  <c r="CH86" i="3"/>
  <c r="CB86" i="3" s="1"/>
  <c r="CI86" i="3"/>
  <c r="CC86" i="3" s="1"/>
  <c r="CG86" i="3"/>
  <c r="CA86" i="3" s="1"/>
  <c r="AU86" i="3" s="1"/>
  <c r="CH88" i="3"/>
  <c r="CB88" i="3" s="1"/>
  <c r="CG88" i="3"/>
  <c r="CA88" i="3" s="1"/>
  <c r="AU88" i="3" s="1"/>
  <c r="CG95" i="3"/>
  <c r="CA95" i="3" s="1"/>
  <c r="AS95" i="3" s="1"/>
  <c r="CG100" i="3"/>
  <c r="CA100" i="3" s="1"/>
  <c r="AS100" i="3" s="1"/>
  <c r="CH102" i="3"/>
  <c r="CB102" i="3" s="1"/>
  <c r="AS104" i="3"/>
  <c r="CG64" i="3"/>
  <c r="CA64" i="3" s="1"/>
  <c r="CI64" i="3"/>
  <c r="CC64" i="3" s="1"/>
  <c r="CH64" i="3"/>
  <c r="CB64" i="3" s="1"/>
  <c r="CG66" i="3"/>
  <c r="CA66" i="3" s="1"/>
  <c r="CH66" i="3"/>
  <c r="CB66" i="3" s="1"/>
  <c r="CG69" i="3"/>
  <c r="CA69" i="3" s="1"/>
  <c r="AU69" i="3" s="1"/>
  <c r="CH69" i="3"/>
  <c r="CB69" i="3" s="1"/>
  <c r="CI69" i="3"/>
  <c r="CC69" i="3" s="1"/>
  <c r="CH81" i="3"/>
  <c r="CB81" i="3" s="1"/>
  <c r="CG81" i="3"/>
  <c r="CA81" i="3" s="1"/>
  <c r="AU81" i="3" s="1"/>
  <c r="CH83" i="3"/>
  <c r="CB83" i="3" s="1"/>
  <c r="CG83" i="3"/>
  <c r="CA83" i="3" s="1"/>
  <c r="AU83" i="3" s="1"/>
  <c r="CH89" i="3"/>
  <c r="CB89" i="3" s="1"/>
  <c r="CG89" i="3"/>
  <c r="CA89" i="3" s="1"/>
  <c r="AU89" i="3" s="1"/>
  <c r="CI66" i="3"/>
  <c r="CC66" i="3" s="1"/>
  <c r="CH72" i="3"/>
  <c r="CB72" i="3" s="1"/>
  <c r="CI77" i="3"/>
  <c r="CC77" i="3" s="1"/>
  <c r="CH77" i="3"/>
  <c r="CB77" i="3" s="1"/>
  <c r="CG77" i="3"/>
  <c r="CA77" i="3" s="1"/>
  <c r="CH78" i="3"/>
  <c r="CB78" i="3" s="1"/>
  <c r="CI82" i="3"/>
  <c r="CC82" i="3" s="1"/>
  <c r="AU82" i="3" s="1"/>
  <c r="CH84" i="3"/>
  <c r="CB84" i="3" s="1"/>
  <c r="AU84" i="3" s="1"/>
  <c r="CI84" i="3"/>
  <c r="CC84" i="3" s="1"/>
  <c r="CH85" i="3"/>
  <c r="CB85" i="3" s="1"/>
  <c r="CG85" i="3"/>
  <c r="CA85" i="3" s="1"/>
  <c r="AU85" i="3" s="1"/>
  <c r="CI85" i="3"/>
  <c r="CC85" i="3" s="1"/>
  <c r="CH87" i="3"/>
  <c r="CB87" i="3" s="1"/>
  <c r="CG87" i="3"/>
  <c r="CA87" i="3" s="1"/>
  <c r="CI87" i="3"/>
  <c r="CC87" i="3" s="1"/>
  <c r="CI88" i="3"/>
  <c r="CC88" i="3" s="1"/>
  <c r="CG94" i="3"/>
  <c r="CA94" i="3" s="1"/>
  <c r="CH94" i="3"/>
  <c r="CB94" i="3" s="1"/>
  <c r="CH96" i="3"/>
  <c r="CB96" i="3" s="1"/>
  <c r="CG96" i="3"/>
  <c r="CA96" i="3" s="1"/>
  <c r="CH97" i="3"/>
  <c r="CB97" i="3" s="1"/>
  <c r="AS97" i="3" s="1"/>
  <c r="CH101" i="3"/>
  <c r="CB101" i="3" s="1"/>
  <c r="CG101" i="3"/>
  <c r="CA101" i="3" s="1"/>
  <c r="AS101" i="3" s="1"/>
  <c r="CG76" i="3"/>
  <c r="CA76" i="3" s="1"/>
  <c r="C65" i="3"/>
  <c r="C73" i="3"/>
  <c r="CH74" i="3"/>
  <c r="CB74" i="3" s="1"/>
  <c r="AU74" i="3" s="1"/>
  <c r="CI76" i="3"/>
  <c r="CC76" i="3" s="1"/>
  <c r="CG80" i="3"/>
  <c r="CA80" i="3" s="1"/>
  <c r="AU80" i="3" s="1"/>
  <c r="CG103" i="3"/>
  <c r="CA103" i="3" s="1"/>
  <c r="AS103" i="3" s="1"/>
  <c r="C63" i="3"/>
  <c r="C67" i="3"/>
  <c r="C71" i="3"/>
  <c r="C75" i="3"/>
  <c r="B157" i="2"/>
  <c r="B156" i="2"/>
  <c r="B155" i="2"/>
  <c r="B154" i="2"/>
  <c r="B153" i="2"/>
  <c r="B152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E123" i="2"/>
  <c r="D123" i="2"/>
  <c r="C123" i="2"/>
  <c r="E122" i="2"/>
  <c r="D122" i="2"/>
  <c r="C122" i="2"/>
  <c r="E121" i="2"/>
  <c r="C121" i="2" s="1"/>
  <c r="D121" i="2"/>
  <c r="CG116" i="2"/>
  <c r="CA116" i="2"/>
  <c r="E116" i="2" s="1"/>
  <c r="CG115" i="2"/>
  <c r="CA115" i="2"/>
  <c r="E115" i="2" s="1"/>
  <c r="CG114" i="2"/>
  <c r="CA114" i="2"/>
  <c r="E114" i="2"/>
  <c r="CG113" i="2"/>
  <c r="CA113" i="2"/>
  <c r="E113" i="2"/>
  <c r="CG110" i="2"/>
  <c r="CA110" i="2"/>
  <c r="E110" i="2" s="1"/>
  <c r="CG109" i="2"/>
  <c r="CA109" i="2"/>
  <c r="E109" i="2"/>
  <c r="CG108" i="2"/>
  <c r="CA108" i="2"/>
  <c r="E108" i="2"/>
  <c r="CH105" i="2"/>
  <c r="CB105" i="2" s="1"/>
  <c r="E105" i="2"/>
  <c r="D105" i="2"/>
  <c r="C105" i="2"/>
  <c r="CG105" i="2" s="1"/>
  <c r="CA105" i="2" s="1"/>
  <c r="E104" i="2"/>
  <c r="D104" i="2"/>
  <c r="C104" i="2"/>
  <c r="CH103" i="2"/>
  <c r="CB103" i="2" s="1"/>
  <c r="E103" i="2"/>
  <c r="D103" i="2"/>
  <c r="C103" i="2"/>
  <c r="CG103" i="2" s="1"/>
  <c r="CA103" i="2" s="1"/>
  <c r="E102" i="2"/>
  <c r="D102" i="2"/>
  <c r="C102" i="2"/>
  <c r="CH101" i="2"/>
  <c r="CB101" i="2" s="1"/>
  <c r="E101" i="2"/>
  <c r="D101" i="2"/>
  <c r="C101" i="2"/>
  <c r="CG101" i="2" s="1"/>
  <c r="CA101" i="2" s="1"/>
  <c r="E100" i="2"/>
  <c r="D100" i="2"/>
  <c r="C100" i="2"/>
  <c r="CH99" i="2"/>
  <c r="CB99" i="2" s="1"/>
  <c r="E99" i="2"/>
  <c r="D99" i="2"/>
  <c r="C99" i="2"/>
  <c r="CG99" i="2" s="1"/>
  <c r="CA99" i="2" s="1"/>
  <c r="AS99" i="2" s="1"/>
  <c r="E98" i="2"/>
  <c r="D98" i="2"/>
  <c r="C98" i="2"/>
  <c r="CH97" i="2"/>
  <c r="CB97" i="2" s="1"/>
  <c r="E97" i="2"/>
  <c r="D97" i="2"/>
  <c r="C97" i="2"/>
  <c r="CG97" i="2" s="1"/>
  <c r="CA97" i="2" s="1"/>
  <c r="E96" i="2"/>
  <c r="D96" i="2"/>
  <c r="C96" i="2"/>
  <c r="CH95" i="2"/>
  <c r="CB95" i="2" s="1"/>
  <c r="E95" i="2"/>
  <c r="D95" i="2"/>
  <c r="C95" i="2"/>
  <c r="CG95" i="2" s="1"/>
  <c r="CA95" i="2" s="1"/>
  <c r="E94" i="2"/>
  <c r="D94" i="2"/>
  <c r="C94" i="2"/>
  <c r="CJ89" i="2"/>
  <c r="CD89" i="2" s="1"/>
  <c r="E89" i="2"/>
  <c r="D89" i="2"/>
  <c r="C89" i="2"/>
  <c r="CJ88" i="2"/>
  <c r="CD88" i="2" s="1"/>
  <c r="E88" i="2"/>
  <c r="D88" i="2"/>
  <c r="C88" i="2"/>
  <c r="CJ87" i="2"/>
  <c r="CD87" i="2" s="1"/>
  <c r="E87" i="2"/>
  <c r="D87" i="2"/>
  <c r="C87" i="2"/>
  <c r="CJ86" i="2"/>
  <c r="CD86" i="2" s="1"/>
  <c r="E86" i="2"/>
  <c r="D86" i="2"/>
  <c r="C86" i="2"/>
  <c r="CJ85" i="2"/>
  <c r="CD85" i="2" s="1"/>
  <c r="E85" i="2"/>
  <c r="D85" i="2"/>
  <c r="C85" i="2"/>
  <c r="CJ84" i="2"/>
  <c r="CD84" i="2" s="1"/>
  <c r="E84" i="2"/>
  <c r="D84" i="2"/>
  <c r="C84" i="2"/>
  <c r="CJ83" i="2"/>
  <c r="CD83" i="2" s="1"/>
  <c r="E83" i="2"/>
  <c r="D83" i="2"/>
  <c r="C83" i="2"/>
  <c r="CJ82" i="2"/>
  <c r="CD82" i="2" s="1"/>
  <c r="E82" i="2"/>
  <c r="D82" i="2"/>
  <c r="C82" i="2"/>
  <c r="CJ81" i="2"/>
  <c r="CD81" i="2" s="1"/>
  <c r="E81" i="2"/>
  <c r="D81" i="2"/>
  <c r="C81" i="2"/>
  <c r="CJ80" i="2"/>
  <c r="CD80" i="2" s="1"/>
  <c r="CG80" i="2"/>
  <c r="CA80" i="2"/>
  <c r="E80" i="2"/>
  <c r="C80" i="2"/>
  <c r="CH80" i="2" s="1"/>
  <c r="CB80" i="2" s="1"/>
  <c r="CJ79" i="2"/>
  <c r="CD79" i="2" s="1"/>
  <c r="E79" i="2"/>
  <c r="C79" i="2" s="1"/>
  <c r="CJ78" i="2"/>
  <c r="CD78" i="2"/>
  <c r="E78" i="2"/>
  <c r="C78" i="2" s="1"/>
  <c r="CJ77" i="2"/>
  <c r="CG77" i="2"/>
  <c r="CA77" i="2" s="1"/>
  <c r="CD77" i="2"/>
  <c r="E77" i="2"/>
  <c r="C77" i="2"/>
  <c r="CJ76" i="2"/>
  <c r="CG76" i="2"/>
  <c r="CD76" i="2"/>
  <c r="CA76" i="2"/>
  <c r="E76" i="2"/>
  <c r="C76" i="2"/>
  <c r="CH76" i="2" s="1"/>
  <c r="CB76" i="2" s="1"/>
  <c r="CJ75" i="2"/>
  <c r="CD75" i="2" s="1"/>
  <c r="E75" i="2"/>
  <c r="C75" i="2" s="1"/>
  <c r="D75" i="2"/>
  <c r="CJ74" i="2"/>
  <c r="CD74" i="2" s="1"/>
  <c r="E74" i="2"/>
  <c r="C74" i="2" s="1"/>
  <c r="D74" i="2"/>
  <c r="CJ73" i="2"/>
  <c r="CI73" i="2"/>
  <c r="CC73" i="2" s="1"/>
  <c r="CD73" i="2"/>
  <c r="E73" i="2"/>
  <c r="C73" i="2" s="1"/>
  <c r="D73" i="2"/>
  <c r="CJ72" i="2"/>
  <c r="CD72" i="2"/>
  <c r="E72" i="2"/>
  <c r="C72" i="2" s="1"/>
  <c r="D72" i="2"/>
  <c r="CJ71" i="2"/>
  <c r="CD71" i="2" s="1"/>
  <c r="E71" i="2"/>
  <c r="C71" i="2" s="1"/>
  <c r="D71" i="2"/>
  <c r="CJ70" i="2"/>
  <c r="CD70" i="2" s="1"/>
  <c r="E70" i="2"/>
  <c r="C70" i="2" s="1"/>
  <c r="D70" i="2"/>
  <c r="CJ69" i="2"/>
  <c r="CI69" i="2"/>
  <c r="CC69" i="2" s="1"/>
  <c r="CD69" i="2"/>
  <c r="E69" i="2"/>
  <c r="C69" i="2" s="1"/>
  <c r="D69" i="2"/>
  <c r="CJ68" i="2"/>
  <c r="CD68" i="2"/>
  <c r="E68" i="2"/>
  <c r="C68" i="2" s="1"/>
  <c r="D68" i="2"/>
  <c r="CJ67" i="2"/>
  <c r="CD67" i="2" s="1"/>
  <c r="E67" i="2"/>
  <c r="C67" i="2" s="1"/>
  <c r="D67" i="2"/>
  <c r="CJ66" i="2"/>
  <c r="CD66" i="2" s="1"/>
  <c r="E66" i="2"/>
  <c r="C66" i="2" s="1"/>
  <c r="D66" i="2"/>
  <c r="CJ65" i="2"/>
  <c r="CI65" i="2"/>
  <c r="CC65" i="2" s="1"/>
  <c r="CD65" i="2"/>
  <c r="E65" i="2"/>
  <c r="C65" i="2" s="1"/>
  <c r="D65" i="2"/>
  <c r="CJ64" i="2"/>
  <c r="CD64" i="2"/>
  <c r="E64" i="2"/>
  <c r="C64" i="2" s="1"/>
  <c r="D64" i="2"/>
  <c r="CJ63" i="2"/>
  <c r="CD63" i="2" s="1"/>
  <c r="E63" i="2"/>
  <c r="C63" i="2" s="1"/>
  <c r="D63" i="2"/>
  <c r="CJ62" i="2"/>
  <c r="CD62" i="2" s="1"/>
  <c r="E62" i="2"/>
  <c r="C62" i="2" s="1"/>
  <c r="D62" i="2"/>
  <c r="CJ61" i="2"/>
  <c r="CI61" i="2"/>
  <c r="CC61" i="2" s="1"/>
  <c r="CD61" i="2"/>
  <c r="E61" i="2"/>
  <c r="C61" i="2" s="1"/>
  <c r="D61" i="2"/>
  <c r="CJ60" i="2"/>
  <c r="CD60" i="2" s="1"/>
  <c r="CI60" i="2"/>
  <c r="CC60" i="2" s="1"/>
  <c r="E60" i="2"/>
  <c r="D60" i="2"/>
  <c r="C60" i="2"/>
  <c r="CH60" i="2" s="1"/>
  <c r="CB60" i="2" s="1"/>
  <c r="CJ59" i="2"/>
  <c r="CD59" i="2"/>
  <c r="E59" i="2"/>
  <c r="C59" i="2" s="1"/>
  <c r="D59" i="2"/>
  <c r="CJ58" i="2"/>
  <c r="CD58" i="2" s="1"/>
  <c r="E58" i="2"/>
  <c r="D58" i="2"/>
  <c r="C58" i="2"/>
  <c r="CJ57" i="2"/>
  <c r="CD57" i="2" s="1"/>
  <c r="E57" i="2"/>
  <c r="C57" i="2" s="1"/>
  <c r="D57" i="2"/>
  <c r="CJ56" i="2"/>
  <c r="CD56" i="2"/>
  <c r="E56" i="2"/>
  <c r="C56" i="2" s="1"/>
  <c r="D56" i="2"/>
  <c r="CJ55" i="2"/>
  <c r="CD55" i="2"/>
  <c r="E55" i="2"/>
  <c r="C55" i="2" s="1"/>
  <c r="D55" i="2"/>
  <c r="CJ54" i="2"/>
  <c r="CD54" i="2" s="1"/>
  <c r="CC54" i="2"/>
  <c r="E54" i="2"/>
  <c r="D54" i="2"/>
  <c r="C54" i="2" s="1"/>
  <c r="CI54" i="2" s="1"/>
  <c r="CJ53" i="2"/>
  <c r="CD53" i="2" s="1"/>
  <c r="E53" i="2"/>
  <c r="D53" i="2"/>
  <c r="CJ52" i="2"/>
  <c r="CD52" i="2"/>
  <c r="E52" i="2"/>
  <c r="D52" i="2"/>
  <c r="CJ51" i="2"/>
  <c r="CD51" i="2"/>
  <c r="E51" i="2"/>
  <c r="D51" i="2"/>
  <c r="C51" i="2" s="1"/>
  <c r="CJ50" i="2"/>
  <c r="CD50" i="2" s="1"/>
  <c r="CC50" i="2"/>
  <c r="E50" i="2"/>
  <c r="D50" i="2"/>
  <c r="C50" i="2" s="1"/>
  <c r="CI50" i="2" s="1"/>
  <c r="CJ49" i="2"/>
  <c r="CD49" i="2" s="1"/>
  <c r="E49" i="2"/>
  <c r="D49" i="2"/>
  <c r="CJ48" i="2"/>
  <c r="CD48" i="2"/>
  <c r="E48" i="2"/>
  <c r="D48" i="2"/>
  <c r="CJ47" i="2"/>
  <c r="CD47" i="2"/>
  <c r="E47" i="2"/>
  <c r="D47" i="2"/>
  <c r="C47" i="2" s="1"/>
  <c r="CJ46" i="2"/>
  <c r="CD46" i="2" s="1"/>
  <c r="CC46" i="2"/>
  <c r="E46" i="2"/>
  <c r="D46" i="2"/>
  <c r="C46" i="2" s="1"/>
  <c r="CI46" i="2" s="1"/>
  <c r="CJ45" i="2"/>
  <c r="CD45" i="2" s="1"/>
  <c r="E45" i="2"/>
  <c r="D45" i="2"/>
  <c r="CJ44" i="2"/>
  <c r="CD44" i="2"/>
  <c r="E44" i="2"/>
  <c r="D44" i="2"/>
  <c r="CJ43" i="2"/>
  <c r="CD43" i="2"/>
  <c r="E43" i="2"/>
  <c r="D43" i="2"/>
  <c r="C43" i="2" s="1"/>
  <c r="CJ42" i="2"/>
  <c r="CD42" i="2" s="1"/>
  <c r="CC42" i="2"/>
  <c r="E42" i="2"/>
  <c r="D42" i="2"/>
  <c r="C42" i="2" s="1"/>
  <c r="CI42" i="2" s="1"/>
  <c r="CJ41" i="2"/>
  <c r="CD41" i="2" s="1"/>
  <c r="E41" i="2"/>
  <c r="D41" i="2"/>
  <c r="CJ40" i="2"/>
  <c r="CD40" i="2"/>
  <c r="E40" i="2"/>
  <c r="D40" i="2"/>
  <c r="CJ39" i="2"/>
  <c r="CD39" i="2"/>
  <c r="E39" i="2"/>
  <c r="D39" i="2"/>
  <c r="C39" i="2" s="1"/>
  <c r="CJ38" i="2"/>
  <c r="CD38" i="2"/>
  <c r="E38" i="2"/>
  <c r="D38" i="2"/>
  <c r="C38" i="2" s="1"/>
  <c r="CJ37" i="2"/>
  <c r="CD37" i="2"/>
  <c r="E37" i="2"/>
  <c r="D37" i="2"/>
  <c r="C37" i="2" s="1"/>
  <c r="CJ36" i="2"/>
  <c r="CD36" i="2"/>
  <c r="E36" i="2"/>
  <c r="D36" i="2"/>
  <c r="CJ35" i="2"/>
  <c r="CD35" i="2" s="1"/>
  <c r="E35" i="2"/>
  <c r="D35" i="2"/>
  <c r="C35" i="2" s="1"/>
  <c r="CG35" i="2" s="1"/>
  <c r="CA35" i="2" s="1"/>
  <c r="CJ34" i="2"/>
  <c r="CD34" i="2" s="1"/>
  <c r="E34" i="2"/>
  <c r="D34" i="2"/>
  <c r="CJ33" i="2"/>
  <c r="CD33" i="2" s="1"/>
  <c r="E33" i="2"/>
  <c r="D33" i="2"/>
  <c r="CJ32" i="2"/>
  <c r="CD32" i="2"/>
  <c r="E32" i="2"/>
  <c r="D32" i="2"/>
  <c r="CJ31" i="2"/>
  <c r="CD31" i="2" s="1"/>
  <c r="CI31" i="2"/>
  <c r="CC31" i="2" s="1"/>
  <c r="CH31" i="2"/>
  <c r="CB31" i="2" s="1"/>
  <c r="AU31" i="2" s="1"/>
  <c r="E31" i="2"/>
  <c r="D31" i="2"/>
  <c r="C31" i="2" s="1"/>
  <c r="CG31" i="2" s="1"/>
  <c r="CA31" i="2" s="1"/>
  <c r="CJ30" i="2"/>
  <c r="CD30" i="2"/>
  <c r="E30" i="2"/>
  <c r="D30" i="2"/>
  <c r="C30" i="2" s="1"/>
  <c r="CJ29" i="2"/>
  <c r="CD29" i="2"/>
  <c r="E29" i="2"/>
  <c r="D29" i="2"/>
  <c r="C29" i="2" s="1"/>
  <c r="CJ28" i="2"/>
  <c r="CD28" i="2"/>
  <c r="E28" i="2"/>
  <c r="D28" i="2"/>
  <c r="CJ27" i="2"/>
  <c r="CD27" i="2" s="1"/>
  <c r="E27" i="2"/>
  <c r="D27" i="2"/>
  <c r="C27" i="2" s="1"/>
  <c r="CG27" i="2" s="1"/>
  <c r="CA27" i="2" s="1"/>
  <c r="CJ26" i="2"/>
  <c r="CD26" i="2" s="1"/>
  <c r="E26" i="2"/>
  <c r="D26" i="2"/>
  <c r="CJ25" i="2"/>
  <c r="CD25" i="2" s="1"/>
  <c r="E25" i="2"/>
  <c r="D25" i="2"/>
  <c r="CJ24" i="2"/>
  <c r="CD24" i="2"/>
  <c r="E24" i="2"/>
  <c r="D24" i="2"/>
  <c r="CJ23" i="2"/>
  <c r="CD23" i="2" s="1"/>
  <c r="CI23" i="2"/>
  <c r="CC23" i="2" s="1"/>
  <c r="CH23" i="2"/>
  <c r="CB23" i="2" s="1"/>
  <c r="AU23" i="2" s="1"/>
  <c r="E23" i="2"/>
  <c r="D23" i="2"/>
  <c r="C23" i="2" s="1"/>
  <c r="CG23" i="2" s="1"/>
  <c r="CA23" i="2" s="1"/>
  <c r="CJ22" i="2"/>
  <c r="CD22" i="2"/>
  <c r="E22" i="2"/>
  <c r="D22" i="2"/>
  <c r="C22" i="2" s="1"/>
  <c r="CI22" i="2" s="1"/>
  <c r="CC22" i="2" s="1"/>
  <c r="CJ21" i="2"/>
  <c r="CD21" i="2"/>
  <c r="E21" i="2"/>
  <c r="D21" i="2"/>
  <c r="C21" i="2" s="1"/>
  <c r="CJ20" i="2"/>
  <c r="CD20" i="2"/>
  <c r="E20" i="2"/>
  <c r="D20" i="2"/>
  <c r="CJ19" i="2"/>
  <c r="CD19" i="2" s="1"/>
  <c r="E19" i="2"/>
  <c r="D19" i="2"/>
  <c r="C19" i="2" s="1"/>
  <c r="CG19" i="2" s="1"/>
  <c r="CA19" i="2" s="1"/>
  <c r="CJ18" i="2"/>
  <c r="CD18" i="2" s="1"/>
  <c r="E18" i="2"/>
  <c r="D18" i="2"/>
  <c r="C18" i="2" s="1"/>
  <c r="CG18" i="2" s="1"/>
  <c r="CA18" i="2" s="1"/>
  <c r="CJ17" i="2"/>
  <c r="CD17" i="2"/>
  <c r="E17" i="2"/>
  <c r="D17" i="2"/>
  <c r="C17" i="2" s="1"/>
  <c r="CJ16" i="2"/>
  <c r="CD16" i="2"/>
  <c r="E16" i="2"/>
  <c r="D16" i="2"/>
  <c r="C16" i="2" s="1"/>
  <c r="CJ15" i="2"/>
  <c r="CD15" i="2"/>
  <c r="E15" i="2"/>
  <c r="D15" i="2"/>
  <c r="C15" i="2" s="1"/>
  <c r="CJ14" i="2"/>
  <c r="CD14" i="2"/>
  <c r="E14" i="2"/>
  <c r="D14" i="2"/>
  <c r="C14" i="2" s="1"/>
  <c r="A5" i="2"/>
  <c r="A4" i="2"/>
  <c r="A3" i="2"/>
  <c r="A2" i="2"/>
  <c r="B194" i="4" l="1"/>
  <c r="AS104" i="4"/>
  <c r="AS98" i="4"/>
  <c r="AS100" i="4"/>
  <c r="AS94" i="4"/>
  <c r="AU74" i="4"/>
  <c r="AU58" i="4"/>
  <c r="AS96" i="4"/>
  <c r="AU82" i="4"/>
  <c r="AU83" i="4"/>
  <c r="AS102" i="4"/>
  <c r="CG63" i="3"/>
  <c r="CA63" i="3" s="1"/>
  <c r="CH63" i="3"/>
  <c r="CB63" i="3" s="1"/>
  <c r="CI63" i="3"/>
  <c r="CC63" i="3" s="1"/>
  <c r="A194" i="3"/>
  <c r="CG73" i="3"/>
  <c r="CA73" i="3" s="1"/>
  <c r="CH73" i="3"/>
  <c r="CB73" i="3" s="1"/>
  <c r="CI73" i="3"/>
  <c r="CC73" i="3" s="1"/>
  <c r="AU87" i="3"/>
  <c r="AU64" i="3"/>
  <c r="AU78" i="3"/>
  <c r="CG71" i="3"/>
  <c r="CA71" i="3" s="1"/>
  <c r="CI71" i="3"/>
  <c r="CC71" i="3" s="1"/>
  <c r="CH71" i="3"/>
  <c r="CB71" i="3" s="1"/>
  <c r="CG65" i="3"/>
  <c r="CA65" i="3" s="1"/>
  <c r="CH65" i="3"/>
  <c r="CB65" i="3" s="1"/>
  <c r="CI65" i="3"/>
  <c r="CC65" i="3" s="1"/>
  <c r="AS94" i="3"/>
  <c r="AU77" i="3"/>
  <c r="AU66" i="3"/>
  <c r="AU54" i="3"/>
  <c r="AU14" i="3"/>
  <c r="AU47" i="3"/>
  <c r="AU39" i="3"/>
  <c r="AU31" i="3"/>
  <c r="AU53" i="3"/>
  <c r="CG75" i="3"/>
  <c r="CA75" i="3" s="1"/>
  <c r="CH75" i="3"/>
  <c r="CB75" i="3" s="1"/>
  <c r="CI75" i="3"/>
  <c r="CC75" i="3" s="1"/>
  <c r="CG67" i="3"/>
  <c r="CA67" i="3" s="1"/>
  <c r="CH67" i="3"/>
  <c r="CB67" i="3" s="1"/>
  <c r="CI67" i="3"/>
  <c r="CC67" i="3" s="1"/>
  <c r="AU76" i="3"/>
  <c r="AS96" i="3"/>
  <c r="AU60" i="3"/>
  <c r="AU52" i="3"/>
  <c r="AS98" i="3"/>
  <c r="AU72" i="3"/>
  <c r="AU68" i="3"/>
  <c r="AU17" i="3"/>
  <c r="B194" i="3"/>
  <c r="AU49" i="3"/>
  <c r="AU41" i="3"/>
  <c r="AU33" i="3"/>
  <c r="AU25" i="3"/>
  <c r="AU61" i="3"/>
  <c r="AU15" i="3"/>
  <c r="CG15" i="2"/>
  <c r="CA15" i="2" s="1"/>
  <c r="CI15" i="2"/>
  <c r="CC15" i="2" s="1"/>
  <c r="CH15" i="2"/>
  <c r="CB15" i="2" s="1"/>
  <c r="CG78" i="2"/>
  <c r="CA78" i="2" s="1"/>
  <c r="CI78" i="2"/>
  <c r="CC78" i="2" s="1"/>
  <c r="CH78" i="2"/>
  <c r="CB78" i="2" s="1"/>
  <c r="CG14" i="2"/>
  <c r="CH14" i="2"/>
  <c r="CB14" i="2" s="1"/>
  <c r="CI14" i="2"/>
  <c r="CC14" i="2" s="1"/>
  <c r="CG16" i="2"/>
  <c r="CA16" i="2" s="1"/>
  <c r="CH16" i="2"/>
  <c r="CB16" i="2" s="1"/>
  <c r="CI16" i="2"/>
  <c r="CC16" i="2" s="1"/>
  <c r="CG17" i="2"/>
  <c r="CA17" i="2" s="1"/>
  <c r="CI17" i="2"/>
  <c r="CC17" i="2" s="1"/>
  <c r="CH17" i="2"/>
  <c r="CB17" i="2" s="1"/>
  <c r="CG30" i="2"/>
  <c r="CA30" i="2" s="1"/>
  <c r="CH30" i="2"/>
  <c r="CB30" i="2" s="1"/>
  <c r="CG38" i="2"/>
  <c r="CA38" i="2" s="1"/>
  <c r="AU38" i="2" s="1"/>
  <c r="CH38" i="2"/>
  <c r="CB38" i="2" s="1"/>
  <c r="CI38" i="2"/>
  <c r="CC38" i="2" s="1"/>
  <c r="CG56" i="2"/>
  <c r="CA56" i="2" s="1"/>
  <c r="CH56" i="2"/>
  <c r="CB56" i="2" s="1"/>
  <c r="CH58" i="2"/>
  <c r="CB58" i="2" s="1"/>
  <c r="CG58" i="2"/>
  <c r="CA58" i="2" s="1"/>
  <c r="CI58" i="2"/>
  <c r="CC58" i="2" s="1"/>
  <c r="CH84" i="2"/>
  <c r="CB84" i="2" s="1"/>
  <c r="CI84" i="2"/>
  <c r="CC84" i="2" s="1"/>
  <c r="CG84" i="2"/>
  <c r="CA84" i="2" s="1"/>
  <c r="CI18" i="2"/>
  <c r="CC18" i="2" s="1"/>
  <c r="CI19" i="2"/>
  <c r="CC19" i="2" s="1"/>
  <c r="C25" i="2"/>
  <c r="CI27" i="2"/>
  <c r="CC27" i="2" s="1"/>
  <c r="C33" i="2"/>
  <c r="CI35" i="2"/>
  <c r="CC35" i="2" s="1"/>
  <c r="C40" i="2"/>
  <c r="C44" i="2"/>
  <c r="C48" i="2"/>
  <c r="C52" i="2"/>
  <c r="CG79" i="2"/>
  <c r="CA79" i="2" s="1"/>
  <c r="CH79" i="2"/>
  <c r="CB79" i="2" s="1"/>
  <c r="CI79" i="2"/>
  <c r="CC79" i="2" s="1"/>
  <c r="AU80" i="2"/>
  <c r="CG22" i="2"/>
  <c r="CA22" i="2" s="1"/>
  <c r="AU22" i="2" s="1"/>
  <c r="CH22" i="2"/>
  <c r="CB22" i="2" s="1"/>
  <c r="CH88" i="2"/>
  <c r="CB88" i="2" s="1"/>
  <c r="CI88" i="2"/>
  <c r="CC88" i="2" s="1"/>
  <c r="CG88" i="2"/>
  <c r="CA88" i="2" s="1"/>
  <c r="CG21" i="2"/>
  <c r="CA21" i="2" s="1"/>
  <c r="CI21" i="2"/>
  <c r="CC21" i="2" s="1"/>
  <c r="CG29" i="2"/>
  <c r="CA29" i="2" s="1"/>
  <c r="AU29" i="2" s="1"/>
  <c r="CI29" i="2"/>
  <c r="CC29" i="2" s="1"/>
  <c r="CI30" i="2"/>
  <c r="CC30" i="2" s="1"/>
  <c r="CG37" i="2"/>
  <c r="CA37" i="2" s="1"/>
  <c r="CI37" i="2"/>
  <c r="CC37" i="2" s="1"/>
  <c r="CH57" i="2"/>
  <c r="CB57" i="2" s="1"/>
  <c r="CG57" i="2"/>
  <c r="CA57" i="2" s="1"/>
  <c r="CI57" i="2"/>
  <c r="CC57" i="2" s="1"/>
  <c r="CH18" i="2"/>
  <c r="CB18" i="2" s="1"/>
  <c r="AU18" i="2" s="1"/>
  <c r="CH19" i="2"/>
  <c r="CB19" i="2" s="1"/>
  <c r="AU19" i="2" s="1"/>
  <c r="CH21" i="2"/>
  <c r="CB21" i="2" s="1"/>
  <c r="C26" i="2"/>
  <c r="CH27" i="2"/>
  <c r="CB27" i="2" s="1"/>
  <c r="AU27" i="2" s="1"/>
  <c r="CH29" i="2"/>
  <c r="CB29" i="2" s="1"/>
  <c r="C34" i="2"/>
  <c r="CH35" i="2"/>
  <c r="CB35" i="2" s="1"/>
  <c r="AU35" i="2" s="1"/>
  <c r="CH37" i="2"/>
  <c r="CB37" i="2" s="1"/>
  <c r="CG39" i="2"/>
  <c r="CA39" i="2" s="1"/>
  <c r="CH39" i="2"/>
  <c r="CB39" i="2" s="1"/>
  <c r="CI39" i="2"/>
  <c r="CC39" i="2" s="1"/>
  <c r="CG43" i="2"/>
  <c r="CA43" i="2" s="1"/>
  <c r="AU43" i="2" s="1"/>
  <c r="CH43" i="2"/>
  <c r="CB43" i="2" s="1"/>
  <c r="CI43" i="2"/>
  <c r="CC43" i="2" s="1"/>
  <c r="CG47" i="2"/>
  <c r="CA47" i="2" s="1"/>
  <c r="CH47" i="2"/>
  <c r="CB47" i="2" s="1"/>
  <c r="CI47" i="2"/>
  <c r="CC47" i="2" s="1"/>
  <c r="CG51" i="2"/>
  <c r="CA51" i="2" s="1"/>
  <c r="CH51" i="2"/>
  <c r="CB51" i="2" s="1"/>
  <c r="CI51" i="2"/>
  <c r="CC51" i="2" s="1"/>
  <c r="CI56" i="2"/>
  <c r="CC56" i="2" s="1"/>
  <c r="CG62" i="2"/>
  <c r="CA62" i="2" s="1"/>
  <c r="CH62" i="2"/>
  <c r="CB62" i="2" s="1"/>
  <c r="CI62" i="2"/>
  <c r="CC62" i="2" s="1"/>
  <c r="CG66" i="2"/>
  <c r="CA66" i="2" s="1"/>
  <c r="CH66" i="2"/>
  <c r="CB66" i="2" s="1"/>
  <c r="CI66" i="2"/>
  <c r="CC66" i="2" s="1"/>
  <c r="CG70" i="2"/>
  <c r="CA70" i="2" s="1"/>
  <c r="AU70" i="2" s="1"/>
  <c r="CH70" i="2"/>
  <c r="CB70" i="2" s="1"/>
  <c r="CI70" i="2"/>
  <c r="CC70" i="2" s="1"/>
  <c r="CG74" i="2"/>
  <c r="CA74" i="2" s="1"/>
  <c r="CH74" i="2"/>
  <c r="CB74" i="2" s="1"/>
  <c r="CI74" i="2"/>
  <c r="CC74" i="2" s="1"/>
  <c r="CH82" i="2"/>
  <c r="CB82" i="2" s="1"/>
  <c r="CI82" i="2"/>
  <c r="CC82" i="2" s="1"/>
  <c r="CG82" i="2"/>
  <c r="CA82" i="2" s="1"/>
  <c r="AU82" i="2" s="1"/>
  <c r="CH86" i="2"/>
  <c r="CB86" i="2" s="1"/>
  <c r="CI86" i="2"/>
  <c r="CC86" i="2" s="1"/>
  <c r="CG86" i="2"/>
  <c r="CA86" i="2" s="1"/>
  <c r="AU86" i="2" s="1"/>
  <c r="CG94" i="2"/>
  <c r="CA94" i="2" s="1"/>
  <c r="AS94" i="2" s="1"/>
  <c r="CH94" i="2"/>
  <c r="CB94" i="2" s="1"/>
  <c r="CG100" i="2"/>
  <c r="CA100" i="2" s="1"/>
  <c r="CH100" i="2"/>
  <c r="CB100" i="2" s="1"/>
  <c r="AS101" i="2"/>
  <c r="CG102" i="2"/>
  <c r="CA102" i="2" s="1"/>
  <c r="AS102" i="2" s="1"/>
  <c r="CH102" i="2"/>
  <c r="CB102" i="2" s="1"/>
  <c r="C20" i="2"/>
  <c r="C24" i="2"/>
  <c r="C28" i="2"/>
  <c r="C32" i="2"/>
  <c r="C36" i="2"/>
  <c r="C41" i="2"/>
  <c r="C45" i="2"/>
  <c r="C49" i="2"/>
  <c r="C53" i="2"/>
  <c r="CG60" i="2"/>
  <c r="CA60" i="2" s="1"/>
  <c r="AU60" i="2" s="1"/>
  <c r="CG61" i="2"/>
  <c r="CA61" i="2" s="1"/>
  <c r="AU61" i="2" s="1"/>
  <c r="CH61" i="2"/>
  <c r="CB61" i="2" s="1"/>
  <c r="CG65" i="2"/>
  <c r="CA65" i="2" s="1"/>
  <c r="CH65" i="2"/>
  <c r="CB65" i="2" s="1"/>
  <c r="CG69" i="2"/>
  <c r="CA69" i="2" s="1"/>
  <c r="AU69" i="2" s="1"/>
  <c r="CH69" i="2"/>
  <c r="CB69" i="2" s="1"/>
  <c r="CG73" i="2"/>
  <c r="CA73" i="2" s="1"/>
  <c r="CH73" i="2"/>
  <c r="CB73" i="2" s="1"/>
  <c r="CI77" i="2"/>
  <c r="CC77" i="2" s="1"/>
  <c r="CH77" i="2"/>
  <c r="CB77" i="2" s="1"/>
  <c r="AU77" i="2" s="1"/>
  <c r="CH81" i="2"/>
  <c r="CB81" i="2" s="1"/>
  <c r="CI81" i="2"/>
  <c r="CC81" i="2" s="1"/>
  <c r="CG81" i="2"/>
  <c r="CA81" i="2" s="1"/>
  <c r="CH83" i="2"/>
  <c r="CB83" i="2" s="1"/>
  <c r="CI83" i="2"/>
  <c r="CC83" i="2" s="1"/>
  <c r="CG83" i="2"/>
  <c r="CA83" i="2" s="1"/>
  <c r="CH85" i="2"/>
  <c r="CB85" i="2" s="1"/>
  <c r="CI85" i="2"/>
  <c r="CC85" i="2" s="1"/>
  <c r="CG85" i="2"/>
  <c r="CA85" i="2" s="1"/>
  <c r="AU85" i="2" s="1"/>
  <c r="CH87" i="2"/>
  <c r="CB87" i="2" s="1"/>
  <c r="CI87" i="2"/>
  <c r="CC87" i="2" s="1"/>
  <c r="CG87" i="2"/>
  <c r="CA87" i="2" s="1"/>
  <c r="AU87" i="2" s="1"/>
  <c r="CH89" i="2"/>
  <c r="CB89" i="2" s="1"/>
  <c r="CI89" i="2"/>
  <c r="CC89" i="2" s="1"/>
  <c r="CG89" i="2"/>
  <c r="CA89" i="2" s="1"/>
  <c r="AS97" i="2"/>
  <c r="CG98" i="2"/>
  <c r="CA98" i="2" s="1"/>
  <c r="AS98" i="2" s="1"/>
  <c r="CH98" i="2"/>
  <c r="CB98" i="2" s="1"/>
  <c r="AS105" i="2"/>
  <c r="CG42" i="2"/>
  <c r="CA42" i="2" s="1"/>
  <c r="CH42" i="2"/>
  <c r="CB42" i="2" s="1"/>
  <c r="CG46" i="2"/>
  <c r="CA46" i="2" s="1"/>
  <c r="AU46" i="2" s="1"/>
  <c r="CH46" i="2"/>
  <c r="CB46" i="2" s="1"/>
  <c r="CG50" i="2"/>
  <c r="CA50" i="2" s="1"/>
  <c r="CH50" i="2"/>
  <c r="CB50" i="2" s="1"/>
  <c r="CG54" i="2"/>
  <c r="CA54" i="2" s="1"/>
  <c r="AU54" i="2" s="1"/>
  <c r="CH54" i="2"/>
  <c r="CB54" i="2" s="1"/>
  <c r="CG55" i="2"/>
  <c r="CA55" i="2" s="1"/>
  <c r="CH55" i="2"/>
  <c r="CB55" i="2" s="1"/>
  <c r="CI55" i="2"/>
  <c r="CC55" i="2" s="1"/>
  <c r="CH59" i="2"/>
  <c r="CB59" i="2" s="1"/>
  <c r="CG59" i="2"/>
  <c r="CA59" i="2" s="1"/>
  <c r="CI59" i="2"/>
  <c r="CC59" i="2" s="1"/>
  <c r="AS95" i="2"/>
  <c r="CG96" i="2"/>
  <c r="CA96" i="2" s="1"/>
  <c r="CH96" i="2"/>
  <c r="CB96" i="2" s="1"/>
  <c r="AS103" i="2"/>
  <c r="CG104" i="2"/>
  <c r="CA104" i="2" s="1"/>
  <c r="CH104" i="2"/>
  <c r="CB104" i="2" s="1"/>
  <c r="CG63" i="2"/>
  <c r="CA63" i="2" s="1"/>
  <c r="AU63" i="2" s="1"/>
  <c r="CH63" i="2"/>
  <c r="CB63" i="2" s="1"/>
  <c r="CI63" i="2"/>
  <c r="CC63" i="2" s="1"/>
  <c r="CG67" i="2"/>
  <c r="CA67" i="2" s="1"/>
  <c r="CH67" i="2"/>
  <c r="CB67" i="2" s="1"/>
  <c r="CI67" i="2"/>
  <c r="CC67" i="2" s="1"/>
  <c r="CG71" i="2"/>
  <c r="CA71" i="2" s="1"/>
  <c r="CH71" i="2"/>
  <c r="CB71" i="2" s="1"/>
  <c r="CI71" i="2"/>
  <c r="CC71" i="2" s="1"/>
  <c r="CG75" i="2"/>
  <c r="CA75" i="2" s="1"/>
  <c r="CH75" i="2"/>
  <c r="CB75" i="2" s="1"/>
  <c r="CI75" i="2"/>
  <c r="CC75" i="2" s="1"/>
  <c r="CG64" i="2"/>
  <c r="CA64" i="2" s="1"/>
  <c r="AU64" i="2" s="1"/>
  <c r="CH64" i="2"/>
  <c r="CB64" i="2" s="1"/>
  <c r="CI64" i="2"/>
  <c r="CC64" i="2" s="1"/>
  <c r="CG68" i="2"/>
  <c r="CA68" i="2" s="1"/>
  <c r="CH68" i="2"/>
  <c r="CB68" i="2" s="1"/>
  <c r="CI68" i="2"/>
  <c r="CC68" i="2" s="1"/>
  <c r="CG72" i="2"/>
  <c r="CA72" i="2" s="1"/>
  <c r="CH72" i="2"/>
  <c r="CB72" i="2" s="1"/>
  <c r="CI72" i="2"/>
  <c r="CC72" i="2" s="1"/>
  <c r="CI76" i="2"/>
  <c r="CC76" i="2" s="1"/>
  <c r="AU76" i="2" s="1"/>
  <c r="CI80" i="2"/>
  <c r="CC80" i="2" s="1"/>
  <c r="B157" i="10"/>
  <c r="B156" i="10"/>
  <c r="B155" i="10"/>
  <c r="B154" i="10"/>
  <c r="B153" i="10"/>
  <c r="B152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E123" i="10"/>
  <c r="D123" i="10"/>
  <c r="C123" i="10"/>
  <c r="E122" i="10"/>
  <c r="C122" i="10" s="1"/>
  <c r="D122" i="10"/>
  <c r="E121" i="10"/>
  <c r="D121" i="10"/>
  <c r="C121" i="10" s="1"/>
  <c r="CG116" i="10"/>
  <c r="CA116" i="10"/>
  <c r="E116" i="10"/>
  <c r="CG115" i="10"/>
  <c r="CA115" i="10"/>
  <c r="E115" i="10" s="1"/>
  <c r="CG114" i="10"/>
  <c r="CA114" i="10"/>
  <c r="E114" i="10"/>
  <c r="CG113" i="10"/>
  <c r="CA113" i="10"/>
  <c r="E113" i="10" s="1"/>
  <c r="CG110" i="10"/>
  <c r="CA110" i="10"/>
  <c r="E110" i="10" s="1"/>
  <c r="CG109" i="10"/>
  <c r="CA109" i="10"/>
  <c r="E109" i="10"/>
  <c r="CG108" i="10"/>
  <c r="CA108" i="10"/>
  <c r="E108" i="10"/>
  <c r="CH105" i="10"/>
  <c r="CB105" i="10" s="1"/>
  <c r="E105" i="10"/>
  <c r="C105" i="10" s="1"/>
  <c r="CG105" i="10" s="1"/>
  <c r="CA105" i="10" s="1"/>
  <c r="AS105" i="10" s="1"/>
  <c r="D105" i="10"/>
  <c r="CH104" i="10"/>
  <c r="CB104" i="10" s="1"/>
  <c r="E104" i="10"/>
  <c r="C104" i="10" s="1"/>
  <c r="CG104" i="10" s="1"/>
  <c r="CA104" i="10" s="1"/>
  <c r="AS104" i="10" s="1"/>
  <c r="D104" i="10"/>
  <c r="E103" i="10"/>
  <c r="D103" i="10"/>
  <c r="C103" i="10"/>
  <c r="CH103" i="10" s="1"/>
  <c r="CB103" i="10" s="1"/>
  <c r="E102" i="10"/>
  <c r="D102" i="10"/>
  <c r="C102" i="10"/>
  <c r="E101" i="10"/>
  <c r="C101" i="10" s="1"/>
  <c r="CG101" i="10" s="1"/>
  <c r="CA101" i="10" s="1"/>
  <c r="D101" i="10"/>
  <c r="E100" i="10"/>
  <c r="C100" i="10" s="1"/>
  <c r="CH100" i="10" s="1"/>
  <c r="CB100" i="10" s="1"/>
  <c r="D100" i="10"/>
  <c r="E99" i="10"/>
  <c r="D99" i="10"/>
  <c r="C99" i="10"/>
  <c r="CH99" i="10" s="1"/>
  <c r="CB99" i="10" s="1"/>
  <c r="E98" i="10"/>
  <c r="D98" i="10"/>
  <c r="C98" i="10"/>
  <c r="CH97" i="10"/>
  <c r="CB97" i="10" s="1"/>
  <c r="E97" i="10"/>
  <c r="C97" i="10" s="1"/>
  <c r="CG97" i="10" s="1"/>
  <c r="CA97" i="10" s="1"/>
  <c r="AS97" i="10" s="1"/>
  <c r="D97" i="10"/>
  <c r="CH96" i="10"/>
  <c r="CB96" i="10" s="1"/>
  <c r="E96" i="10"/>
  <c r="C96" i="10" s="1"/>
  <c r="CG96" i="10" s="1"/>
  <c r="CA96" i="10" s="1"/>
  <c r="AS96" i="10" s="1"/>
  <c r="D96" i="10"/>
  <c r="E95" i="10"/>
  <c r="D95" i="10"/>
  <c r="C95" i="10"/>
  <c r="CH95" i="10" s="1"/>
  <c r="CB95" i="10" s="1"/>
  <c r="E94" i="10"/>
  <c r="D94" i="10"/>
  <c r="C94" i="10"/>
  <c r="CJ89" i="10"/>
  <c r="CD89" i="10"/>
  <c r="E89" i="10"/>
  <c r="C89" i="10" s="1"/>
  <c r="D89" i="10"/>
  <c r="CJ88" i="10"/>
  <c r="CD88" i="10" s="1"/>
  <c r="CI88" i="10"/>
  <c r="CC88" i="10" s="1"/>
  <c r="E88" i="10"/>
  <c r="D88" i="10"/>
  <c r="C88" i="10"/>
  <c r="CH88" i="10" s="1"/>
  <c r="CB88" i="10" s="1"/>
  <c r="CJ87" i="10"/>
  <c r="CD87" i="10"/>
  <c r="E87" i="10"/>
  <c r="C87" i="10" s="1"/>
  <c r="D87" i="10"/>
  <c r="CJ86" i="10"/>
  <c r="CD86" i="10" s="1"/>
  <c r="E86" i="10"/>
  <c r="D86" i="10"/>
  <c r="C86" i="10"/>
  <c r="CH86" i="10" s="1"/>
  <c r="CB86" i="10" s="1"/>
  <c r="CJ85" i="10"/>
  <c r="CD85" i="10" s="1"/>
  <c r="E85" i="10"/>
  <c r="C85" i="10" s="1"/>
  <c r="D85" i="10"/>
  <c r="CJ84" i="10"/>
  <c r="CD84" i="10" s="1"/>
  <c r="E84" i="10"/>
  <c r="D84" i="10"/>
  <c r="C84" i="10"/>
  <c r="CH84" i="10" s="1"/>
  <c r="CB84" i="10" s="1"/>
  <c r="CJ83" i="10"/>
  <c r="CD83" i="10"/>
  <c r="E83" i="10"/>
  <c r="C83" i="10" s="1"/>
  <c r="D83" i="10"/>
  <c r="CJ82" i="10"/>
  <c r="CD82" i="10" s="1"/>
  <c r="CI82" i="10"/>
  <c r="CC82" i="10" s="1"/>
  <c r="CG82" i="10"/>
  <c r="CA82" i="10" s="1"/>
  <c r="AU82" i="10" s="1"/>
  <c r="E82" i="10"/>
  <c r="D82" i="10"/>
  <c r="C82" i="10"/>
  <c r="CH82" i="10" s="1"/>
  <c r="CB82" i="10" s="1"/>
  <c r="CJ81" i="10"/>
  <c r="CD81" i="10"/>
  <c r="E81" i="10"/>
  <c r="C81" i="10" s="1"/>
  <c r="D81" i="10"/>
  <c r="CJ80" i="10"/>
  <c r="CD80" i="10" s="1"/>
  <c r="CI80" i="10"/>
  <c r="CC80" i="10" s="1"/>
  <c r="AU80" i="10" s="1"/>
  <c r="CG80" i="10"/>
  <c r="CA80" i="10"/>
  <c r="E80" i="10"/>
  <c r="C80" i="10" s="1"/>
  <c r="CH80" i="10" s="1"/>
  <c r="CB80" i="10" s="1"/>
  <c r="CJ79" i="10"/>
  <c r="CD79" i="10" s="1"/>
  <c r="CI79" i="10"/>
  <c r="CC79" i="10" s="1"/>
  <c r="CH79" i="10"/>
  <c r="CB79" i="10"/>
  <c r="AU79" i="10" s="1"/>
  <c r="E79" i="10"/>
  <c r="C79" i="10"/>
  <c r="CG79" i="10" s="1"/>
  <c r="CA79" i="10" s="1"/>
  <c r="CJ78" i="10"/>
  <c r="CD78" i="10"/>
  <c r="E78" i="10"/>
  <c r="C78" i="10" s="1"/>
  <c r="CJ77" i="10"/>
  <c r="CH77" i="10"/>
  <c r="CB77" i="10" s="1"/>
  <c r="CG77" i="10"/>
  <c r="CA77" i="10" s="1"/>
  <c r="AU77" i="10" s="1"/>
  <c r="CD77" i="10"/>
  <c r="E77" i="10"/>
  <c r="C77" i="10"/>
  <c r="CI77" i="10" s="1"/>
  <c r="CC77" i="10" s="1"/>
  <c r="CJ76" i="10"/>
  <c r="CD76" i="10" s="1"/>
  <c r="CI76" i="10"/>
  <c r="CC76" i="10" s="1"/>
  <c r="CG76" i="10"/>
  <c r="CA76" i="10"/>
  <c r="AU76" i="10" s="1"/>
  <c r="E76" i="10"/>
  <c r="C76" i="10" s="1"/>
  <c r="CH76" i="10" s="1"/>
  <c r="CB76" i="10" s="1"/>
  <c r="CJ75" i="10"/>
  <c r="CD75" i="10" s="1"/>
  <c r="CI75" i="10"/>
  <c r="CC75" i="10" s="1"/>
  <c r="AU75" i="10" s="1"/>
  <c r="CH75" i="10"/>
  <c r="CB75" i="10"/>
  <c r="E75" i="10"/>
  <c r="D75" i="10"/>
  <c r="C75" i="10" s="1"/>
  <c r="CG75" i="10" s="1"/>
  <c r="CA75" i="10" s="1"/>
  <c r="CJ74" i="10"/>
  <c r="CD74" i="10" s="1"/>
  <c r="E74" i="10"/>
  <c r="D74" i="10"/>
  <c r="C74" i="10" s="1"/>
  <c r="CJ73" i="10"/>
  <c r="CD73" i="10" s="1"/>
  <c r="E73" i="10"/>
  <c r="D73" i="10"/>
  <c r="C73" i="10" s="1"/>
  <c r="CJ72" i="10"/>
  <c r="CD72" i="10"/>
  <c r="E72" i="10"/>
  <c r="D72" i="10"/>
  <c r="CJ71" i="10"/>
  <c r="CD71" i="10" s="1"/>
  <c r="CI71" i="10"/>
  <c r="CC71" i="10" s="1"/>
  <c r="AU71" i="10" s="1"/>
  <c r="CH71" i="10"/>
  <c r="CB71" i="10"/>
  <c r="E71" i="10"/>
  <c r="D71" i="10"/>
  <c r="C71" i="10" s="1"/>
  <c r="CG71" i="10" s="1"/>
  <c r="CA71" i="10" s="1"/>
  <c r="CJ70" i="10"/>
  <c r="CD70" i="10" s="1"/>
  <c r="E70" i="10"/>
  <c r="D70" i="10"/>
  <c r="C70" i="10" s="1"/>
  <c r="CJ69" i="10"/>
  <c r="CD69" i="10" s="1"/>
  <c r="E69" i="10"/>
  <c r="D69" i="10"/>
  <c r="C69" i="10" s="1"/>
  <c r="CJ68" i="10"/>
  <c r="CD68" i="10"/>
  <c r="E68" i="10"/>
  <c r="D68" i="10"/>
  <c r="CJ67" i="10"/>
  <c r="CD67" i="10" s="1"/>
  <c r="CI67" i="10"/>
  <c r="CC67" i="10" s="1"/>
  <c r="AU67" i="10" s="1"/>
  <c r="CH67" i="10"/>
  <c r="CB67" i="10"/>
  <c r="E67" i="10"/>
  <c r="D67" i="10"/>
  <c r="C67" i="10" s="1"/>
  <c r="CG67" i="10" s="1"/>
  <c r="CA67" i="10" s="1"/>
  <c r="CJ66" i="10"/>
  <c r="CD66" i="10" s="1"/>
  <c r="E66" i="10"/>
  <c r="D66" i="10"/>
  <c r="C66" i="10" s="1"/>
  <c r="CJ65" i="10"/>
  <c r="CD65" i="10" s="1"/>
  <c r="E65" i="10"/>
  <c r="D65" i="10"/>
  <c r="C65" i="10" s="1"/>
  <c r="CJ64" i="10"/>
  <c r="CD64" i="10"/>
  <c r="E64" i="10"/>
  <c r="D64" i="10"/>
  <c r="CJ63" i="10"/>
  <c r="CD63" i="10" s="1"/>
  <c r="CI63" i="10"/>
  <c r="CC63" i="10" s="1"/>
  <c r="E63" i="10"/>
  <c r="D63" i="10"/>
  <c r="C63" i="10" s="1"/>
  <c r="CG63" i="10" s="1"/>
  <c r="CA63" i="10" s="1"/>
  <c r="CJ62" i="10"/>
  <c r="CD62" i="10"/>
  <c r="E62" i="10"/>
  <c r="D62" i="10"/>
  <c r="C62" i="10" s="1"/>
  <c r="CJ61" i="10"/>
  <c r="CD61" i="10"/>
  <c r="E61" i="10"/>
  <c r="D61" i="10"/>
  <c r="C61" i="10"/>
  <c r="CG61" i="10" s="1"/>
  <c r="CA61" i="10" s="1"/>
  <c r="CJ60" i="10"/>
  <c r="CG60" i="10"/>
  <c r="CD60" i="10"/>
  <c r="CA60" i="10"/>
  <c r="E60" i="10"/>
  <c r="D60" i="10"/>
  <c r="C60" i="10"/>
  <c r="CI60" i="10" s="1"/>
  <c r="CC60" i="10" s="1"/>
  <c r="CJ59" i="10"/>
  <c r="CD59" i="10"/>
  <c r="E59" i="10"/>
  <c r="C59" i="10" s="1"/>
  <c r="D59" i="10"/>
  <c r="CJ58" i="10"/>
  <c r="CD58" i="10"/>
  <c r="E58" i="10"/>
  <c r="D58" i="10"/>
  <c r="C58" i="10" s="1"/>
  <c r="CJ57" i="10"/>
  <c r="CD57" i="10"/>
  <c r="E57" i="10"/>
  <c r="D57" i="10"/>
  <c r="C57" i="10"/>
  <c r="CG57" i="10" s="1"/>
  <c r="CA57" i="10" s="1"/>
  <c r="CJ56" i="10"/>
  <c r="CG56" i="10"/>
  <c r="CD56" i="10"/>
  <c r="CA56" i="10"/>
  <c r="E56" i="10"/>
  <c r="D56" i="10"/>
  <c r="C56" i="10"/>
  <c r="CI56" i="10" s="1"/>
  <c r="CC56" i="10" s="1"/>
  <c r="CJ55" i="10"/>
  <c r="CD55" i="10"/>
  <c r="E55" i="10"/>
  <c r="C55" i="10" s="1"/>
  <c r="D55" i="10"/>
  <c r="CJ54" i="10"/>
  <c r="CD54" i="10"/>
  <c r="E54" i="10"/>
  <c r="D54" i="10"/>
  <c r="C54" i="10" s="1"/>
  <c r="CJ53" i="10"/>
  <c r="CD53" i="10"/>
  <c r="E53" i="10"/>
  <c r="D53" i="10"/>
  <c r="C53" i="10"/>
  <c r="CG53" i="10" s="1"/>
  <c r="CA53" i="10" s="1"/>
  <c r="CJ52" i="10"/>
  <c r="CG52" i="10"/>
  <c r="CD52" i="10"/>
  <c r="CA52" i="10"/>
  <c r="E52" i="10"/>
  <c r="D52" i="10"/>
  <c r="C52" i="10"/>
  <c r="CI52" i="10" s="1"/>
  <c r="CC52" i="10" s="1"/>
  <c r="CJ51" i="10"/>
  <c r="CD51" i="10"/>
  <c r="E51" i="10"/>
  <c r="C51" i="10" s="1"/>
  <c r="D51" i="10"/>
  <c r="CJ50" i="10"/>
  <c r="CD50" i="10"/>
  <c r="E50" i="10"/>
  <c r="D50" i="10"/>
  <c r="C50" i="10" s="1"/>
  <c r="CJ49" i="10"/>
  <c r="CD49" i="10"/>
  <c r="E49" i="10"/>
  <c r="D49" i="10"/>
  <c r="C49" i="10"/>
  <c r="CG49" i="10" s="1"/>
  <c r="CA49" i="10" s="1"/>
  <c r="CJ48" i="10"/>
  <c r="CG48" i="10"/>
  <c r="CD48" i="10"/>
  <c r="CA48" i="10"/>
  <c r="E48" i="10"/>
  <c r="D48" i="10"/>
  <c r="C48" i="10"/>
  <c r="CI48" i="10" s="1"/>
  <c r="CC48" i="10" s="1"/>
  <c r="CJ47" i="10"/>
  <c r="CD47" i="10"/>
  <c r="E47" i="10"/>
  <c r="C47" i="10" s="1"/>
  <c r="D47" i="10"/>
  <c r="CJ46" i="10"/>
  <c r="CD46" i="10"/>
  <c r="E46" i="10"/>
  <c r="D46" i="10"/>
  <c r="C46" i="10" s="1"/>
  <c r="CJ45" i="10"/>
  <c r="CD45" i="10"/>
  <c r="E45" i="10"/>
  <c r="D45" i="10"/>
  <c r="C45" i="10"/>
  <c r="CJ44" i="10"/>
  <c r="CG44" i="10"/>
  <c r="CD44" i="10"/>
  <c r="CA44" i="10"/>
  <c r="E44" i="10"/>
  <c r="D44" i="10"/>
  <c r="C44" i="10"/>
  <c r="CI44" i="10" s="1"/>
  <c r="CC44" i="10" s="1"/>
  <c r="CJ43" i="10"/>
  <c r="CD43" i="10"/>
  <c r="E43" i="10"/>
  <c r="C43" i="10" s="1"/>
  <c r="D43" i="10"/>
  <c r="CJ42" i="10"/>
  <c r="CD42" i="10"/>
  <c r="E42" i="10"/>
  <c r="D42" i="10"/>
  <c r="C42" i="10" s="1"/>
  <c r="CJ41" i="10"/>
  <c r="CD41" i="10"/>
  <c r="E41" i="10"/>
  <c r="D41" i="10"/>
  <c r="C41" i="10"/>
  <c r="CJ40" i="10"/>
  <c r="CG40" i="10"/>
  <c r="CD40" i="10"/>
  <c r="CA40" i="10"/>
  <c r="E40" i="10"/>
  <c r="D40" i="10"/>
  <c r="C40" i="10"/>
  <c r="CI40" i="10" s="1"/>
  <c r="CC40" i="10" s="1"/>
  <c r="CJ39" i="10"/>
  <c r="CD39" i="10"/>
  <c r="E39" i="10"/>
  <c r="C39" i="10" s="1"/>
  <c r="D39" i="10"/>
  <c r="CJ38" i="10"/>
  <c r="CD38" i="10"/>
  <c r="E38" i="10"/>
  <c r="D38" i="10"/>
  <c r="C38" i="10" s="1"/>
  <c r="CJ37" i="10"/>
  <c r="CD37" i="10"/>
  <c r="E37" i="10"/>
  <c r="D37" i="10"/>
  <c r="C37" i="10"/>
  <c r="CJ36" i="10"/>
  <c r="CG36" i="10"/>
  <c r="CD36" i="10"/>
  <c r="CA36" i="10"/>
  <c r="E36" i="10"/>
  <c r="D36" i="10"/>
  <c r="C36" i="10"/>
  <c r="CI36" i="10" s="1"/>
  <c r="CC36" i="10" s="1"/>
  <c r="CJ35" i="10"/>
  <c r="CD35" i="10"/>
  <c r="E35" i="10"/>
  <c r="C35" i="10" s="1"/>
  <c r="D35" i="10"/>
  <c r="CJ34" i="10"/>
  <c r="CD34" i="10"/>
  <c r="E34" i="10"/>
  <c r="D34" i="10"/>
  <c r="C34" i="10" s="1"/>
  <c r="CJ33" i="10"/>
  <c r="CD33" i="10"/>
  <c r="E33" i="10"/>
  <c r="D33" i="10"/>
  <c r="C33" i="10"/>
  <c r="CJ32" i="10"/>
  <c r="CG32" i="10"/>
  <c r="CD32" i="10"/>
  <c r="CA32" i="10"/>
  <c r="E32" i="10"/>
  <c r="D32" i="10"/>
  <c r="C32" i="10"/>
  <c r="CI32" i="10" s="1"/>
  <c r="CC32" i="10" s="1"/>
  <c r="CJ31" i="10"/>
  <c r="CD31" i="10"/>
  <c r="E31" i="10"/>
  <c r="C31" i="10" s="1"/>
  <c r="D31" i="10"/>
  <c r="CJ30" i="10"/>
  <c r="CD30" i="10"/>
  <c r="E30" i="10"/>
  <c r="D30" i="10"/>
  <c r="C30" i="10" s="1"/>
  <c r="CJ29" i="10"/>
  <c r="CD29" i="10"/>
  <c r="E29" i="10"/>
  <c r="D29" i="10"/>
  <c r="C29" i="10"/>
  <c r="CJ28" i="10"/>
  <c r="CG28" i="10"/>
  <c r="CD28" i="10"/>
  <c r="CA28" i="10"/>
  <c r="E28" i="10"/>
  <c r="D28" i="10"/>
  <c r="C28" i="10"/>
  <c r="CI28" i="10" s="1"/>
  <c r="CC28" i="10" s="1"/>
  <c r="CJ27" i="10"/>
  <c r="CD27" i="10"/>
  <c r="E27" i="10"/>
  <c r="C27" i="10" s="1"/>
  <c r="D27" i="10"/>
  <c r="CJ26" i="10"/>
  <c r="CD26" i="10"/>
  <c r="E26" i="10"/>
  <c r="D26" i="10"/>
  <c r="C26" i="10" s="1"/>
  <c r="CJ25" i="10"/>
  <c r="CD25" i="10"/>
  <c r="E25" i="10"/>
  <c r="D25" i="10"/>
  <c r="C25" i="10"/>
  <c r="CJ24" i="10"/>
  <c r="CG24" i="10"/>
  <c r="CD24" i="10"/>
  <c r="CA24" i="10"/>
  <c r="E24" i="10"/>
  <c r="D24" i="10"/>
  <c r="C24" i="10"/>
  <c r="CI24" i="10" s="1"/>
  <c r="CC24" i="10" s="1"/>
  <c r="CJ23" i="10"/>
  <c r="CD23" i="10"/>
  <c r="E23" i="10"/>
  <c r="C23" i="10" s="1"/>
  <c r="D23" i="10"/>
  <c r="CJ22" i="10"/>
  <c r="CD22" i="10"/>
  <c r="E22" i="10"/>
  <c r="D22" i="10"/>
  <c r="C22" i="10" s="1"/>
  <c r="CJ21" i="10"/>
  <c r="CD21" i="10"/>
  <c r="E21" i="10"/>
  <c r="D21" i="10"/>
  <c r="C21" i="10"/>
  <c r="CJ20" i="10"/>
  <c r="CG20" i="10"/>
  <c r="CD20" i="10"/>
  <c r="CA20" i="10"/>
  <c r="E20" i="10"/>
  <c r="D20" i="10"/>
  <c r="C20" i="10"/>
  <c r="CI20" i="10" s="1"/>
  <c r="CC20" i="10" s="1"/>
  <c r="CJ19" i="10"/>
  <c r="CD19" i="10"/>
  <c r="E19" i="10"/>
  <c r="C19" i="10" s="1"/>
  <c r="D19" i="10"/>
  <c r="CJ18" i="10"/>
  <c r="CD18" i="10"/>
  <c r="E18" i="10"/>
  <c r="D18" i="10"/>
  <c r="C18" i="10" s="1"/>
  <c r="CJ17" i="10"/>
  <c r="CD17" i="10"/>
  <c r="E17" i="10"/>
  <c r="D17" i="10"/>
  <c r="C17" i="10"/>
  <c r="CJ16" i="10"/>
  <c r="CG16" i="10"/>
  <c r="CD16" i="10"/>
  <c r="CA16" i="10"/>
  <c r="E16" i="10"/>
  <c r="D16" i="10"/>
  <c r="C16" i="10"/>
  <c r="CI16" i="10" s="1"/>
  <c r="CC16" i="10" s="1"/>
  <c r="CJ15" i="10"/>
  <c r="CD15" i="10"/>
  <c r="E15" i="10"/>
  <c r="C15" i="10" s="1"/>
  <c r="D15" i="10"/>
  <c r="CJ14" i="10"/>
  <c r="CD14" i="10"/>
  <c r="E14" i="10"/>
  <c r="D14" i="10"/>
  <c r="C14" i="10" s="1"/>
  <c r="A5" i="10"/>
  <c r="A4" i="10"/>
  <c r="A3" i="10"/>
  <c r="A2" i="10"/>
  <c r="AU71" i="3" l="1"/>
  <c r="AU75" i="3"/>
  <c r="AU65" i="3"/>
  <c r="AU67" i="3"/>
  <c r="AU73" i="3"/>
  <c r="AU63" i="3"/>
  <c r="CG24" i="2"/>
  <c r="CA24" i="2" s="1"/>
  <c r="CH24" i="2"/>
  <c r="CB24" i="2" s="1"/>
  <c r="CI24" i="2"/>
  <c r="CC24" i="2" s="1"/>
  <c r="AU68" i="2"/>
  <c r="AU67" i="2"/>
  <c r="AS96" i="2"/>
  <c r="AU55" i="2"/>
  <c r="AU42" i="2"/>
  <c r="AU73" i="2"/>
  <c r="CG53" i="2"/>
  <c r="CA53" i="2" s="1"/>
  <c r="CH53" i="2"/>
  <c r="CB53" i="2" s="1"/>
  <c r="CI53" i="2"/>
  <c r="CC53" i="2" s="1"/>
  <c r="AU37" i="2"/>
  <c r="AU75" i="2"/>
  <c r="AU83" i="2"/>
  <c r="CG45" i="2"/>
  <c r="CA45" i="2" s="1"/>
  <c r="CH45" i="2"/>
  <c r="CB45" i="2" s="1"/>
  <c r="CI45" i="2"/>
  <c r="CC45" i="2" s="1"/>
  <c r="CG28" i="2"/>
  <c r="CA28" i="2" s="1"/>
  <c r="AU28" i="2" s="1"/>
  <c r="CH28" i="2"/>
  <c r="CB28" i="2" s="1"/>
  <c r="CI28" i="2"/>
  <c r="CC28" i="2" s="1"/>
  <c r="AU66" i="2"/>
  <c r="AU39" i="2"/>
  <c r="AU88" i="2"/>
  <c r="AU79" i="2"/>
  <c r="CG40" i="2"/>
  <c r="CA40" i="2" s="1"/>
  <c r="CH40" i="2"/>
  <c r="CB40" i="2" s="1"/>
  <c r="CI40" i="2"/>
  <c r="CC40" i="2" s="1"/>
  <c r="CG25" i="2"/>
  <c r="CA25" i="2" s="1"/>
  <c r="CI25" i="2"/>
  <c r="CC25" i="2" s="1"/>
  <c r="CH25" i="2"/>
  <c r="CB25" i="2" s="1"/>
  <c r="CG41" i="2"/>
  <c r="CA41" i="2" s="1"/>
  <c r="CH41" i="2"/>
  <c r="CB41" i="2" s="1"/>
  <c r="CI41" i="2"/>
  <c r="CC41" i="2" s="1"/>
  <c r="CG52" i="2"/>
  <c r="CA52" i="2" s="1"/>
  <c r="AU52" i="2" s="1"/>
  <c r="CH52" i="2"/>
  <c r="CB52" i="2" s="1"/>
  <c r="CI52" i="2"/>
  <c r="CC52" i="2" s="1"/>
  <c r="CA14" i="2"/>
  <c r="AU14" i="2" s="1"/>
  <c r="AU59" i="2"/>
  <c r="AU50" i="2"/>
  <c r="AU65" i="2"/>
  <c r="CG36" i="2"/>
  <c r="CA36" i="2" s="1"/>
  <c r="AU36" i="2" s="1"/>
  <c r="CH36" i="2"/>
  <c r="CB36" i="2" s="1"/>
  <c r="CI36" i="2"/>
  <c r="CC36" i="2" s="1"/>
  <c r="CG20" i="2"/>
  <c r="CA20" i="2" s="1"/>
  <c r="CH20" i="2"/>
  <c r="CB20" i="2" s="1"/>
  <c r="CI20" i="2"/>
  <c r="CC20" i="2" s="1"/>
  <c r="AU74" i="2"/>
  <c r="AU47" i="2"/>
  <c r="CG26" i="2"/>
  <c r="CA26" i="2" s="1"/>
  <c r="AU26" i="2" s="1"/>
  <c r="CH26" i="2"/>
  <c r="CB26" i="2" s="1"/>
  <c r="CI26" i="2"/>
  <c r="CC26" i="2" s="1"/>
  <c r="CG48" i="2"/>
  <c r="CA48" i="2" s="1"/>
  <c r="CH48" i="2"/>
  <c r="CB48" i="2" s="1"/>
  <c r="CI48" i="2"/>
  <c r="CC48" i="2" s="1"/>
  <c r="CG33" i="2"/>
  <c r="CA33" i="2" s="1"/>
  <c r="CI33" i="2"/>
  <c r="CC33" i="2" s="1"/>
  <c r="CH33" i="2"/>
  <c r="CB33" i="2" s="1"/>
  <c r="AU56" i="2"/>
  <c r="AU16" i="2"/>
  <c r="A194" i="2"/>
  <c r="AU78" i="2"/>
  <c r="AU15" i="2"/>
  <c r="AU72" i="2"/>
  <c r="AU71" i="2"/>
  <c r="AS104" i="2"/>
  <c r="AU89" i="2"/>
  <c r="AU81" i="2"/>
  <c r="CG49" i="2"/>
  <c r="CA49" i="2" s="1"/>
  <c r="CH49" i="2"/>
  <c r="CB49" i="2" s="1"/>
  <c r="CI49" i="2"/>
  <c r="CC49" i="2" s="1"/>
  <c r="CG32" i="2"/>
  <c r="CA32" i="2" s="1"/>
  <c r="CI32" i="2"/>
  <c r="CC32" i="2" s="1"/>
  <c r="CH32" i="2"/>
  <c r="CB32" i="2" s="1"/>
  <c r="AS100" i="2"/>
  <c r="AU62" i="2"/>
  <c r="AU51" i="2"/>
  <c r="CG34" i="2"/>
  <c r="CA34" i="2" s="1"/>
  <c r="AU34" i="2" s="1"/>
  <c r="CH34" i="2"/>
  <c r="CB34" i="2" s="1"/>
  <c r="CI34" i="2"/>
  <c r="CC34" i="2" s="1"/>
  <c r="AU57" i="2"/>
  <c r="AU21" i="2"/>
  <c r="CG44" i="2"/>
  <c r="CA44" i="2" s="1"/>
  <c r="CH44" i="2"/>
  <c r="CB44" i="2" s="1"/>
  <c r="CI44" i="2"/>
  <c r="CC44" i="2" s="1"/>
  <c r="AU84" i="2"/>
  <c r="AU58" i="2"/>
  <c r="AU30" i="2"/>
  <c r="AU17" i="2"/>
  <c r="CG17" i="10"/>
  <c r="CA17" i="10" s="1"/>
  <c r="CI17" i="10"/>
  <c r="CC17" i="10" s="1"/>
  <c r="CG21" i="10"/>
  <c r="CA21" i="10" s="1"/>
  <c r="CI21" i="10"/>
  <c r="CC21" i="10" s="1"/>
  <c r="AU24" i="10"/>
  <c r="CG25" i="10"/>
  <c r="CA25" i="10" s="1"/>
  <c r="CI25" i="10"/>
  <c r="CC25" i="10" s="1"/>
  <c r="CG29" i="10"/>
  <c r="CA29" i="10" s="1"/>
  <c r="CI29" i="10"/>
  <c r="CC29" i="10" s="1"/>
  <c r="CG33" i="10"/>
  <c r="CA33" i="10" s="1"/>
  <c r="CI33" i="10"/>
  <c r="CC33" i="10" s="1"/>
  <c r="CG37" i="10"/>
  <c r="CA37" i="10" s="1"/>
  <c r="CI37" i="10"/>
  <c r="CC37" i="10" s="1"/>
  <c r="AU40" i="10"/>
  <c r="CG41" i="10"/>
  <c r="CA41" i="10" s="1"/>
  <c r="CI41" i="10"/>
  <c r="CC41" i="10" s="1"/>
  <c r="CG45" i="10"/>
  <c r="CA45" i="10" s="1"/>
  <c r="CI45" i="10"/>
  <c r="CC45" i="10" s="1"/>
  <c r="CH50" i="10"/>
  <c r="CB50" i="10" s="1"/>
  <c r="CG50" i="10"/>
  <c r="CA50" i="10" s="1"/>
  <c r="CI50" i="10"/>
  <c r="CC50" i="10" s="1"/>
  <c r="CH54" i="10"/>
  <c r="CB54" i="10" s="1"/>
  <c r="CG54" i="10"/>
  <c r="CA54" i="10" s="1"/>
  <c r="CI54" i="10"/>
  <c r="CC54" i="10" s="1"/>
  <c r="CH58" i="10"/>
  <c r="CB58" i="10" s="1"/>
  <c r="CG58" i="10"/>
  <c r="CA58" i="10" s="1"/>
  <c r="AU58" i="10" s="1"/>
  <c r="CI58" i="10"/>
  <c r="CC58" i="10" s="1"/>
  <c r="CG62" i="10"/>
  <c r="CA62" i="10" s="1"/>
  <c r="CH62" i="10"/>
  <c r="CB62" i="10" s="1"/>
  <c r="CI62" i="10"/>
  <c r="CC62" i="10" s="1"/>
  <c r="CH17" i="10"/>
  <c r="CB17" i="10" s="1"/>
  <c r="CH21" i="10"/>
  <c r="CB21" i="10" s="1"/>
  <c r="CH25" i="10"/>
  <c r="CB25" i="10" s="1"/>
  <c r="CH29" i="10"/>
  <c r="CB29" i="10" s="1"/>
  <c r="CH33" i="10"/>
  <c r="CB33" i="10" s="1"/>
  <c r="CH37" i="10"/>
  <c r="CB37" i="10" s="1"/>
  <c r="CH41" i="10"/>
  <c r="CB41" i="10" s="1"/>
  <c r="CH45" i="10"/>
  <c r="CB45" i="10" s="1"/>
  <c r="CI47" i="10"/>
  <c r="CC47" i="10" s="1"/>
  <c r="CH47" i="10"/>
  <c r="CB47" i="10" s="1"/>
  <c r="CG47" i="10"/>
  <c r="CA47" i="10" s="1"/>
  <c r="AU47" i="10" s="1"/>
  <c r="CI51" i="10"/>
  <c r="CC51" i="10" s="1"/>
  <c r="CH51" i="10"/>
  <c r="CB51" i="10" s="1"/>
  <c r="CG51" i="10"/>
  <c r="CA51" i="10" s="1"/>
  <c r="AU51" i="10" s="1"/>
  <c r="CI55" i="10"/>
  <c r="CC55" i="10" s="1"/>
  <c r="CH55" i="10"/>
  <c r="CB55" i="10" s="1"/>
  <c r="CG55" i="10"/>
  <c r="CA55" i="10" s="1"/>
  <c r="CI59" i="10"/>
  <c r="CC59" i="10" s="1"/>
  <c r="CH59" i="10"/>
  <c r="CB59" i="10" s="1"/>
  <c r="CG59" i="10"/>
  <c r="CA59" i="10" s="1"/>
  <c r="CI15" i="10"/>
  <c r="CC15" i="10" s="1"/>
  <c r="CH15" i="10"/>
  <c r="CB15" i="10" s="1"/>
  <c r="CG15" i="10"/>
  <c r="CA15" i="10" s="1"/>
  <c r="AU15" i="10" s="1"/>
  <c r="CI19" i="10"/>
  <c r="CC19" i="10" s="1"/>
  <c r="CH19" i="10"/>
  <c r="CB19" i="10" s="1"/>
  <c r="CG19" i="10"/>
  <c r="CA19" i="10" s="1"/>
  <c r="AU19" i="10" s="1"/>
  <c r="CI23" i="10"/>
  <c r="CC23" i="10" s="1"/>
  <c r="CH23" i="10"/>
  <c r="CB23" i="10" s="1"/>
  <c r="CG23" i="10"/>
  <c r="CA23" i="10" s="1"/>
  <c r="CI27" i="10"/>
  <c r="CC27" i="10" s="1"/>
  <c r="CH27" i="10"/>
  <c r="CB27" i="10" s="1"/>
  <c r="CG27" i="10"/>
  <c r="CA27" i="10" s="1"/>
  <c r="CI31" i="10"/>
  <c r="CC31" i="10" s="1"/>
  <c r="CH31" i="10"/>
  <c r="CB31" i="10" s="1"/>
  <c r="CG31" i="10"/>
  <c r="CA31" i="10" s="1"/>
  <c r="AU31" i="10" s="1"/>
  <c r="CI35" i="10"/>
  <c r="CC35" i="10" s="1"/>
  <c r="CH35" i="10"/>
  <c r="CB35" i="10" s="1"/>
  <c r="CG35" i="10"/>
  <c r="CA35" i="10" s="1"/>
  <c r="AU35" i="10" s="1"/>
  <c r="CI39" i="10"/>
  <c r="CC39" i="10" s="1"/>
  <c r="CH39" i="10"/>
  <c r="CB39" i="10" s="1"/>
  <c r="CG39" i="10"/>
  <c r="CA39" i="10" s="1"/>
  <c r="CI43" i="10"/>
  <c r="CC43" i="10" s="1"/>
  <c r="CH43" i="10"/>
  <c r="CB43" i="10" s="1"/>
  <c r="CG43" i="10"/>
  <c r="CA43" i="10" s="1"/>
  <c r="CH14" i="10"/>
  <c r="CB14" i="10" s="1"/>
  <c r="CG14" i="10"/>
  <c r="CI14" i="10"/>
  <c r="CC14" i="10" s="1"/>
  <c r="CH18" i="10"/>
  <c r="CB18" i="10" s="1"/>
  <c r="CG18" i="10"/>
  <c r="CA18" i="10" s="1"/>
  <c r="CI18" i="10"/>
  <c r="CC18" i="10" s="1"/>
  <c r="CH22" i="10"/>
  <c r="CB22" i="10" s="1"/>
  <c r="CG22" i="10"/>
  <c r="CA22" i="10" s="1"/>
  <c r="CI22" i="10"/>
  <c r="CC22" i="10" s="1"/>
  <c r="CH26" i="10"/>
  <c r="CB26" i="10" s="1"/>
  <c r="CG26" i="10"/>
  <c r="CA26" i="10" s="1"/>
  <c r="CI26" i="10"/>
  <c r="CC26" i="10" s="1"/>
  <c r="CH30" i="10"/>
  <c r="CB30" i="10" s="1"/>
  <c r="CG30" i="10"/>
  <c r="CA30" i="10" s="1"/>
  <c r="AU30" i="10" s="1"/>
  <c r="CI30" i="10"/>
  <c r="CC30" i="10" s="1"/>
  <c r="CH34" i="10"/>
  <c r="CB34" i="10" s="1"/>
  <c r="CG34" i="10"/>
  <c r="CA34" i="10" s="1"/>
  <c r="CI34" i="10"/>
  <c r="CC34" i="10" s="1"/>
  <c r="CH38" i="10"/>
  <c r="CB38" i="10" s="1"/>
  <c r="CG38" i="10"/>
  <c r="CA38" i="10" s="1"/>
  <c r="CI38" i="10"/>
  <c r="CC38" i="10" s="1"/>
  <c r="CH42" i="10"/>
  <c r="CB42" i="10" s="1"/>
  <c r="CG42" i="10"/>
  <c r="CA42" i="10" s="1"/>
  <c r="CI42" i="10"/>
  <c r="CC42" i="10" s="1"/>
  <c r="CH46" i="10"/>
  <c r="CB46" i="10" s="1"/>
  <c r="CG46" i="10"/>
  <c r="CA46" i="10" s="1"/>
  <c r="AU46" i="10" s="1"/>
  <c r="CI46" i="10"/>
  <c r="CC46" i="10" s="1"/>
  <c r="CH78" i="10"/>
  <c r="CB78" i="10" s="1"/>
  <c r="CG78" i="10"/>
  <c r="CA78" i="10" s="1"/>
  <c r="CI78" i="10"/>
  <c r="CC78" i="10" s="1"/>
  <c r="CH49" i="10"/>
  <c r="CB49" i="10" s="1"/>
  <c r="AU49" i="10" s="1"/>
  <c r="AU52" i="10"/>
  <c r="CH53" i="10"/>
  <c r="CB53" i="10" s="1"/>
  <c r="AU53" i="10" s="1"/>
  <c r="CH57" i="10"/>
  <c r="CB57" i="10" s="1"/>
  <c r="AU60" i="10"/>
  <c r="CH61" i="10"/>
  <c r="CB61" i="10" s="1"/>
  <c r="AU61" i="10" s="1"/>
  <c r="CG65" i="10"/>
  <c r="CA65" i="10" s="1"/>
  <c r="CI65" i="10"/>
  <c r="CC65" i="10" s="1"/>
  <c r="CH65" i="10"/>
  <c r="CB65" i="10" s="1"/>
  <c r="CG69" i="10"/>
  <c r="CA69" i="10" s="1"/>
  <c r="AU69" i="10" s="1"/>
  <c r="CI69" i="10"/>
  <c r="CC69" i="10" s="1"/>
  <c r="CH69" i="10"/>
  <c r="CB69" i="10" s="1"/>
  <c r="CG73" i="10"/>
  <c r="CA73" i="10" s="1"/>
  <c r="CI73" i="10"/>
  <c r="CC73" i="10" s="1"/>
  <c r="CH73" i="10"/>
  <c r="CB73" i="10" s="1"/>
  <c r="CH83" i="10"/>
  <c r="CB83" i="10" s="1"/>
  <c r="CI83" i="10"/>
  <c r="CC83" i="10" s="1"/>
  <c r="CG83" i="10"/>
  <c r="CA83" i="10" s="1"/>
  <c r="AU83" i="10" s="1"/>
  <c r="CG95" i="10"/>
  <c r="CA95" i="10" s="1"/>
  <c r="AS95" i="10" s="1"/>
  <c r="CG103" i="10"/>
  <c r="CA103" i="10" s="1"/>
  <c r="AS103" i="10" s="1"/>
  <c r="CH16" i="10"/>
  <c r="CB16" i="10" s="1"/>
  <c r="AU16" i="10" s="1"/>
  <c r="CH20" i="10"/>
  <c r="CB20" i="10" s="1"/>
  <c r="AU20" i="10" s="1"/>
  <c r="CH24" i="10"/>
  <c r="CB24" i="10" s="1"/>
  <c r="CH28" i="10"/>
  <c r="CB28" i="10" s="1"/>
  <c r="AU28" i="10" s="1"/>
  <c r="CH32" i="10"/>
  <c r="CB32" i="10" s="1"/>
  <c r="AU32" i="10" s="1"/>
  <c r="CH36" i="10"/>
  <c r="CB36" i="10" s="1"/>
  <c r="AU36" i="10" s="1"/>
  <c r="CH40" i="10"/>
  <c r="CB40" i="10" s="1"/>
  <c r="CH44" i="10"/>
  <c r="CB44" i="10" s="1"/>
  <c r="AU44" i="10" s="1"/>
  <c r="CH48" i="10"/>
  <c r="CB48" i="10" s="1"/>
  <c r="AU48" i="10" s="1"/>
  <c r="CI49" i="10"/>
  <c r="CC49" i="10" s="1"/>
  <c r="CH52" i="10"/>
  <c r="CB52" i="10" s="1"/>
  <c r="CI53" i="10"/>
  <c r="CC53" i="10" s="1"/>
  <c r="CH56" i="10"/>
  <c r="CB56" i="10" s="1"/>
  <c r="AU56" i="10" s="1"/>
  <c r="CI57" i="10"/>
  <c r="CC57" i="10" s="1"/>
  <c r="AU57" i="10" s="1"/>
  <c r="CH60" i="10"/>
  <c r="CB60" i="10" s="1"/>
  <c r="CI61" i="10"/>
  <c r="CC61" i="10" s="1"/>
  <c r="CG66" i="10"/>
  <c r="CA66" i="10" s="1"/>
  <c r="CH66" i="10"/>
  <c r="CB66" i="10" s="1"/>
  <c r="CI66" i="10"/>
  <c r="CC66" i="10" s="1"/>
  <c r="CG70" i="10"/>
  <c r="CA70" i="10" s="1"/>
  <c r="CH70" i="10"/>
  <c r="CB70" i="10" s="1"/>
  <c r="CI70" i="10"/>
  <c r="CC70" i="10" s="1"/>
  <c r="CG74" i="10"/>
  <c r="CA74" i="10" s="1"/>
  <c r="CH74" i="10"/>
  <c r="CB74" i="10" s="1"/>
  <c r="CI74" i="10"/>
  <c r="CC74" i="10" s="1"/>
  <c r="CG84" i="10"/>
  <c r="CA84" i="10" s="1"/>
  <c r="AU84" i="10" s="1"/>
  <c r="CH85" i="10"/>
  <c r="CB85" i="10" s="1"/>
  <c r="CI85" i="10"/>
  <c r="CC85" i="10" s="1"/>
  <c r="CG85" i="10"/>
  <c r="CA85" i="10" s="1"/>
  <c r="AU85" i="10" s="1"/>
  <c r="CH98" i="10"/>
  <c r="CB98" i="10" s="1"/>
  <c r="CG98" i="10"/>
  <c r="CA98" i="10" s="1"/>
  <c r="CG100" i="10"/>
  <c r="CA100" i="10" s="1"/>
  <c r="AS100" i="10" s="1"/>
  <c r="CI84" i="10"/>
  <c r="CC84" i="10" s="1"/>
  <c r="CG86" i="10"/>
  <c r="CA86" i="10" s="1"/>
  <c r="AU86" i="10" s="1"/>
  <c r="CH87" i="10"/>
  <c r="CB87" i="10" s="1"/>
  <c r="CI87" i="10"/>
  <c r="CC87" i="10" s="1"/>
  <c r="CG87" i="10"/>
  <c r="CA87" i="10" s="1"/>
  <c r="AU87" i="10" s="1"/>
  <c r="CG99" i="10"/>
  <c r="CA99" i="10" s="1"/>
  <c r="AS99" i="10" s="1"/>
  <c r="CH101" i="10"/>
  <c r="CB101" i="10" s="1"/>
  <c r="AS101" i="10" s="1"/>
  <c r="CH63" i="10"/>
  <c r="CB63" i="10" s="1"/>
  <c r="AU63" i="10" s="1"/>
  <c r="CH81" i="10"/>
  <c r="CB81" i="10" s="1"/>
  <c r="CI81" i="10"/>
  <c r="CC81" i="10" s="1"/>
  <c r="CG81" i="10"/>
  <c r="CA81" i="10" s="1"/>
  <c r="CI86" i="10"/>
  <c r="CC86" i="10" s="1"/>
  <c r="CG88" i="10"/>
  <c r="CA88" i="10" s="1"/>
  <c r="AU88" i="10" s="1"/>
  <c r="CH89" i="10"/>
  <c r="CB89" i="10" s="1"/>
  <c r="CI89" i="10"/>
  <c r="CC89" i="10" s="1"/>
  <c r="CG89" i="10"/>
  <c r="CA89" i="10" s="1"/>
  <c r="CH94" i="10"/>
  <c r="CB94" i="10" s="1"/>
  <c r="CG94" i="10"/>
  <c r="CA94" i="10" s="1"/>
  <c r="AS94" i="10" s="1"/>
  <c r="CH102" i="10"/>
  <c r="CB102" i="10" s="1"/>
  <c r="CG102" i="10"/>
  <c r="CA102" i="10" s="1"/>
  <c r="AS102" i="10" s="1"/>
  <c r="C64" i="10"/>
  <c r="C68" i="10"/>
  <c r="C72" i="10"/>
  <c r="B157" i="9"/>
  <c r="B156" i="9"/>
  <c r="B155" i="9"/>
  <c r="B154" i="9"/>
  <c r="B153" i="9"/>
  <c r="B152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E123" i="9"/>
  <c r="D123" i="9"/>
  <c r="C123" i="9" s="1"/>
  <c r="E122" i="9"/>
  <c r="D122" i="9"/>
  <c r="C122" i="9"/>
  <c r="E121" i="9"/>
  <c r="D121" i="9"/>
  <c r="C121" i="9" s="1"/>
  <c r="CG116" i="9"/>
  <c r="CA116" i="9"/>
  <c r="E116" i="9"/>
  <c r="CG115" i="9"/>
  <c r="CA115" i="9"/>
  <c r="E115" i="9" s="1"/>
  <c r="CG114" i="9"/>
  <c r="CA114" i="9"/>
  <c r="E114" i="9"/>
  <c r="CG113" i="9"/>
  <c r="CA113" i="9"/>
  <c r="E113" i="9" s="1"/>
  <c r="CG110" i="9"/>
  <c r="CA110" i="9"/>
  <c r="E110" i="9"/>
  <c r="CG109" i="9"/>
  <c r="CA109" i="9"/>
  <c r="E109" i="9" s="1"/>
  <c r="CG108" i="9"/>
  <c r="CA108" i="9"/>
  <c r="E108" i="9"/>
  <c r="E105" i="9"/>
  <c r="C105" i="9" s="1"/>
  <c r="D105" i="9"/>
  <c r="E104" i="9"/>
  <c r="C104" i="9" s="1"/>
  <c r="D104" i="9"/>
  <c r="E103" i="9"/>
  <c r="D103" i="9"/>
  <c r="C103" i="9"/>
  <c r="CH103" i="9" s="1"/>
  <c r="CB103" i="9" s="1"/>
  <c r="CG102" i="9"/>
  <c r="CA102" i="9" s="1"/>
  <c r="AS102" i="9" s="1"/>
  <c r="E102" i="9"/>
  <c r="D102" i="9"/>
  <c r="C102" i="9"/>
  <c r="CH102" i="9" s="1"/>
  <c r="CB102" i="9" s="1"/>
  <c r="E101" i="9"/>
  <c r="C101" i="9" s="1"/>
  <c r="D101" i="9"/>
  <c r="E100" i="9"/>
  <c r="C100" i="9" s="1"/>
  <c r="D100" i="9"/>
  <c r="E99" i="9"/>
  <c r="D99" i="9"/>
  <c r="C99" i="9"/>
  <c r="CH99" i="9" s="1"/>
  <c r="CB99" i="9" s="1"/>
  <c r="CG98" i="9"/>
  <c r="CA98" i="9" s="1"/>
  <c r="AS98" i="9" s="1"/>
  <c r="E98" i="9"/>
  <c r="D98" i="9"/>
  <c r="C98" i="9"/>
  <c r="CH98" i="9" s="1"/>
  <c r="CB98" i="9" s="1"/>
  <c r="E97" i="9"/>
  <c r="C97" i="9" s="1"/>
  <c r="D97" i="9"/>
  <c r="E96" i="9"/>
  <c r="C96" i="9" s="1"/>
  <c r="D96" i="9"/>
  <c r="E95" i="9"/>
  <c r="D95" i="9"/>
  <c r="C95" i="9"/>
  <c r="CH95" i="9" s="1"/>
  <c r="CB95" i="9" s="1"/>
  <c r="CG94" i="9"/>
  <c r="CA94" i="9" s="1"/>
  <c r="AS94" i="9" s="1"/>
  <c r="E94" i="9"/>
  <c r="D94" i="9"/>
  <c r="C94" i="9"/>
  <c r="CH94" i="9" s="1"/>
  <c r="CB94" i="9" s="1"/>
  <c r="CJ89" i="9"/>
  <c r="CG89" i="9"/>
  <c r="CA89" i="9" s="1"/>
  <c r="CD89" i="9"/>
  <c r="E89" i="9"/>
  <c r="C89" i="9" s="1"/>
  <c r="D89" i="9"/>
  <c r="CJ88" i="9"/>
  <c r="CD88" i="9"/>
  <c r="E88" i="9"/>
  <c r="C88" i="9" s="1"/>
  <c r="D88" i="9"/>
  <c r="CJ87" i="9"/>
  <c r="CI87" i="9"/>
  <c r="CC87" i="9" s="1"/>
  <c r="CD87" i="9"/>
  <c r="E87" i="9"/>
  <c r="D87" i="9"/>
  <c r="C87" i="9"/>
  <c r="CJ86" i="9"/>
  <c r="CD86" i="9"/>
  <c r="E86" i="9"/>
  <c r="D86" i="9"/>
  <c r="C86" i="9"/>
  <c r="CJ85" i="9"/>
  <c r="CD85" i="9"/>
  <c r="E85" i="9"/>
  <c r="C85" i="9" s="1"/>
  <c r="D85" i="9"/>
  <c r="CJ84" i="9"/>
  <c r="CG84" i="9"/>
  <c r="CA84" i="9" s="1"/>
  <c r="CD84" i="9"/>
  <c r="E84" i="9"/>
  <c r="C84" i="9" s="1"/>
  <c r="CH84" i="9" s="1"/>
  <c r="CB84" i="9" s="1"/>
  <c r="D84" i="9"/>
  <c r="CJ83" i="9"/>
  <c r="CD83" i="9"/>
  <c r="E83" i="9"/>
  <c r="D83" i="9"/>
  <c r="C83" i="9"/>
  <c r="CJ82" i="9"/>
  <c r="CD82" i="9"/>
  <c r="E82" i="9"/>
  <c r="D82" i="9"/>
  <c r="C82" i="9"/>
  <c r="CJ81" i="9"/>
  <c r="CG81" i="9"/>
  <c r="CA81" i="9" s="1"/>
  <c r="CD81" i="9"/>
  <c r="E81" i="9"/>
  <c r="C81" i="9" s="1"/>
  <c r="D81" i="9"/>
  <c r="CJ80" i="9"/>
  <c r="CI80" i="9"/>
  <c r="CC80" i="9" s="1"/>
  <c r="CD80" i="9"/>
  <c r="E80" i="9"/>
  <c r="C80" i="9" s="1"/>
  <c r="CJ79" i="9"/>
  <c r="CD79" i="9"/>
  <c r="E79" i="9"/>
  <c r="C79" i="9"/>
  <c r="CJ78" i="9"/>
  <c r="CI78" i="9"/>
  <c r="CD78" i="9"/>
  <c r="CC78" i="9"/>
  <c r="E78" i="9"/>
  <c r="C78" i="9" s="1"/>
  <c r="CH78" i="9" s="1"/>
  <c r="CB78" i="9" s="1"/>
  <c r="CJ77" i="9"/>
  <c r="CD77" i="9" s="1"/>
  <c r="CH77" i="9"/>
  <c r="CB77" i="9" s="1"/>
  <c r="E77" i="9"/>
  <c r="C77" i="9"/>
  <c r="CJ76" i="9"/>
  <c r="CG76" i="9"/>
  <c r="CD76" i="9"/>
  <c r="CA76" i="9"/>
  <c r="E76" i="9"/>
  <c r="C76" i="9" s="1"/>
  <c r="CH76" i="9" s="1"/>
  <c r="CB76" i="9" s="1"/>
  <c r="CJ75" i="9"/>
  <c r="CD75" i="9"/>
  <c r="E75" i="9"/>
  <c r="D75" i="9"/>
  <c r="C75" i="9" s="1"/>
  <c r="CJ74" i="9"/>
  <c r="CD74" i="9" s="1"/>
  <c r="E74" i="9"/>
  <c r="D74" i="9"/>
  <c r="C74" i="9" s="1"/>
  <c r="CJ73" i="9"/>
  <c r="CD73" i="9" s="1"/>
  <c r="CH73" i="9"/>
  <c r="CB73" i="9" s="1"/>
  <c r="E73" i="9"/>
  <c r="D73" i="9"/>
  <c r="C73" i="9" s="1"/>
  <c r="CJ72" i="9"/>
  <c r="CH72" i="9"/>
  <c r="CB72" i="9" s="1"/>
  <c r="CD72" i="9"/>
  <c r="E72" i="9"/>
  <c r="D72" i="9"/>
  <c r="C72" i="9" s="1"/>
  <c r="CJ71" i="9"/>
  <c r="CD71" i="9"/>
  <c r="E71" i="9"/>
  <c r="D71" i="9"/>
  <c r="C71" i="9" s="1"/>
  <c r="CJ70" i="9"/>
  <c r="CD70" i="9" s="1"/>
  <c r="E70" i="9"/>
  <c r="D70" i="9"/>
  <c r="C70" i="9" s="1"/>
  <c r="CJ69" i="9"/>
  <c r="CD69" i="9" s="1"/>
  <c r="CH69" i="9"/>
  <c r="CB69" i="9" s="1"/>
  <c r="E69" i="9"/>
  <c r="D69" i="9"/>
  <c r="C69" i="9" s="1"/>
  <c r="CJ68" i="9"/>
  <c r="CH68" i="9"/>
  <c r="CB68" i="9" s="1"/>
  <c r="CD68" i="9"/>
  <c r="E68" i="9"/>
  <c r="D68" i="9"/>
  <c r="C68" i="9" s="1"/>
  <c r="CJ67" i="9"/>
  <c r="CD67" i="9"/>
  <c r="E67" i="9"/>
  <c r="D67" i="9"/>
  <c r="CJ66" i="9"/>
  <c r="CD66" i="9"/>
  <c r="E66" i="9"/>
  <c r="D66" i="9"/>
  <c r="CJ65" i="9"/>
  <c r="CD65" i="9" s="1"/>
  <c r="E65" i="9"/>
  <c r="D65" i="9"/>
  <c r="C65" i="9" s="1"/>
  <c r="CJ64" i="9"/>
  <c r="CD64" i="9"/>
  <c r="E64" i="9"/>
  <c r="D64" i="9"/>
  <c r="C64" i="9" s="1"/>
  <c r="CJ63" i="9"/>
  <c r="CD63" i="9"/>
  <c r="E63" i="9"/>
  <c r="D63" i="9"/>
  <c r="CJ62" i="9"/>
  <c r="CI62" i="9"/>
  <c r="CC62" i="9" s="1"/>
  <c r="CH62" i="9"/>
  <c r="CB62" i="9" s="1"/>
  <c r="AU62" i="9" s="1"/>
  <c r="CD62" i="9"/>
  <c r="E62" i="9"/>
  <c r="D62" i="9"/>
  <c r="C62" i="9"/>
  <c r="CG62" i="9" s="1"/>
  <c r="CA62" i="9" s="1"/>
  <c r="CJ61" i="9"/>
  <c r="CG61" i="9"/>
  <c r="CA61" i="9" s="1"/>
  <c r="CD61" i="9"/>
  <c r="E61" i="9"/>
  <c r="D61" i="9"/>
  <c r="C61" i="9"/>
  <c r="CJ60" i="9"/>
  <c r="CG60" i="9"/>
  <c r="CA60" i="9" s="1"/>
  <c r="CD60" i="9"/>
  <c r="E60" i="9"/>
  <c r="D60" i="9"/>
  <c r="C60" i="9"/>
  <c r="CJ59" i="9"/>
  <c r="CG59" i="9"/>
  <c r="CA59" i="9" s="1"/>
  <c r="CD59" i="9"/>
  <c r="E59" i="9"/>
  <c r="D59" i="9"/>
  <c r="C59" i="9"/>
  <c r="CJ58" i="9"/>
  <c r="CG58" i="9"/>
  <c r="CA58" i="9" s="1"/>
  <c r="CD58" i="9"/>
  <c r="E58" i="9"/>
  <c r="D58" i="9"/>
  <c r="C58" i="9"/>
  <c r="CJ57" i="9"/>
  <c r="CG57" i="9"/>
  <c r="CA57" i="9" s="1"/>
  <c r="CD57" i="9"/>
  <c r="E57" i="9"/>
  <c r="D57" i="9"/>
  <c r="C57" i="9"/>
  <c r="CJ56" i="9"/>
  <c r="CG56" i="9"/>
  <c r="CA56" i="9" s="1"/>
  <c r="CD56" i="9"/>
  <c r="E56" i="9"/>
  <c r="D56" i="9"/>
  <c r="C56" i="9"/>
  <c r="CJ55" i="9"/>
  <c r="CG55" i="9"/>
  <c r="CA55" i="9" s="1"/>
  <c r="CD55" i="9"/>
  <c r="E55" i="9"/>
  <c r="D55" i="9"/>
  <c r="C55" i="9"/>
  <c r="CJ54" i="9"/>
  <c r="CG54" i="9"/>
  <c r="CA54" i="9" s="1"/>
  <c r="CD54" i="9"/>
  <c r="E54" i="9"/>
  <c r="D54" i="9"/>
  <c r="C54" i="9"/>
  <c r="CJ53" i="9"/>
  <c r="CG53" i="9"/>
  <c r="CA53" i="9" s="1"/>
  <c r="CD53" i="9"/>
  <c r="E53" i="9"/>
  <c r="D53" i="9"/>
  <c r="C53" i="9"/>
  <c r="CJ52" i="9"/>
  <c r="CG52" i="9"/>
  <c r="CA52" i="9" s="1"/>
  <c r="CD52" i="9"/>
  <c r="E52" i="9"/>
  <c r="D52" i="9"/>
  <c r="C52" i="9"/>
  <c r="CJ51" i="9"/>
  <c r="CG51" i="9"/>
  <c r="CA51" i="9" s="1"/>
  <c r="CD51" i="9"/>
  <c r="E51" i="9"/>
  <c r="D51" i="9"/>
  <c r="C51" i="9"/>
  <c r="CJ50" i="9"/>
  <c r="CG50" i="9"/>
  <c r="CA50" i="9" s="1"/>
  <c r="CD50" i="9"/>
  <c r="E50" i="9"/>
  <c r="D50" i="9"/>
  <c r="C50" i="9"/>
  <c r="CJ49" i="9"/>
  <c r="CG49" i="9"/>
  <c r="CA49" i="9" s="1"/>
  <c r="CD49" i="9"/>
  <c r="E49" i="9"/>
  <c r="D49" i="9"/>
  <c r="C49" i="9"/>
  <c r="CJ48" i="9"/>
  <c r="CG48" i="9"/>
  <c r="CA48" i="9" s="1"/>
  <c r="CD48" i="9"/>
  <c r="E48" i="9"/>
  <c r="D48" i="9"/>
  <c r="C48" i="9"/>
  <c r="CJ47" i="9"/>
  <c r="CG47" i="9"/>
  <c r="CA47" i="9" s="1"/>
  <c r="CD47" i="9"/>
  <c r="E47" i="9"/>
  <c r="D47" i="9"/>
  <c r="C47" i="9"/>
  <c r="CJ46" i="9"/>
  <c r="CG46" i="9"/>
  <c r="CA46" i="9" s="1"/>
  <c r="CD46" i="9"/>
  <c r="E46" i="9"/>
  <c r="D46" i="9"/>
  <c r="C46" i="9"/>
  <c r="CJ45" i="9"/>
  <c r="CG45" i="9"/>
  <c r="CA45" i="9" s="1"/>
  <c r="CD45" i="9"/>
  <c r="E45" i="9"/>
  <c r="D45" i="9"/>
  <c r="C45" i="9"/>
  <c r="CJ44" i="9"/>
  <c r="CG44" i="9"/>
  <c r="CA44" i="9" s="1"/>
  <c r="CD44" i="9"/>
  <c r="E44" i="9"/>
  <c r="D44" i="9"/>
  <c r="C44" i="9"/>
  <c r="CJ43" i="9"/>
  <c r="CG43" i="9"/>
  <c r="CA43" i="9" s="1"/>
  <c r="CD43" i="9"/>
  <c r="E43" i="9"/>
  <c r="D43" i="9"/>
  <c r="C43" i="9"/>
  <c r="CJ42" i="9"/>
  <c r="CD42" i="9"/>
  <c r="E42" i="9"/>
  <c r="D42" i="9"/>
  <c r="C42" i="9" s="1"/>
  <c r="CJ41" i="9"/>
  <c r="CD41" i="9"/>
  <c r="E41" i="9"/>
  <c r="D41" i="9"/>
  <c r="C41" i="9" s="1"/>
  <c r="CJ40" i="9"/>
  <c r="CD40" i="9"/>
  <c r="E40" i="9"/>
  <c r="D40" i="9"/>
  <c r="C40" i="9" s="1"/>
  <c r="CJ39" i="9"/>
  <c r="CD39" i="9"/>
  <c r="E39" i="9"/>
  <c r="D39" i="9"/>
  <c r="C39" i="9" s="1"/>
  <c r="CJ38" i="9"/>
  <c r="CD38" i="9"/>
  <c r="E38" i="9"/>
  <c r="D38" i="9"/>
  <c r="C38" i="9" s="1"/>
  <c r="CJ37" i="9"/>
  <c r="CD37" i="9"/>
  <c r="E37" i="9"/>
  <c r="D37" i="9"/>
  <c r="C37" i="9" s="1"/>
  <c r="CJ36" i="9"/>
  <c r="CD36" i="9"/>
  <c r="E36" i="9"/>
  <c r="D36" i="9"/>
  <c r="C36" i="9" s="1"/>
  <c r="CJ35" i="9"/>
  <c r="CD35" i="9"/>
  <c r="E35" i="9"/>
  <c r="D35" i="9"/>
  <c r="C35" i="9" s="1"/>
  <c r="CJ34" i="9"/>
  <c r="CD34" i="9"/>
  <c r="E34" i="9"/>
  <c r="D34" i="9"/>
  <c r="C34" i="9" s="1"/>
  <c r="CJ33" i="9"/>
  <c r="CD33" i="9"/>
  <c r="E33" i="9"/>
  <c r="D33" i="9"/>
  <c r="C33" i="9" s="1"/>
  <c r="CJ32" i="9"/>
  <c r="CD32" i="9"/>
  <c r="E32" i="9"/>
  <c r="D32" i="9"/>
  <c r="C32" i="9" s="1"/>
  <c r="CJ31" i="9"/>
  <c r="CD31" i="9"/>
  <c r="E31" i="9"/>
  <c r="D31" i="9"/>
  <c r="C31" i="9" s="1"/>
  <c r="CJ30" i="9"/>
  <c r="CD30" i="9"/>
  <c r="E30" i="9"/>
  <c r="D30" i="9"/>
  <c r="C30" i="9" s="1"/>
  <c r="CJ29" i="9"/>
  <c r="CD29" i="9"/>
  <c r="E29" i="9"/>
  <c r="D29" i="9"/>
  <c r="C29" i="9" s="1"/>
  <c r="CJ28" i="9"/>
  <c r="CD28" i="9"/>
  <c r="E28" i="9"/>
  <c r="D28" i="9"/>
  <c r="C28" i="9" s="1"/>
  <c r="CJ27" i="9"/>
  <c r="CD27" i="9"/>
  <c r="E27" i="9"/>
  <c r="D27" i="9"/>
  <c r="C27" i="9" s="1"/>
  <c r="CJ26" i="9"/>
  <c r="CD26" i="9"/>
  <c r="E26" i="9"/>
  <c r="D26" i="9"/>
  <c r="C26" i="9" s="1"/>
  <c r="CJ25" i="9"/>
  <c r="CD25" i="9"/>
  <c r="E25" i="9"/>
  <c r="D25" i="9"/>
  <c r="C25" i="9" s="1"/>
  <c r="CH25" i="9" s="1"/>
  <c r="CB25" i="9" s="1"/>
  <c r="CJ24" i="9"/>
  <c r="CD24" i="9" s="1"/>
  <c r="CH24" i="9"/>
  <c r="CB24" i="9"/>
  <c r="E24" i="9"/>
  <c r="D24" i="9"/>
  <c r="C24" i="9" s="1"/>
  <c r="CJ23" i="9"/>
  <c r="CD23" i="9" s="1"/>
  <c r="CH23" i="9"/>
  <c r="CB23" i="9"/>
  <c r="E23" i="9"/>
  <c r="D23" i="9"/>
  <c r="C23" i="9" s="1"/>
  <c r="CJ22" i="9"/>
  <c r="CD22" i="9" s="1"/>
  <c r="CH22" i="9"/>
  <c r="CB22" i="9" s="1"/>
  <c r="E22" i="9"/>
  <c r="D22" i="9"/>
  <c r="C22" i="9" s="1"/>
  <c r="CJ21" i="9"/>
  <c r="CD21" i="9" s="1"/>
  <c r="E21" i="9"/>
  <c r="D21" i="9"/>
  <c r="C21" i="9" s="1"/>
  <c r="CJ20" i="9"/>
  <c r="CD20" i="9" s="1"/>
  <c r="E20" i="9"/>
  <c r="D20" i="9"/>
  <c r="C20" i="9" s="1"/>
  <c r="CG20" i="9" s="1"/>
  <c r="CA20" i="9" s="1"/>
  <c r="CJ19" i="9"/>
  <c r="CD19" i="9" s="1"/>
  <c r="E19" i="9"/>
  <c r="D19" i="9"/>
  <c r="C19" i="9" s="1"/>
  <c r="CG19" i="9" s="1"/>
  <c r="CA19" i="9" s="1"/>
  <c r="CJ18" i="9"/>
  <c r="CD18" i="9" s="1"/>
  <c r="E18" i="9"/>
  <c r="D18" i="9"/>
  <c r="CJ17" i="9"/>
  <c r="CD17" i="9" s="1"/>
  <c r="E17" i="9"/>
  <c r="D17" i="9"/>
  <c r="C17" i="9" s="1"/>
  <c r="CG17" i="9" s="1"/>
  <c r="CA17" i="9" s="1"/>
  <c r="CJ16" i="9"/>
  <c r="CD16" i="9" s="1"/>
  <c r="E16" i="9"/>
  <c r="D16" i="9"/>
  <c r="C16" i="9" s="1"/>
  <c r="CG16" i="9" s="1"/>
  <c r="CA16" i="9" s="1"/>
  <c r="CJ15" i="9"/>
  <c r="CD15" i="9" s="1"/>
  <c r="E15" i="9"/>
  <c r="D15" i="9"/>
  <c r="C15" i="9" s="1"/>
  <c r="CG15" i="9" s="1"/>
  <c r="CA15" i="9" s="1"/>
  <c r="CJ14" i="9"/>
  <c r="CD14" i="9" s="1"/>
  <c r="E14" i="9"/>
  <c r="D14" i="9"/>
  <c r="A5" i="9"/>
  <c r="A4" i="9"/>
  <c r="A3" i="9"/>
  <c r="A2" i="9"/>
  <c r="AU20" i="2" l="1"/>
  <c r="AU44" i="2"/>
  <c r="AU41" i="2"/>
  <c r="AU45" i="2"/>
  <c r="AU49" i="2"/>
  <c r="AU48" i="2"/>
  <c r="B194" i="2"/>
  <c r="AU40" i="2"/>
  <c r="AU53" i="2"/>
  <c r="AU32" i="2"/>
  <c r="AU33" i="2"/>
  <c r="AU25" i="2"/>
  <c r="AU24" i="2"/>
  <c r="CG68" i="10"/>
  <c r="CA68" i="10" s="1"/>
  <c r="CI68" i="10"/>
  <c r="CC68" i="10" s="1"/>
  <c r="CH68" i="10"/>
  <c r="CB68" i="10" s="1"/>
  <c r="CA14" i="10"/>
  <c r="AU14" i="10" s="1"/>
  <c r="AU41" i="10"/>
  <c r="AU25" i="10"/>
  <c r="CG64" i="10"/>
  <c r="CA64" i="10" s="1"/>
  <c r="AU64" i="10" s="1"/>
  <c r="CI64" i="10"/>
  <c r="CC64" i="10" s="1"/>
  <c r="CH64" i="10"/>
  <c r="CB64" i="10" s="1"/>
  <c r="AU66" i="10"/>
  <c r="AU73" i="10"/>
  <c r="AU78" i="10"/>
  <c r="AU34" i="10"/>
  <c r="AU18" i="10"/>
  <c r="AU45" i="10"/>
  <c r="AU29" i="10"/>
  <c r="AU89" i="10"/>
  <c r="AU70" i="10"/>
  <c r="AU38" i="10"/>
  <c r="AU22" i="10"/>
  <c r="A194" i="10"/>
  <c r="AU39" i="10"/>
  <c r="AU23" i="10"/>
  <c r="AU55" i="10"/>
  <c r="AU62" i="10"/>
  <c r="AU50" i="10"/>
  <c r="AU33" i="10"/>
  <c r="AU17" i="10"/>
  <c r="CG72" i="10"/>
  <c r="CA72" i="10" s="1"/>
  <c r="CI72" i="10"/>
  <c r="CC72" i="10" s="1"/>
  <c r="CH72" i="10"/>
  <c r="CB72" i="10" s="1"/>
  <c r="AU81" i="10"/>
  <c r="AS98" i="10"/>
  <c r="AU74" i="10"/>
  <c r="AU65" i="10"/>
  <c r="AU42" i="10"/>
  <c r="AU26" i="10"/>
  <c r="AU43" i="10"/>
  <c r="AU27" i="10"/>
  <c r="AU59" i="10"/>
  <c r="AU54" i="10"/>
  <c r="AU37" i="10"/>
  <c r="AU21" i="10"/>
  <c r="CH17" i="9"/>
  <c r="CB17" i="9" s="1"/>
  <c r="AU17" i="9" s="1"/>
  <c r="CG21" i="9"/>
  <c r="CA21" i="9" s="1"/>
  <c r="CI21" i="9"/>
  <c r="CC21" i="9" s="1"/>
  <c r="CG29" i="9"/>
  <c r="CA29" i="9" s="1"/>
  <c r="CI29" i="9"/>
  <c r="CC29" i="9" s="1"/>
  <c r="CH29" i="9"/>
  <c r="CB29" i="9" s="1"/>
  <c r="CG33" i="9"/>
  <c r="CA33" i="9" s="1"/>
  <c r="CI33" i="9"/>
  <c r="CC33" i="9" s="1"/>
  <c r="CH33" i="9"/>
  <c r="CB33" i="9" s="1"/>
  <c r="CG37" i="9"/>
  <c r="CA37" i="9" s="1"/>
  <c r="CI37" i="9"/>
  <c r="CC37" i="9" s="1"/>
  <c r="CH37" i="9"/>
  <c r="CB37" i="9" s="1"/>
  <c r="CG41" i="9"/>
  <c r="CA41" i="9" s="1"/>
  <c r="AU41" i="9" s="1"/>
  <c r="CI41" i="9"/>
  <c r="CC41" i="9" s="1"/>
  <c r="CH41" i="9"/>
  <c r="CB41" i="9" s="1"/>
  <c r="AU15" i="9"/>
  <c r="CH15" i="9"/>
  <c r="CB15" i="9" s="1"/>
  <c r="CI16" i="9"/>
  <c r="CC16" i="9" s="1"/>
  <c r="CI20" i="9"/>
  <c r="CC20" i="9" s="1"/>
  <c r="CG26" i="9"/>
  <c r="CA26" i="9" s="1"/>
  <c r="AU26" i="9" s="1"/>
  <c r="CI26" i="9"/>
  <c r="CC26" i="9" s="1"/>
  <c r="CH26" i="9"/>
  <c r="CB26" i="9" s="1"/>
  <c r="CG28" i="9"/>
  <c r="CA28" i="9" s="1"/>
  <c r="CI28" i="9"/>
  <c r="CC28" i="9" s="1"/>
  <c r="CH28" i="9"/>
  <c r="CB28" i="9" s="1"/>
  <c r="CG30" i="9"/>
  <c r="CA30" i="9" s="1"/>
  <c r="CI30" i="9"/>
  <c r="CC30" i="9" s="1"/>
  <c r="CH30" i="9"/>
  <c r="CB30" i="9" s="1"/>
  <c r="CG32" i="9"/>
  <c r="CA32" i="9" s="1"/>
  <c r="CI32" i="9"/>
  <c r="CC32" i="9" s="1"/>
  <c r="CH32" i="9"/>
  <c r="CB32" i="9" s="1"/>
  <c r="CG34" i="9"/>
  <c r="CA34" i="9" s="1"/>
  <c r="AU34" i="9" s="1"/>
  <c r="CI34" i="9"/>
  <c r="CC34" i="9" s="1"/>
  <c r="CH34" i="9"/>
  <c r="CB34" i="9" s="1"/>
  <c r="CG36" i="9"/>
  <c r="CA36" i="9" s="1"/>
  <c r="CI36" i="9"/>
  <c r="CC36" i="9" s="1"/>
  <c r="CH36" i="9"/>
  <c r="CB36" i="9" s="1"/>
  <c r="CG38" i="9"/>
  <c r="CA38" i="9" s="1"/>
  <c r="CI38" i="9"/>
  <c r="CC38" i="9" s="1"/>
  <c r="CH38" i="9"/>
  <c r="CB38" i="9" s="1"/>
  <c r="CG40" i="9"/>
  <c r="CA40" i="9" s="1"/>
  <c r="CI40" i="9"/>
  <c r="CC40" i="9" s="1"/>
  <c r="CH40" i="9"/>
  <c r="CB40" i="9" s="1"/>
  <c r="CI42" i="9"/>
  <c r="CC42" i="9" s="1"/>
  <c r="CH42" i="9"/>
  <c r="CB42" i="9" s="1"/>
  <c r="CG42" i="9"/>
  <c r="CA42" i="9" s="1"/>
  <c r="CG25" i="9"/>
  <c r="CA25" i="9" s="1"/>
  <c r="CI25" i="9"/>
  <c r="CC25" i="9" s="1"/>
  <c r="CG27" i="9"/>
  <c r="CA27" i="9" s="1"/>
  <c r="CI27" i="9"/>
  <c r="CC27" i="9" s="1"/>
  <c r="CH27" i="9"/>
  <c r="CB27" i="9" s="1"/>
  <c r="CG31" i="9"/>
  <c r="CA31" i="9" s="1"/>
  <c r="AU31" i="9" s="1"/>
  <c r="CI31" i="9"/>
  <c r="CC31" i="9" s="1"/>
  <c r="CH31" i="9"/>
  <c r="CB31" i="9" s="1"/>
  <c r="CG35" i="9"/>
  <c r="CA35" i="9" s="1"/>
  <c r="CI35" i="9"/>
  <c r="CC35" i="9" s="1"/>
  <c r="CH35" i="9"/>
  <c r="CB35" i="9" s="1"/>
  <c r="CG39" i="9"/>
  <c r="CA39" i="9" s="1"/>
  <c r="CI39" i="9"/>
  <c r="CC39" i="9" s="1"/>
  <c r="CH39" i="9"/>
  <c r="CB39" i="9" s="1"/>
  <c r="CH97" i="9"/>
  <c r="CB97" i="9" s="1"/>
  <c r="CG97" i="9"/>
  <c r="CA97" i="9" s="1"/>
  <c r="CH105" i="9"/>
  <c r="CB105" i="9" s="1"/>
  <c r="CG105" i="9"/>
  <c r="CA105" i="9" s="1"/>
  <c r="AU16" i="9"/>
  <c r="CH16" i="9"/>
  <c r="CB16" i="9" s="1"/>
  <c r="CI17" i="9"/>
  <c r="CC17" i="9" s="1"/>
  <c r="CH20" i="9"/>
  <c r="CB20" i="9" s="1"/>
  <c r="AU20" i="9" s="1"/>
  <c r="CG22" i="9"/>
  <c r="CA22" i="9" s="1"/>
  <c r="AU22" i="9" s="1"/>
  <c r="CI22" i="9"/>
  <c r="CC22" i="9" s="1"/>
  <c r="CH88" i="9"/>
  <c r="CB88" i="9" s="1"/>
  <c r="CG88" i="9"/>
  <c r="CA88" i="9" s="1"/>
  <c r="AU19" i="9"/>
  <c r="CH19" i="9"/>
  <c r="CB19" i="9" s="1"/>
  <c r="CG23" i="9"/>
  <c r="CA23" i="9" s="1"/>
  <c r="AU23" i="9" s="1"/>
  <c r="CI23" i="9"/>
  <c r="CC23" i="9" s="1"/>
  <c r="C14" i="9"/>
  <c r="CI15" i="9"/>
  <c r="CC15" i="9" s="1"/>
  <c r="C18" i="9"/>
  <c r="CI19" i="9"/>
  <c r="CC19" i="9" s="1"/>
  <c r="CH21" i="9"/>
  <c r="CB21" i="9" s="1"/>
  <c r="CG24" i="9"/>
  <c r="CA24" i="9" s="1"/>
  <c r="CI24" i="9"/>
  <c r="CC24" i="9" s="1"/>
  <c r="CH80" i="9"/>
  <c r="CB80" i="9" s="1"/>
  <c r="CG80" i="9"/>
  <c r="CA80" i="9" s="1"/>
  <c r="AU80" i="9" s="1"/>
  <c r="CI88" i="9"/>
  <c r="CC88" i="9" s="1"/>
  <c r="CH83" i="9"/>
  <c r="CB83" i="9" s="1"/>
  <c r="CG83" i="9"/>
  <c r="CA83" i="9" s="1"/>
  <c r="CH85" i="9"/>
  <c r="CB85" i="9" s="1"/>
  <c r="CI85" i="9"/>
  <c r="CC85" i="9" s="1"/>
  <c r="CH96" i="9"/>
  <c r="CB96" i="9" s="1"/>
  <c r="CG96" i="9"/>
  <c r="CA96" i="9" s="1"/>
  <c r="CG99" i="9"/>
  <c r="CA99" i="9" s="1"/>
  <c r="AS99" i="9" s="1"/>
  <c r="CG64" i="9"/>
  <c r="CA64" i="9" s="1"/>
  <c r="CI64" i="9"/>
  <c r="CC64" i="9" s="1"/>
  <c r="CH64" i="9"/>
  <c r="CB64" i="9" s="1"/>
  <c r="CG71" i="9"/>
  <c r="CA71" i="9" s="1"/>
  <c r="CI71" i="9"/>
  <c r="CC71" i="9" s="1"/>
  <c r="CH71" i="9"/>
  <c r="CB71" i="9" s="1"/>
  <c r="CG75" i="9"/>
  <c r="CA75" i="9" s="1"/>
  <c r="CI75" i="9"/>
  <c r="CC75" i="9" s="1"/>
  <c r="CH75" i="9"/>
  <c r="CB75" i="9" s="1"/>
  <c r="CI84" i="9"/>
  <c r="CC84" i="9" s="1"/>
  <c r="AU84" i="9" s="1"/>
  <c r="CH101" i="9"/>
  <c r="CB101" i="9" s="1"/>
  <c r="CG101" i="9"/>
  <c r="CA101" i="9" s="1"/>
  <c r="AS101" i="9" s="1"/>
  <c r="CH86" i="9"/>
  <c r="CB86" i="9" s="1"/>
  <c r="CI86" i="9"/>
  <c r="CC86" i="9" s="1"/>
  <c r="CG86" i="9"/>
  <c r="CA86" i="9" s="1"/>
  <c r="AU86" i="9" s="1"/>
  <c r="CH104" i="9"/>
  <c r="CB104" i="9" s="1"/>
  <c r="CG104" i="9"/>
  <c r="CA104" i="9" s="1"/>
  <c r="CI43" i="9"/>
  <c r="CC43" i="9" s="1"/>
  <c r="CH43" i="9"/>
  <c r="CB43" i="9" s="1"/>
  <c r="AU43" i="9" s="1"/>
  <c r="CI44" i="9"/>
  <c r="CC44" i="9" s="1"/>
  <c r="CH44" i="9"/>
  <c r="CB44" i="9" s="1"/>
  <c r="AU44" i="9" s="1"/>
  <c r="CI45" i="9"/>
  <c r="CC45" i="9" s="1"/>
  <c r="AU45" i="9" s="1"/>
  <c r="CH45" i="9"/>
  <c r="CB45" i="9" s="1"/>
  <c r="CI46" i="9"/>
  <c r="CC46" i="9" s="1"/>
  <c r="CH46" i="9"/>
  <c r="CB46" i="9" s="1"/>
  <c r="AU46" i="9" s="1"/>
  <c r="CI47" i="9"/>
  <c r="CC47" i="9" s="1"/>
  <c r="CH47" i="9"/>
  <c r="CB47" i="9" s="1"/>
  <c r="AU47" i="9" s="1"/>
  <c r="CI48" i="9"/>
  <c r="CC48" i="9" s="1"/>
  <c r="AU48" i="9" s="1"/>
  <c r="CH48" i="9"/>
  <c r="CB48" i="9" s="1"/>
  <c r="CI49" i="9"/>
  <c r="CC49" i="9" s="1"/>
  <c r="AU49" i="9" s="1"/>
  <c r="CH49" i="9"/>
  <c r="CB49" i="9" s="1"/>
  <c r="CI50" i="9"/>
  <c r="CC50" i="9" s="1"/>
  <c r="AU50" i="9" s="1"/>
  <c r="CH50" i="9"/>
  <c r="CB50" i="9" s="1"/>
  <c r="CI51" i="9"/>
  <c r="CC51" i="9" s="1"/>
  <c r="CH51" i="9"/>
  <c r="CB51" i="9" s="1"/>
  <c r="AU51" i="9" s="1"/>
  <c r="CI52" i="9"/>
  <c r="CC52" i="9" s="1"/>
  <c r="CH52" i="9"/>
  <c r="CB52" i="9" s="1"/>
  <c r="AU52" i="9" s="1"/>
  <c r="CI53" i="9"/>
  <c r="CC53" i="9" s="1"/>
  <c r="AU53" i="9" s="1"/>
  <c r="CH53" i="9"/>
  <c r="CB53" i="9" s="1"/>
  <c r="CI54" i="9"/>
  <c r="CC54" i="9" s="1"/>
  <c r="CH54" i="9"/>
  <c r="CB54" i="9" s="1"/>
  <c r="AU54" i="9" s="1"/>
  <c r="CI55" i="9"/>
  <c r="CC55" i="9" s="1"/>
  <c r="CH55" i="9"/>
  <c r="CB55" i="9" s="1"/>
  <c r="AU55" i="9" s="1"/>
  <c r="CI56" i="9"/>
  <c r="CC56" i="9" s="1"/>
  <c r="AU56" i="9" s="1"/>
  <c r="CH56" i="9"/>
  <c r="CB56" i="9" s="1"/>
  <c r="CI57" i="9"/>
  <c r="CC57" i="9" s="1"/>
  <c r="AU57" i="9" s="1"/>
  <c r="CH57" i="9"/>
  <c r="CB57" i="9" s="1"/>
  <c r="CI58" i="9"/>
  <c r="CC58" i="9" s="1"/>
  <c r="AU58" i="9" s="1"/>
  <c r="CH58" i="9"/>
  <c r="CB58" i="9" s="1"/>
  <c r="CI59" i="9"/>
  <c r="CC59" i="9" s="1"/>
  <c r="CH59" i="9"/>
  <c r="CB59" i="9" s="1"/>
  <c r="AU59" i="9" s="1"/>
  <c r="CI60" i="9"/>
  <c r="CC60" i="9" s="1"/>
  <c r="CH60" i="9"/>
  <c r="CB60" i="9" s="1"/>
  <c r="AU60" i="9" s="1"/>
  <c r="CI61" i="9"/>
  <c r="CC61" i="9" s="1"/>
  <c r="AU61" i="9" s="1"/>
  <c r="CH61" i="9"/>
  <c r="CB61" i="9" s="1"/>
  <c r="CG65" i="9"/>
  <c r="CA65" i="9" s="1"/>
  <c r="CH65" i="9"/>
  <c r="CB65" i="9" s="1"/>
  <c r="CI65" i="9"/>
  <c r="CC65" i="9" s="1"/>
  <c r="CG68" i="9"/>
  <c r="CA68" i="9" s="1"/>
  <c r="CI68" i="9"/>
  <c r="CC68" i="9" s="1"/>
  <c r="CG72" i="9"/>
  <c r="CA72" i="9" s="1"/>
  <c r="CI72" i="9"/>
  <c r="CC72" i="9" s="1"/>
  <c r="CI76" i="9"/>
  <c r="CC76" i="9" s="1"/>
  <c r="AU76" i="9" s="1"/>
  <c r="CG79" i="9"/>
  <c r="CA79" i="9" s="1"/>
  <c r="AU79" i="9" s="1"/>
  <c r="CI79" i="9"/>
  <c r="CC79" i="9" s="1"/>
  <c r="CH79" i="9"/>
  <c r="CB79" i="9" s="1"/>
  <c r="CH81" i="9"/>
  <c r="CB81" i="9" s="1"/>
  <c r="AU81" i="9" s="1"/>
  <c r="CI81" i="9"/>
  <c r="CC81" i="9" s="1"/>
  <c r="CH82" i="9"/>
  <c r="CB82" i="9" s="1"/>
  <c r="CI82" i="9"/>
  <c r="CC82" i="9" s="1"/>
  <c r="CG82" i="9"/>
  <c r="CA82" i="9" s="1"/>
  <c r="CI83" i="9"/>
  <c r="CC83" i="9" s="1"/>
  <c r="CG85" i="9"/>
  <c r="CA85" i="9" s="1"/>
  <c r="CH87" i="9"/>
  <c r="CB87" i="9" s="1"/>
  <c r="CG87" i="9"/>
  <c r="CA87" i="9" s="1"/>
  <c r="CH89" i="9"/>
  <c r="CB89" i="9" s="1"/>
  <c r="AU89" i="9" s="1"/>
  <c r="CI89" i="9"/>
  <c r="CC89" i="9" s="1"/>
  <c r="CG95" i="9"/>
  <c r="CA95" i="9" s="1"/>
  <c r="AS95" i="9" s="1"/>
  <c r="CH100" i="9"/>
  <c r="CB100" i="9" s="1"/>
  <c r="CG100" i="9"/>
  <c r="CA100" i="9" s="1"/>
  <c r="AS100" i="9" s="1"/>
  <c r="CG103" i="9"/>
  <c r="CA103" i="9" s="1"/>
  <c r="AS103" i="9" s="1"/>
  <c r="C66" i="9"/>
  <c r="CG70" i="9"/>
  <c r="CA70" i="9" s="1"/>
  <c r="CI70" i="9"/>
  <c r="CC70" i="9" s="1"/>
  <c r="CG74" i="9"/>
  <c r="CA74" i="9" s="1"/>
  <c r="CI74" i="9"/>
  <c r="CC74" i="9" s="1"/>
  <c r="CG78" i="9"/>
  <c r="CA78" i="9" s="1"/>
  <c r="AU78" i="9" s="1"/>
  <c r="C63" i="9"/>
  <c r="C67" i="9"/>
  <c r="CG69" i="9"/>
  <c r="CA69" i="9" s="1"/>
  <c r="AU69" i="9" s="1"/>
  <c r="CI69" i="9"/>
  <c r="CC69" i="9" s="1"/>
  <c r="CH70" i="9"/>
  <c r="CB70" i="9" s="1"/>
  <c r="CG73" i="9"/>
  <c r="CA73" i="9" s="1"/>
  <c r="CI73" i="9"/>
  <c r="CC73" i="9" s="1"/>
  <c r="CH74" i="9"/>
  <c r="CB74" i="9" s="1"/>
  <c r="CI77" i="9"/>
  <c r="CC77" i="9" s="1"/>
  <c r="CG77" i="9"/>
  <c r="CA77" i="9" s="1"/>
  <c r="B194" i="10" l="1"/>
  <c r="AU72" i="10"/>
  <c r="AU68" i="10"/>
  <c r="CG66" i="9"/>
  <c r="CA66" i="9" s="1"/>
  <c r="CI66" i="9"/>
  <c r="CC66" i="9" s="1"/>
  <c r="CH66" i="9"/>
  <c r="CB66" i="9" s="1"/>
  <c r="AU71" i="9"/>
  <c r="A194" i="9"/>
  <c r="CG14" i="9"/>
  <c r="CH14" i="9"/>
  <c r="CB14" i="9" s="1"/>
  <c r="CI14" i="9"/>
  <c r="CC14" i="9" s="1"/>
  <c r="AU39" i="9"/>
  <c r="AU42" i="9"/>
  <c r="AU38" i="9"/>
  <c r="AU30" i="9"/>
  <c r="AU33" i="9"/>
  <c r="AU77" i="9"/>
  <c r="AU73" i="9"/>
  <c r="CG67" i="9"/>
  <c r="CA67" i="9" s="1"/>
  <c r="CI67" i="9"/>
  <c r="CC67" i="9" s="1"/>
  <c r="CH67" i="9"/>
  <c r="CB67" i="9" s="1"/>
  <c r="AU74" i="9"/>
  <c r="AU85" i="9"/>
  <c r="AU72" i="9"/>
  <c r="AS104" i="9"/>
  <c r="AU75" i="9"/>
  <c r="AS96" i="9"/>
  <c r="AU83" i="9"/>
  <c r="AU88" i="9"/>
  <c r="AS105" i="9"/>
  <c r="AU27" i="9"/>
  <c r="AU40" i="9"/>
  <c r="AU32" i="9"/>
  <c r="AU37" i="9"/>
  <c r="AU21" i="9"/>
  <c r="CG63" i="9"/>
  <c r="CA63" i="9" s="1"/>
  <c r="CI63" i="9"/>
  <c r="CC63" i="9" s="1"/>
  <c r="CH63" i="9"/>
  <c r="CB63" i="9" s="1"/>
  <c r="AU65" i="9"/>
  <c r="CG18" i="9"/>
  <c r="CA18" i="9" s="1"/>
  <c r="CH18" i="9"/>
  <c r="CB18" i="9" s="1"/>
  <c r="CI18" i="9"/>
  <c r="CC18" i="9" s="1"/>
  <c r="AU70" i="9"/>
  <c r="AU87" i="9"/>
  <c r="AU82" i="9"/>
  <c r="AU68" i="9"/>
  <c r="AU64" i="9"/>
  <c r="AU24" i="9"/>
  <c r="AS97" i="9"/>
  <c r="AU35" i="9"/>
  <c r="AU25" i="9"/>
  <c r="AU36" i="9"/>
  <c r="AU28" i="9"/>
  <c r="AU29" i="9"/>
  <c r="AU67" i="9" l="1"/>
  <c r="B194" i="9"/>
  <c r="CA14" i="9"/>
  <c r="AU14" i="9" s="1"/>
  <c r="AU18" i="9"/>
  <c r="AU63" i="9"/>
  <c r="AU66" i="9"/>
  <c r="D116" i="1" l="1"/>
  <c r="D115" i="1"/>
  <c r="D114" i="1"/>
  <c r="D113" i="1"/>
  <c r="D110" i="1"/>
  <c r="D109" i="1"/>
  <c r="D108" i="1"/>
  <c r="C116" i="1"/>
  <c r="C115" i="1"/>
  <c r="C114" i="1"/>
  <c r="C113" i="1"/>
  <c r="C112" i="1"/>
  <c r="C111" i="1"/>
  <c r="C110" i="1"/>
  <c r="C109" i="1"/>
  <c r="C108" i="1"/>
  <c r="AR105" i="1"/>
  <c r="AQ105" i="1"/>
  <c r="AP105" i="1"/>
  <c r="AO105" i="1"/>
  <c r="AN105" i="1"/>
  <c r="AR104" i="1"/>
  <c r="AQ104" i="1"/>
  <c r="AP104" i="1"/>
  <c r="AO104" i="1"/>
  <c r="AN104" i="1"/>
  <c r="AR103" i="1"/>
  <c r="AQ103" i="1"/>
  <c r="AP103" i="1"/>
  <c r="AO103" i="1"/>
  <c r="AN103" i="1"/>
  <c r="AR102" i="1"/>
  <c r="AQ102" i="1"/>
  <c r="AP102" i="1"/>
  <c r="AO102" i="1"/>
  <c r="AN102" i="1"/>
  <c r="AR101" i="1"/>
  <c r="AQ101" i="1"/>
  <c r="AP101" i="1"/>
  <c r="AO101" i="1"/>
  <c r="AN101" i="1"/>
  <c r="AR100" i="1"/>
  <c r="AQ100" i="1"/>
  <c r="AP100" i="1"/>
  <c r="AO100" i="1"/>
  <c r="AN100" i="1"/>
  <c r="AR99" i="1"/>
  <c r="AQ99" i="1"/>
  <c r="AP99" i="1"/>
  <c r="AO99" i="1"/>
  <c r="AN99" i="1"/>
  <c r="AR98" i="1"/>
  <c r="AQ98" i="1"/>
  <c r="AP98" i="1"/>
  <c r="AO98" i="1"/>
  <c r="AN98" i="1"/>
  <c r="AR97" i="1"/>
  <c r="AQ97" i="1"/>
  <c r="AP97" i="1"/>
  <c r="AO97" i="1"/>
  <c r="AN97" i="1"/>
  <c r="AR96" i="1"/>
  <c r="AQ96" i="1"/>
  <c r="AP96" i="1"/>
  <c r="AO96" i="1"/>
  <c r="AN96" i="1"/>
  <c r="AR95" i="1"/>
  <c r="AQ95" i="1"/>
  <c r="AP95" i="1"/>
  <c r="AO95" i="1"/>
  <c r="AN95" i="1"/>
  <c r="AR94" i="1"/>
  <c r="AQ94" i="1"/>
  <c r="AP94" i="1"/>
  <c r="AO94" i="1"/>
  <c r="AN94" i="1"/>
  <c r="AM103" i="1"/>
  <c r="AL103" i="1"/>
  <c r="AK103" i="1"/>
  <c r="AJ103" i="1"/>
  <c r="AI103" i="1"/>
  <c r="AH103" i="1"/>
  <c r="AG103" i="1"/>
  <c r="AF103" i="1"/>
  <c r="AM102" i="1"/>
  <c r="AL102" i="1"/>
  <c r="AK102" i="1"/>
  <c r="AJ102" i="1"/>
  <c r="AI102" i="1"/>
  <c r="AH102" i="1"/>
  <c r="AG102" i="1"/>
  <c r="AF102" i="1"/>
  <c r="AM101" i="1"/>
  <c r="AL101" i="1"/>
  <c r="AK101" i="1"/>
  <c r="AJ101" i="1"/>
  <c r="AI101" i="1"/>
  <c r="AH101" i="1"/>
  <c r="AG101" i="1"/>
  <c r="AF101" i="1"/>
  <c r="AM99" i="1"/>
  <c r="AL99" i="1"/>
  <c r="AK99" i="1"/>
  <c r="AJ99" i="1"/>
  <c r="AI99" i="1"/>
  <c r="AH99" i="1"/>
  <c r="AG99" i="1"/>
  <c r="AF99" i="1"/>
  <c r="AM97" i="1"/>
  <c r="AL97" i="1"/>
  <c r="AK97" i="1"/>
  <c r="AJ97" i="1"/>
  <c r="AI97" i="1"/>
  <c r="AH97" i="1"/>
  <c r="AG97" i="1"/>
  <c r="AF97" i="1"/>
  <c r="AM96" i="1"/>
  <c r="AL96" i="1"/>
  <c r="AK96" i="1"/>
  <c r="AJ96" i="1"/>
  <c r="AI96" i="1"/>
  <c r="AH96" i="1"/>
  <c r="AG96" i="1"/>
  <c r="AF96" i="1"/>
  <c r="AM95" i="1"/>
  <c r="AL95" i="1"/>
  <c r="AK95" i="1"/>
  <c r="AJ95" i="1"/>
  <c r="AI95" i="1"/>
  <c r="AH95" i="1"/>
  <c r="AG95" i="1"/>
  <c r="AF9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I105" i="1"/>
  <c r="H105" i="1"/>
  <c r="G105" i="1"/>
  <c r="F105" i="1"/>
  <c r="K105" i="1"/>
  <c r="J105" i="1"/>
  <c r="K104" i="1"/>
  <c r="J104" i="1"/>
  <c r="K103" i="1"/>
  <c r="J103" i="1"/>
  <c r="I103" i="1"/>
  <c r="H103" i="1"/>
  <c r="G103" i="1"/>
  <c r="F103" i="1"/>
  <c r="K102" i="1"/>
  <c r="J102" i="1"/>
  <c r="I102" i="1"/>
  <c r="H102" i="1"/>
  <c r="G102" i="1"/>
  <c r="F102" i="1"/>
  <c r="K101" i="1"/>
  <c r="J101" i="1"/>
  <c r="I101" i="1"/>
  <c r="H101" i="1"/>
  <c r="G101" i="1"/>
  <c r="F101" i="1"/>
  <c r="I99" i="1"/>
  <c r="H99" i="1"/>
  <c r="G99" i="1"/>
  <c r="F99" i="1"/>
  <c r="K99" i="1"/>
  <c r="J99" i="1"/>
  <c r="K98" i="1"/>
  <c r="J98" i="1"/>
  <c r="K97" i="1"/>
  <c r="J97" i="1"/>
  <c r="I97" i="1"/>
  <c r="H97" i="1"/>
  <c r="G97" i="1"/>
  <c r="F97" i="1"/>
  <c r="K96" i="1"/>
  <c r="J96" i="1"/>
  <c r="I96" i="1"/>
  <c r="H96" i="1"/>
  <c r="G96" i="1"/>
  <c r="F96" i="1"/>
  <c r="K95" i="1"/>
  <c r="J95" i="1"/>
  <c r="I95" i="1"/>
  <c r="H95" i="1"/>
  <c r="G95" i="1"/>
  <c r="F95" i="1"/>
  <c r="O105" i="1"/>
  <c r="N105" i="1"/>
  <c r="M105" i="1"/>
  <c r="L105" i="1"/>
  <c r="O104" i="1"/>
  <c r="N104" i="1"/>
  <c r="M104" i="1"/>
  <c r="L104" i="1"/>
  <c r="O103" i="1"/>
  <c r="N103" i="1"/>
  <c r="M103" i="1"/>
  <c r="L103" i="1"/>
  <c r="O102" i="1"/>
  <c r="N102" i="1"/>
  <c r="M102" i="1"/>
  <c r="L102" i="1"/>
  <c r="O101" i="1"/>
  <c r="N101" i="1"/>
  <c r="M101" i="1"/>
  <c r="L101" i="1"/>
  <c r="O100" i="1"/>
  <c r="N100" i="1"/>
  <c r="M100" i="1"/>
  <c r="L100" i="1"/>
  <c r="O99" i="1"/>
  <c r="N99" i="1"/>
  <c r="M99" i="1"/>
  <c r="L99" i="1"/>
  <c r="O98" i="1"/>
  <c r="N98" i="1"/>
  <c r="M98" i="1"/>
  <c r="L98" i="1"/>
  <c r="O97" i="1"/>
  <c r="N97" i="1"/>
  <c r="M97" i="1"/>
  <c r="L97" i="1"/>
  <c r="O96" i="1"/>
  <c r="N96" i="1"/>
  <c r="M96" i="1"/>
  <c r="L96" i="1"/>
  <c r="O95" i="1"/>
  <c r="N95" i="1"/>
  <c r="M95" i="1"/>
  <c r="L95" i="1"/>
  <c r="O94" i="1"/>
  <c r="N94" i="1"/>
  <c r="M94" i="1"/>
  <c r="L94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81" i="1"/>
  <c r="AS81" i="1"/>
  <c r="AT80" i="1"/>
  <c r="AS80" i="1"/>
  <c r="AT79" i="1"/>
  <c r="AS79" i="1"/>
  <c r="AT78" i="1"/>
  <c r="AS78" i="1"/>
  <c r="AT77" i="1"/>
  <c r="AS77" i="1"/>
  <c r="AT76" i="1"/>
  <c r="AS76" i="1"/>
  <c r="AT75" i="1"/>
  <c r="AS75" i="1"/>
  <c r="AT74" i="1"/>
  <c r="AS74" i="1"/>
  <c r="AT73" i="1"/>
  <c r="AS73" i="1"/>
  <c r="AT72" i="1"/>
  <c r="AS72" i="1"/>
  <c r="AT71" i="1"/>
  <c r="AS71" i="1"/>
  <c r="AT70" i="1"/>
  <c r="AS70" i="1"/>
  <c r="AT69" i="1"/>
  <c r="AS69" i="1"/>
  <c r="AT68" i="1"/>
  <c r="AS68" i="1"/>
  <c r="AT67" i="1"/>
  <c r="AS67" i="1"/>
  <c r="AT66" i="1"/>
  <c r="AS66" i="1"/>
  <c r="AT65" i="1"/>
  <c r="AS65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R81" i="1"/>
  <c r="AQ81" i="1"/>
  <c r="AP81" i="1"/>
  <c r="AO81" i="1"/>
  <c r="AR80" i="1"/>
  <c r="AQ80" i="1"/>
  <c r="AP80" i="1"/>
  <c r="AO80" i="1"/>
  <c r="AR79" i="1"/>
  <c r="AQ79" i="1"/>
  <c r="AP79" i="1"/>
  <c r="AO79" i="1"/>
  <c r="AR78" i="1"/>
  <c r="AQ78" i="1"/>
  <c r="AP78" i="1"/>
  <c r="AO78" i="1"/>
  <c r="AR77" i="1"/>
  <c r="AQ77" i="1"/>
  <c r="AP77" i="1"/>
  <c r="AO77" i="1"/>
  <c r="AR76" i="1"/>
  <c r="AQ76" i="1"/>
  <c r="AP76" i="1"/>
  <c r="AO76" i="1"/>
  <c r="AR75" i="1"/>
  <c r="AQ75" i="1"/>
  <c r="AP75" i="1"/>
  <c r="AO75" i="1"/>
  <c r="AR74" i="1"/>
  <c r="AQ74" i="1"/>
  <c r="AP74" i="1"/>
  <c r="AO74" i="1"/>
  <c r="AR73" i="1"/>
  <c r="AQ73" i="1"/>
  <c r="AP73" i="1"/>
  <c r="AO73" i="1"/>
  <c r="AR72" i="1"/>
  <c r="AQ72" i="1"/>
  <c r="AP72" i="1"/>
  <c r="AO72" i="1"/>
  <c r="AR71" i="1"/>
  <c r="AQ71" i="1"/>
  <c r="AP71" i="1"/>
  <c r="AO71" i="1"/>
  <c r="AR70" i="1"/>
  <c r="AQ70" i="1"/>
  <c r="AP70" i="1"/>
  <c r="AO70" i="1"/>
  <c r="AR69" i="1"/>
  <c r="AQ69" i="1"/>
  <c r="AP69" i="1"/>
  <c r="AO69" i="1"/>
  <c r="AR68" i="1"/>
  <c r="AQ68" i="1"/>
  <c r="AP68" i="1"/>
  <c r="AO68" i="1"/>
  <c r="AR67" i="1"/>
  <c r="AQ67" i="1"/>
  <c r="AP67" i="1"/>
  <c r="AO67" i="1"/>
  <c r="AR66" i="1"/>
  <c r="AQ66" i="1"/>
  <c r="AP66" i="1"/>
  <c r="AO66" i="1"/>
  <c r="AR65" i="1"/>
  <c r="AQ65" i="1"/>
  <c r="AP65" i="1"/>
  <c r="AO65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C80" i="1"/>
  <c r="AC79" i="1"/>
  <c r="AC78" i="1"/>
  <c r="AC77" i="1"/>
  <c r="AC76" i="1"/>
  <c r="AM75" i="1"/>
  <c r="AL75" i="1"/>
  <c r="AK75" i="1"/>
  <c r="AJ75" i="1"/>
  <c r="AI75" i="1"/>
  <c r="AH75" i="1"/>
  <c r="AG75" i="1"/>
  <c r="AF75" i="1"/>
  <c r="AE75" i="1"/>
  <c r="AD75" i="1"/>
  <c r="AM74" i="1"/>
  <c r="AL74" i="1"/>
  <c r="AK74" i="1"/>
  <c r="AJ74" i="1"/>
  <c r="AI74" i="1"/>
  <c r="AH74" i="1"/>
  <c r="AG74" i="1"/>
  <c r="AF74" i="1"/>
  <c r="AE74" i="1"/>
  <c r="AD74" i="1"/>
  <c r="AM73" i="1"/>
  <c r="AL73" i="1"/>
  <c r="AK73" i="1"/>
  <c r="AJ73" i="1"/>
  <c r="AI73" i="1"/>
  <c r="AH73" i="1"/>
  <c r="AG73" i="1"/>
  <c r="AF73" i="1"/>
  <c r="AE73" i="1"/>
  <c r="AD73" i="1"/>
  <c r="AM72" i="1"/>
  <c r="AL72" i="1"/>
  <c r="AK72" i="1"/>
  <c r="AJ72" i="1"/>
  <c r="AI72" i="1"/>
  <c r="AH72" i="1"/>
  <c r="AG72" i="1"/>
  <c r="AF72" i="1"/>
  <c r="AE72" i="1"/>
  <c r="AD72" i="1"/>
  <c r="AM71" i="1"/>
  <c r="AL71" i="1"/>
  <c r="AK71" i="1"/>
  <c r="AJ71" i="1"/>
  <c r="AI71" i="1"/>
  <c r="AH71" i="1"/>
  <c r="AG71" i="1"/>
  <c r="AF71" i="1"/>
  <c r="AE71" i="1"/>
  <c r="AD71" i="1"/>
  <c r="AM70" i="1"/>
  <c r="AL70" i="1"/>
  <c r="AK70" i="1"/>
  <c r="AJ70" i="1"/>
  <c r="AI70" i="1"/>
  <c r="AH70" i="1"/>
  <c r="AG70" i="1"/>
  <c r="AF70" i="1"/>
  <c r="AE70" i="1"/>
  <c r="AD70" i="1"/>
  <c r="AM69" i="1"/>
  <c r="AL69" i="1"/>
  <c r="AK69" i="1"/>
  <c r="AJ69" i="1"/>
  <c r="AI69" i="1"/>
  <c r="AH69" i="1"/>
  <c r="AG69" i="1"/>
  <c r="AF69" i="1"/>
  <c r="AE69" i="1"/>
  <c r="AD69" i="1"/>
  <c r="AC75" i="1"/>
  <c r="AB75" i="1"/>
  <c r="AC74" i="1"/>
  <c r="AB74" i="1"/>
  <c r="AC73" i="1"/>
  <c r="AB73" i="1"/>
  <c r="AC72" i="1"/>
  <c r="AB72" i="1"/>
  <c r="AC71" i="1"/>
  <c r="AB71" i="1"/>
  <c r="AC70" i="1"/>
  <c r="AB70" i="1"/>
  <c r="AC69" i="1"/>
  <c r="AB69" i="1"/>
  <c r="AC68" i="1"/>
  <c r="AB68" i="1"/>
  <c r="AC67" i="1"/>
  <c r="AB67" i="1"/>
  <c r="AC66" i="1"/>
  <c r="AB66" i="1"/>
  <c r="AC65" i="1"/>
  <c r="AB65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75" i="1"/>
  <c r="Z75" i="1"/>
  <c r="Y75" i="1"/>
  <c r="X75" i="1"/>
  <c r="W75" i="1"/>
  <c r="V75" i="1"/>
  <c r="U75" i="1"/>
  <c r="T75" i="1"/>
  <c r="S75" i="1"/>
  <c r="R75" i="1"/>
  <c r="AA74" i="1"/>
  <c r="Z74" i="1"/>
  <c r="Y74" i="1"/>
  <c r="X74" i="1"/>
  <c r="W74" i="1"/>
  <c r="V74" i="1"/>
  <c r="U74" i="1"/>
  <c r="T74" i="1"/>
  <c r="S74" i="1"/>
  <c r="R74" i="1"/>
  <c r="AA73" i="1"/>
  <c r="Z73" i="1"/>
  <c r="Y73" i="1"/>
  <c r="X73" i="1"/>
  <c r="W73" i="1"/>
  <c r="V73" i="1"/>
  <c r="U73" i="1"/>
  <c r="T73" i="1"/>
  <c r="S73" i="1"/>
  <c r="R73" i="1"/>
  <c r="AA72" i="1"/>
  <c r="Z72" i="1"/>
  <c r="Y72" i="1"/>
  <c r="X72" i="1"/>
  <c r="W72" i="1"/>
  <c r="V72" i="1"/>
  <c r="U72" i="1"/>
  <c r="T72" i="1"/>
  <c r="S72" i="1"/>
  <c r="R72" i="1"/>
  <c r="AA71" i="1"/>
  <c r="Z71" i="1"/>
  <c r="Y71" i="1"/>
  <c r="X71" i="1"/>
  <c r="W71" i="1"/>
  <c r="V71" i="1"/>
  <c r="U71" i="1"/>
  <c r="T71" i="1"/>
  <c r="S71" i="1"/>
  <c r="R71" i="1"/>
  <c r="AA70" i="1"/>
  <c r="Z70" i="1"/>
  <c r="Y70" i="1"/>
  <c r="X70" i="1"/>
  <c r="W70" i="1"/>
  <c r="V70" i="1"/>
  <c r="U70" i="1"/>
  <c r="T70" i="1"/>
  <c r="S70" i="1"/>
  <c r="R70" i="1"/>
  <c r="AA69" i="1"/>
  <c r="Z69" i="1"/>
  <c r="Y69" i="1"/>
  <c r="X69" i="1"/>
  <c r="W69" i="1"/>
  <c r="V69" i="1"/>
  <c r="U69" i="1"/>
  <c r="T69" i="1"/>
  <c r="S69" i="1"/>
  <c r="R69" i="1"/>
  <c r="AA68" i="1"/>
  <c r="Z68" i="1"/>
  <c r="Y68" i="1"/>
  <c r="X68" i="1"/>
  <c r="W68" i="1"/>
  <c r="V68" i="1"/>
  <c r="U68" i="1"/>
  <c r="T68" i="1"/>
  <c r="S68" i="1"/>
  <c r="R68" i="1"/>
  <c r="AA67" i="1"/>
  <c r="Z67" i="1"/>
  <c r="Y67" i="1"/>
  <c r="X67" i="1"/>
  <c r="W67" i="1"/>
  <c r="V67" i="1"/>
  <c r="U67" i="1"/>
  <c r="T67" i="1"/>
  <c r="S67" i="1"/>
  <c r="R67" i="1"/>
  <c r="AA66" i="1"/>
  <c r="Z66" i="1"/>
  <c r="Y66" i="1"/>
  <c r="X66" i="1"/>
  <c r="W66" i="1"/>
  <c r="V66" i="1"/>
  <c r="U66" i="1"/>
  <c r="T66" i="1"/>
  <c r="S66" i="1"/>
  <c r="R66" i="1"/>
  <c r="AA65" i="1"/>
  <c r="Z65" i="1"/>
  <c r="Y65" i="1"/>
  <c r="X65" i="1"/>
  <c r="W65" i="1"/>
  <c r="V65" i="1"/>
  <c r="U65" i="1"/>
  <c r="T65" i="1"/>
  <c r="S65" i="1"/>
  <c r="R65" i="1"/>
  <c r="AA64" i="1"/>
  <c r="Z64" i="1"/>
  <c r="Y64" i="1"/>
  <c r="X64" i="1"/>
  <c r="W64" i="1"/>
  <c r="V64" i="1"/>
  <c r="U64" i="1"/>
  <c r="T64" i="1"/>
  <c r="S64" i="1"/>
  <c r="R64" i="1"/>
  <c r="AA63" i="1"/>
  <c r="Z63" i="1"/>
  <c r="Y63" i="1"/>
  <c r="X63" i="1"/>
  <c r="W63" i="1"/>
  <c r="V63" i="1"/>
  <c r="U63" i="1"/>
  <c r="T63" i="1"/>
  <c r="S63" i="1"/>
  <c r="R63" i="1"/>
  <c r="AA62" i="1"/>
  <c r="Z62" i="1"/>
  <c r="Y62" i="1"/>
  <c r="X62" i="1"/>
  <c r="W62" i="1"/>
  <c r="V62" i="1"/>
  <c r="U62" i="1"/>
  <c r="T62" i="1"/>
  <c r="S62" i="1"/>
  <c r="R62" i="1"/>
  <c r="AA61" i="1"/>
  <c r="Z61" i="1"/>
  <c r="Y61" i="1"/>
  <c r="X61" i="1"/>
  <c r="W61" i="1"/>
  <c r="V61" i="1"/>
  <c r="U61" i="1"/>
  <c r="T61" i="1"/>
  <c r="S61" i="1"/>
  <c r="R61" i="1"/>
  <c r="AA60" i="1"/>
  <c r="Z60" i="1"/>
  <c r="Y60" i="1"/>
  <c r="X60" i="1"/>
  <c r="W60" i="1"/>
  <c r="V60" i="1"/>
  <c r="U60" i="1"/>
  <c r="T60" i="1"/>
  <c r="S60" i="1"/>
  <c r="R60" i="1"/>
  <c r="AA59" i="1"/>
  <c r="Z59" i="1"/>
  <c r="Y59" i="1"/>
  <c r="X59" i="1"/>
  <c r="W59" i="1"/>
  <c r="V59" i="1"/>
  <c r="U59" i="1"/>
  <c r="T59" i="1"/>
  <c r="S59" i="1"/>
  <c r="R59" i="1"/>
  <c r="AA58" i="1"/>
  <c r="Z58" i="1"/>
  <c r="Y58" i="1"/>
  <c r="X58" i="1"/>
  <c r="W58" i="1"/>
  <c r="V58" i="1"/>
  <c r="U58" i="1"/>
  <c r="T58" i="1"/>
  <c r="S58" i="1"/>
  <c r="R58" i="1"/>
  <c r="AA57" i="1"/>
  <c r="Z57" i="1"/>
  <c r="Y57" i="1"/>
  <c r="X57" i="1"/>
  <c r="W57" i="1"/>
  <c r="V57" i="1"/>
  <c r="U57" i="1"/>
  <c r="T57" i="1"/>
  <c r="S57" i="1"/>
  <c r="R57" i="1"/>
  <c r="AA56" i="1"/>
  <c r="Z56" i="1"/>
  <c r="Y56" i="1"/>
  <c r="X56" i="1"/>
  <c r="W56" i="1"/>
  <c r="V56" i="1"/>
  <c r="U56" i="1"/>
  <c r="T56" i="1"/>
  <c r="S56" i="1"/>
  <c r="R56" i="1"/>
  <c r="AA55" i="1"/>
  <c r="Z55" i="1"/>
  <c r="Y55" i="1"/>
  <c r="X55" i="1"/>
  <c r="W55" i="1"/>
  <c r="V55" i="1"/>
  <c r="U55" i="1"/>
  <c r="T55" i="1"/>
  <c r="S55" i="1"/>
  <c r="R55" i="1"/>
  <c r="AA54" i="1"/>
  <c r="Z54" i="1"/>
  <c r="Y54" i="1"/>
  <c r="X54" i="1"/>
  <c r="W54" i="1"/>
  <c r="V54" i="1"/>
  <c r="U54" i="1"/>
  <c r="T54" i="1"/>
  <c r="S54" i="1"/>
  <c r="R54" i="1"/>
  <c r="AA53" i="1"/>
  <c r="Z53" i="1"/>
  <c r="Y53" i="1"/>
  <c r="X53" i="1"/>
  <c r="W53" i="1"/>
  <c r="V53" i="1"/>
  <c r="U53" i="1"/>
  <c r="T53" i="1"/>
  <c r="S53" i="1"/>
  <c r="R53" i="1"/>
  <c r="AA52" i="1"/>
  <c r="Z52" i="1"/>
  <c r="Y52" i="1"/>
  <c r="X52" i="1"/>
  <c r="W52" i="1"/>
  <c r="V52" i="1"/>
  <c r="U52" i="1"/>
  <c r="T52" i="1"/>
  <c r="S52" i="1"/>
  <c r="R52" i="1"/>
  <c r="AA51" i="1"/>
  <c r="Z51" i="1"/>
  <c r="Y51" i="1"/>
  <c r="X51" i="1"/>
  <c r="W51" i="1"/>
  <c r="V51" i="1"/>
  <c r="U51" i="1"/>
  <c r="T51" i="1"/>
  <c r="S51" i="1"/>
  <c r="R51" i="1"/>
  <c r="AA50" i="1"/>
  <c r="Z50" i="1"/>
  <c r="Y50" i="1"/>
  <c r="X50" i="1"/>
  <c r="W50" i="1"/>
  <c r="V50" i="1"/>
  <c r="U50" i="1"/>
  <c r="T50" i="1"/>
  <c r="S50" i="1"/>
  <c r="R50" i="1"/>
  <c r="AA49" i="1"/>
  <c r="Z49" i="1"/>
  <c r="Y49" i="1"/>
  <c r="X49" i="1"/>
  <c r="W49" i="1"/>
  <c r="V49" i="1"/>
  <c r="U49" i="1"/>
  <c r="T49" i="1"/>
  <c r="S49" i="1"/>
  <c r="R49" i="1"/>
  <c r="AA48" i="1"/>
  <c r="Z48" i="1"/>
  <c r="Y48" i="1"/>
  <c r="X48" i="1"/>
  <c r="W48" i="1"/>
  <c r="V48" i="1"/>
  <c r="U48" i="1"/>
  <c r="T48" i="1"/>
  <c r="S48" i="1"/>
  <c r="R48" i="1"/>
  <c r="AA47" i="1"/>
  <c r="Z47" i="1"/>
  <c r="Y47" i="1"/>
  <c r="X47" i="1"/>
  <c r="W47" i="1"/>
  <c r="V47" i="1"/>
  <c r="U47" i="1"/>
  <c r="T47" i="1"/>
  <c r="S47" i="1"/>
  <c r="R47" i="1"/>
  <c r="AA46" i="1"/>
  <c r="Z46" i="1"/>
  <c r="Y46" i="1"/>
  <c r="X46" i="1"/>
  <c r="W46" i="1"/>
  <c r="V46" i="1"/>
  <c r="U46" i="1"/>
  <c r="T46" i="1"/>
  <c r="S46" i="1"/>
  <c r="R46" i="1"/>
  <c r="AA45" i="1"/>
  <c r="Z45" i="1"/>
  <c r="Y45" i="1"/>
  <c r="X45" i="1"/>
  <c r="W45" i="1"/>
  <c r="V45" i="1"/>
  <c r="U45" i="1"/>
  <c r="T45" i="1"/>
  <c r="S45" i="1"/>
  <c r="R45" i="1"/>
  <c r="AA44" i="1"/>
  <c r="Z44" i="1"/>
  <c r="Y44" i="1"/>
  <c r="X44" i="1"/>
  <c r="W44" i="1"/>
  <c r="V44" i="1"/>
  <c r="U44" i="1"/>
  <c r="T44" i="1"/>
  <c r="S44" i="1"/>
  <c r="R44" i="1"/>
  <c r="AA43" i="1"/>
  <c r="Z43" i="1"/>
  <c r="Y43" i="1"/>
  <c r="X43" i="1"/>
  <c r="W43" i="1"/>
  <c r="V43" i="1"/>
  <c r="U43" i="1"/>
  <c r="T43" i="1"/>
  <c r="S43" i="1"/>
  <c r="R43" i="1"/>
  <c r="AA42" i="1"/>
  <c r="Z42" i="1"/>
  <c r="Y42" i="1"/>
  <c r="X42" i="1"/>
  <c r="W42" i="1"/>
  <c r="V42" i="1"/>
  <c r="U42" i="1"/>
  <c r="T42" i="1"/>
  <c r="S42" i="1"/>
  <c r="R42" i="1"/>
  <c r="AA41" i="1"/>
  <c r="Z41" i="1"/>
  <c r="Y41" i="1"/>
  <c r="X41" i="1"/>
  <c r="W41" i="1"/>
  <c r="V41" i="1"/>
  <c r="U41" i="1"/>
  <c r="T41" i="1"/>
  <c r="S41" i="1"/>
  <c r="R41" i="1"/>
  <c r="AA40" i="1"/>
  <c r="Z40" i="1"/>
  <c r="Y40" i="1"/>
  <c r="X40" i="1"/>
  <c r="W40" i="1"/>
  <c r="V40" i="1"/>
  <c r="U40" i="1"/>
  <c r="T40" i="1"/>
  <c r="S40" i="1"/>
  <c r="R40" i="1"/>
  <c r="AA39" i="1"/>
  <c r="Z39" i="1"/>
  <c r="Y39" i="1"/>
  <c r="X39" i="1"/>
  <c r="W39" i="1"/>
  <c r="V39" i="1"/>
  <c r="U39" i="1"/>
  <c r="T39" i="1"/>
  <c r="S39" i="1"/>
  <c r="R39" i="1"/>
  <c r="AA38" i="1"/>
  <c r="Z38" i="1"/>
  <c r="Y38" i="1"/>
  <c r="X38" i="1"/>
  <c r="W38" i="1"/>
  <c r="V38" i="1"/>
  <c r="U38" i="1"/>
  <c r="T38" i="1"/>
  <c r="S38" i="1"/>
  <c r="R38" i="1"/>
  <c r="AA37" i="1"/>
  <c r="Z37" i="1"/>
  <c r="Y37" i="1"/>
  <c r="X37" i="1"/>
  <c r="W37" i="1"/>
  <c r="V37" i="1"/>
  <c r="U37" i="1"/>
  <c r="T37" i="1"/>
  <c r="S37" i="1"/>
  <c r="R37" i="1"/>
  <c r="AA36" i="1"/>
  <c r="Z36" i="1"/>
  <c r="Y36" i="1"/>
  <c r="X36" i="1"/>
  <c r="W36" i="1"/>
  <c r="V36" i="1"/>
  <c r="U36" i="1"/>
  <c r="T36" i="1"/>
  <c r="S36" i="1"/>
  <c r="R36" i="1"/>
  <c r="AA35" i="1"/>
  <c r="Z35" i="1"/>
  <c r="Y35" i="1"/>
  <c r="X35" i="1"/>
  <c r="W35" i="1"/>
  <c r="V35" i="1"/>
  <c r="U35" i="1"/>
  <c r="T35" i="1"/>
  <c r="S35" i="1"/>
  <c r="R35" i="1"/>
  <c r="AA34" i="1"/>
  <c r="Z34" i="1"/>
  <c r="Y34" i="1"/>
  <c r="X34" i="1"/>
  <c r="W34" i="1"/>
  <c r="V34" i="1"/>
  <c r="U34" i="1"/>
  <c r="T34" i="1"/>
  <c r="S34" i="1"/>
  <c r="R34" i="1"/>
  <c r="AA33" i="1"/>
  <c r="Z33" i="1"/>
  <c r="Y33" i="1"/>
  <c r="X33" i="1"/>
  <c r="W33" i="1"/>
  <c r="V33" i="1"/>
  <c r="U33" i="1"/>
  <c r="T33" i="1"/>
  <c r="S33" i="1"/>
  <c r="R33" i="1"/>
  <c r="AA32" i="1"/>
  <c r="Z32" i="1"/>
  <c r="Y32" i="1"/>
  <c r="X32" i="1"/>
  <c r="W32" i="1"/>
  <c r="V32" i="1"/>
  <c r="U32" i="1"/>
  <c r="T32" i="1"/>
  <c r="S32" i="1"/>
  <c r="R32" i="1"/>
  <c r="AA31" i="1"/>
  <c r="Z31" i="1"/>
  <c r="Y31" i="1"/>
  <c r="X31" i="1"/>
  <c r="W31" i="1"/>
  <c r="V31" i="1"/>
  <c r="U31" i="1"/>
  <c r="T31" i="1"/>
  <c r="S31" i="1"/>
  <c r="R31" i="1"/>
  <c r="AA30" i="1"/>
  <c r="Z30" i="1"/>
  <c r="Y30" i="1"/>
  <c r="X30" i="1"/>
  <c r="W30" i="1"/>
  <c r="V30" i="1"/>
  <c r="U30" i="1"/>
  <c r="T30" i="1"/>
  <c r="S30" i="1"/>
  <c r="R30" i="1"/>
  <c r="AA29" i="1"/>
  <c r="Z29" i="1"/>
  <c r="Y29" i="1"/>
  <c r="X29" i="1"/>
  <c r="W29" i="1"/>
  <c r="V29" i="1"/>
  <c r="U29" i="1"/>
  <c r="T29" i="1"/>
  <c r="S29" i="1"/>
  <c r="R29" i="1"/>
  <c r="AA28" i="1"/>
  <c r="Z28" i="1"/>
  <c r="Y28" i="1"/>
  <c r="X28" i="1"/>
  <c r="W28" i="1"/>
  <c r="V28" i="1"/>
  <c r="U28" i="1"/>
  <c r="T28" i="1"/>
  <c r="S28" i="1"/>
  <c r="R28" i="1"/>
  <c r="AA27" i="1"/>
  <c r="Z27" i="1"/>
  <c r="Y27" i="1"/>
  <c r="X27" i="1"/>
  <c r="W27" i="1"/>
  <c r="V27" i="1"/>
  <c r="U27" i="1"/>
  <c r="T27" i="1"/>
  <c r="S27" i="1"/>
  <c r="R27" i="1"/>
  <c r="AA26" i="1"/>
  <c r="Z26" i="1"/>
  <c r="Y26" i="1"/>
  <c r="X26" i="1"/>
  <c r="W26" i="1"/>
  <c r="V26" i="1"/>
  <c r="U26" i="1"/>
  <c r="T26" i="1"/>
  <c r="S26" i="1"/>
  <c r="R26" i="1"/>
  <c r="AA25" i="1"/>
  <c r="Z25" i="1"/>
  <c r="Y25" i="1"/>
  <c r="X25" i="1"/>
  <c r="W25" i="1"/>
  <c r="V25" i="1"/>
  <c r="U25" i="1"/>
  <c r="T25" i="1"/>
  <c r="S25" i="1"/>
  <c r="R25" i="1"/>
  <c r="AA24" i="1"/>
  <c r="Z24" i="1"/>
  <c r="Y24" i="1"/>
  <c r="X24" i="1"/>
  <c r="W24" i="1"/>
  <c r="V24" i="1"/>
  <c r="U24" i="1"/>
  <c r="T24" i="1"/>
  <c r="S24" i="1"/>
  <c r="R24" i="1"/>
  <c r="AA23" i="1"/>
  <c r="Z23" i="1"/>
  <c r="Y23" i="1"/>
  <c r="X23" i="1"/>
  <c r="W23" i="1"/>
  <c r="V23" i="1"/>
  <c r="U23" i="1"/>
  <c r="T23" i="1"/>
  <c r="S23" i="1"/>
  <c r="R23" i="1"/>
  <c r="AA22" i="1"/>
  <c r="Z22" i="1"/>
  <c r="Y22" i="1"/>
  <c r="X22" i="1"/>
  <c r="W22" i="1"/>
  <c r="V22" i="1"/>
  <c r="U22" i="1"/>
  <c r="T22" i="1"/>
  <c r="S22" i="1"/>
  <c r="R22" i="1"/>
  <c r="AA21" i="1"/>
  <c r="Z21" i="1"/>
  <c r="Y21" i="1"/>
  <c r="X21" i="1"/>
  <c r="W21" i="1"/>
  <c r="V21" i="1"/>
  <c r="U21" i="1"/>
  <c r="T21" i="1"/>
  <c r="S21" i="1"/>
  <c r="R21" i="1"/>
  <c r="AA20" i="1"/>
  <c r="Z20" i="1"/>
  <c r="Y20" i="1"/>
  <c r="X20" i="1"/>
  <c r="W20" i="1"/>
  <c r="V20" i="1"/>
  <c r="U20" i="1"/>
  <c r="T20" i="1"/>
  <c r="S20" i="1"/>
  <c r="R20" i="1"/>
  <c r="AA19" i="1"/>
  <c r="Z19" i="1"/>
  <c r="Y19" i="1"/>
  <c r="X19" i="1"/>
  <c r="W19" i="1"/>
  <c r="V19" i="1"/>
  <c r="U19" i="1"/>
  <c r="T19" i="1"/>
  <c r="S19" i="1"/>
  <c r="R19" i="1"/>
  <c r="AA18" i="1"/>
  <c r="Z18" i="1"/>
  <c r="Y18" i="1"/>
  <c r="X18" i="1"/>
  <c r="W18" i="1"/>
  <c r="V18" i="1"/>
  <c r="U18" i="1"/>
  <c r="T18" i="1"/>
  <c r="S18" i="1"/>
  <c r="R18" i="1"/>
  <c r="AA17" i="1"/>
  <c r="Z17" i="1"/>
  <c r="Y17" i="1"/>
  <c r="X17" i="1"/>
  <c r="W17" i="1"/>
  <c r="V17" i="1"/>
  <c r="U17" i="1"/>
  <c r="T17" i="1"/>
  <c r="S17" i="1"/>
  <c r="R17" i="1"/>
  <c r="AA16" i="1"/>
  <c r="Z16" i="1"/>
  <c r="Y16" i="1"/>
  <c r="X16" i="1"/>
  <c r="W16" i="1"/>
  <c r="V16" i="1"/>
  <c r="U16" i="1"/>
  <c r="T16" i="1"/>
  <c r="S16" i="1"/>
  <c r="R16" i="1"/>
  <c r="AA15" i="1"/>
  <c r="Z15" i="1"/>
  <c r="Y15" i="1"/>
  <c r="X15" i="1"/>
  <c r="W15" i="1"/>
  <c r="V15" i="1"/>
  <c r="U15" i="1"/>
  <c r="T15" i="1"/>
  <c r="S15" i="1"/>
  <c r="R15" i="1"/>
  <c r="AA14" i="1"/>
  <c r="Z14" i="1"/>
  <c r="Y14" i="1"/>
  <c r="X14" i="1"/>
  <c r="W14" i="1"/>
  <c r="V14" i="1"/>
  <c r="U14" i="1"/>
  <c r="T14" i="1"/>
  <c r="S14" i="1"/>
  <c r="R14" i="1"/>
  <c r="AA80" i="1"/>
  <c r="AA79" i="1"/>
  <c r="AA78" i="1"/>
  <c r="AA77" i="1"/>
  <c r="AA76" i="1"/>
  <c r="Y80" i="1"/>
  <c r="Y79" i="1"/>
  <c r="Y78" i="1"/>
  <c r="Y77" i="1"/>
  <c r="Y76" i="1"/>
  <c r="W80" i="1"/>
  <c r="W79" i="1"/>
  <c r="W78" i="1"/>
  <c r="W77" i="1"/>
  <c r="W76" i="1"/>
  <c r="U80" i="1"/>
  <c r="U79" i="1"/>
  <c r="U78" i="1"/>
  <c r="U77" i="1"/>
  <c r="U76" i="1"/>
  <c r="S80" i="1"/>
  <c r="S79" i="1"/>
  <c r="S78" i="1"/>
  <c r="S77" i="1"/>
  <c r="S76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9" i="1"/>
  <c r="P89" i="1"/>
  <c r="O89" i="1"/>
  <c r="N89" i="1"/>
  <c r="M89" i="1"/>
  <c r="L89" i="1"/>
  <c r="K89" i="1"/>
  <c r="J89" i="1"/>
  <c r="I89" i="1"/>
  <c r="H89" i="1"/>
  <c r="G89" i="1"/>
  <c r="F89" i="1"/>
  <c r="Q88" i="1"/>
  <c r="P88" i="1"/>
  <c r="O88" i="1"/>
  <c r="N88" i="1"/>
  <c r="M88" i="1"/>
  <c r="L88" i="1"/>
  <c r="K88" i="1"/>
  <c r="J88" i="1"/>
  <c r="I88" i="1"/>
  <c r="H88" i="1"/>
  <c r="G88" i="1"/>
  <c r="F88" i="1"/>
  <c r="Q87" i="1"/>
  <c r="P87" i="1"/>
  <c r="O87" i="1"/>
  <c r="N87" i="1"/>
  <c r="M87" i="1"/>
  <c r="L87" i="1"/>
  <c r="K87" i="1"/>
  <c r="J87" i="1"/>
  <c r="I87" i="1"/>
  <c r="H87" i="1"/>
  <c r="G87" i="1"/>
  <c r="F87" i="1"/>
  <c r="Q86" i="1"/>
  <c r="P86" i="1"/>
  <c r="O86" i="1"/>
  <c r="N86" i="1"/>
  <c r="M86" i="1"/>
  <c r="L86" i="1"/>
  <c r="K86" i="1"/>
  <c r="J86" i="1"/>
  <c r="I86" i="1"/>
  <c r="H86" i="1"/>
  <c r="G86" i="1"/>
  <c r="F86" i="1"/>
  <c r="Q85" i="1"/>
  <c r="P85" i="1"/>
  <c r="O85" i="1"/>
  <c r="N85" i="1"/>
  <c r="M85" i="1"/>
  <c r="L85" i="1"/>
  <c r="K85" i="1"/>
  <c r="J85" i="1"/>
  <c r="I85" i="1"/>
  <c r="H85" i="1"/>
  <c r="G85" i="1"/>
  <c r="F85" i="1"/>
  <c r="Q84" i="1"/>
  <c r="P84" i="1"/>
  <c r="O84" i="1"/>
  <c r="N84" i="1"/>
  <c r="M84" i="1"/>
  <c r="L84" i="1"/>
  <c r="K84" i="1"/>
  <c r="J84" i="1"/>
  <c r="I84" i="1"/>
  <c r="H84" i="1"/>
  <c r="G84" i="1"/>
  <c r="F84" i="1"/>
  <c r="Q83" i="1"/>
  <c r="P83" i="1"/>
  <c r="O83" i="1"/>
  <c r="N83" i="1"/>
  <c r="M83" i="1"/>
  <c r="L83" i="1"/>
  <c r="K83" i="1"/>
  <c r="J83" i="1"/>
  <c r="I83" i="1"/>
  <c r="H83" i="1"/>
  <c r="G83" i="1"/>
  <c r="F83" i="1"/>
  <c r="Q82" i="1"/>
  <c r="P82" i="1"/>
  <c r="O82" i="1"/>
  <c r="N82" i="1"/>
  <c r="M82" i="1"/>
  <c r="L82" i="1"/>
  <c r="K82" i="1"/>
  <c r="J82" i="1"/>
  <c r="I82" i="1"/>
  <c r="H82" i="1"/>
  <c r="G82" i="1"/>
  <c r="F82" i="1"/>
  <c r="J81" i="1"/>
  <c r="I81" i="1"/>
  <c r="H81" i="1"/>
  <c r="G81" i="1"/>
  <c r="F81" i="1"/>
  <c r="Q80" i="1"/>
  <c r="Q79" i="1"/>
  <c r="Q78" i="1"/>
  <c r="Q77" i="1"/>
  <c r="Q76" i="1"/>
  <c r="O80" i="1"/>
  <c r="O79" i="1"/>
  <c r="O78" i="1"/>
  <c r="O77" i="1"/>
  <c r="O76" i="1"/>
  <c r="M80" i="1"/>
  <c r="M79" i="1"/>
  <c r="M78" i="1"/>
  <c r="M77" i="1"/>
  <c r="M76" i="1"/>
  <c r="K81" i="1"/>
  <c r="K80" i="1"/>
  <c r="K79" i="1"/>
  <c r="K78" i="1"/>
  <c r="K77" i="1"/>
  <c r="K76" i="1"/>
  <c r="Q75" i="1"/>
  <c r="P75" i="1"/>
  <c r="O75" i="1"/>
  <c r="N75" i="1"/>
  <c r="M75" i="1"/>
  <c r="L75" i="1"/>
  <c r="K75" i="1"/>
  <c r="J75" i="1"/>
  <c r="Q74" i="1"/>
  <c r="P74" i="1"/>
  <c r="O74" i="1"/>
  <c r="N74" i="1"/>
  <c r="M74" i="1"/>
  <c r="L74" i="1"/>
  <c r="K74" i="1"/>
  <c r="J74" i="1"/>
  <c r="Q73" i="1"/>
  <c r="P73" i="1"/>
  <c r="O73" i="1"/>
  <c r="N73" i="1"/>
  <c r="M73" i="1"/>
  <c r="L73" i="1"/>
  <c r="K73" i="1"/>
  <c r="J73" i="1"/>
  <c r="Q72" i="1"/>
  <c r="P72" i="1"/>
  <c r="O72" i="1"/>
  <c r="N72" i="1"/>
  <c r="M72" i="1"/>
  <c r="L72" i="1"/>
  <c r="K72" i="1"/>
  <c r="J72" i="1"/>
  <c r="Q71" i="1"/>
  <c r="P71" i="1"/>
  <c r="O71" i="1"/>
  <c r="N71" i="1"/>
  <c r="M71" i="1"/>
  <c r="L71" i="1"/>
  <c r="K71" i="1"/>
  <c r="J71" i="1"/>
  <c r="Q70" i="1"/>
  <c r="P70" i="1"/>
  <c r="O70" i="1"/>
  <c r="N70" i="1"/>
  <c r="M70" i="1"/>
  <c r="L70" i="1"/>
  <c r="K70" i="1"/>
  <c r="J70" i="1"/>
  <c r="Q69" i="1"/>
  <c r="P69" i="1"/>
  <c r="O69" i="1"/>
  <c r="N69" i="1"/>
  <c r="M69" i="1"/>
  <c r="L69" i="1"/>
  <c r="K69" i="1"/>
  <c r="J69" i="1"/>
  <c r="Q68" i="1"/>
  <c r="P68" i="1"/>
  <c r="O68" i="1"/>
  <c r="N68" i="1"/>
  <c r="M68" i="1"/>
  <c r="L68" i="1"/>
  <c r="K68" i="1"/>
  <c r="J68" i="1"/>
  <c r="Q67" i="1"/>
  <c r="P67" i="1"/>
  <c r="O67" i="1"/>
  <c r="N67" i="1"/>
  <c r="M67" i="1"/>
  <c r="L67" i="1"/>
  <c r="K67" i="1"/>
  <c r="J67" i="1"/>
  <c r="Q66" i="1"/>
  <c r="P66" i="1"/>
  <c r="O66" i="1"/>
  <c r="N66" i="1"/>
  <c r="M66" i="1"/>
  <c r="L66" i="1"/>
  <c r="K66" i="1"/>
  <c r="J66" i="1"/>
  <c r="Q65" i="1"/>
  <c r="P65" i="1"/>
  <c r="O65" i="1"/>
  <c r="N65" i="1"/>
  <c r="M65" i="1"/>
  <c r="L65" i="1"/>
  <c r="K65" i="1"/>
  <c r="J65" i="1"/>
  <c r="Q64" i="1"/>
  <c r="P64" i="1"/>
  <c r="O64" i="1"/>
  <c r="N64" i="1"/>
  <c r="M64" i="1"/>
  <c r="L64" i="1"/>
  <c r="K64" i="1"/>
  <c r="J64" i="1"/>
  <c r="Q63" i="1"/>
  <c r="P63" i="1"/>
  <c r="O63" i="1"/>
  <c r="N63" i="1"/>
  <c r="M63" i="1"/>
  <c r="L63" i="1"/>
  <c r="K63" i="1"/>
  <c r="J63" i="1"/>
  <c r="Q62" i="1"/>
  <c r="P62" i="1"/>
  <c r="O62" i="1"/>
  <c r="N62" i="1"/>
  <c r="M62" i="1"/>
  <c r="L62" i="1"/>
  <c r="K62" i="1"/>
  <c r="J62" i="1"/>
  <c r="Q61" i="1"/>
  <c r="P61" i="1"/>
  <c r="O61" i="1"/>
  <c r="N61" i="1"/>
  <c r="M61" i="1"/>
  <c r="L61" i="1"/>
  <c r="K61" i="1"/>
  <c r="J61" i="1"/>
  <c r="Q60" i="1"/>
  <c r="P60" i="1"/>
  <c r="O60" i="1"/>
  <c r="N60" i="1"/>
  <c r="M60" i="1"/>
  <c r="L60" i="1"/>
  <c r="K60" i="1"/>
  <c r="J60" i="1"/>
  <c r="Q59" i="1"/>
  <c r="P59" i="1"/>
  <c r="O59" i="1"/>
  <c r="N59" i="1"/>
  <c r="M59" i="1"/>
  <c r="L59" i="1"/>
  <c r="K59" i="1"/>
  <c r="J59" i="1"/>
  <c r="Q58" i="1"/>
  <c r="P58" i="1"/>
  <c r="O58" i="1"/>
  <c r="N58" i="1"/>
  <c r="M58" i="1"/>
  <c r="L58" i="1"/>
  <c r="K58" i="1"/>
  <c r="J58" i="1"/>
  <c r="Q57" i="1"/>
  <c r="P57" i="1"/>
  <c r="O57" i="1"/>
  <c r="N57" i="1"/>
  <c r="M57" i="1"/>
  <c r="L57" i="1"/>
  <c r="K57" i="1"/>
  <c r="J57" i="1"/>
  <c r="I57" i="1"/>
  <c r="H57" i="1"/>
  <c r="Q56" i="1"/>
  <c r="P56" i="1"/>
  <c r="O56" i="1"/>
  <c r="N56" i="1"/>
  <c r="M56" i="1"/>
  <c r="L56" i="1"/>
  <c r="K56" i="1"/>
  <c r="J56" i="1"/>
  <c r="I56" i="1"/>
  <c r="H56" i="1"/>
  <c r="Q55" i="1"/>
  <c r="P55" i="1"/>
  <c r="O55" i="1"/>
  <c r="N55" i="1"/>
  <c r="M55" i="1"/>
  <c r="L55" i="1"/>
  <c r="K55" i="1"/>
  <c r="J55" i="1"/>
  <c r="I55" i="1"/>
  <c r="H55" i="1"/>
  <c r="Q54" i="1"/>
  <c r="P54" i="1"/>
  <c r="O54" i="1"/>
  <c r="N54" i="1"/>
  <c r="M54" i="1"/>
  <c r="L54" i="1"/>
  <c r="K54" i="1"/>
  <c r="J54" i="1"/>
  <c r="I54" i="1"/>
  <c r="H54" i="1"/>
  <c r="Q53" i="1"/>
  <c r="P53" i="1"/>
  <c r="O53" i="1"/>
  <c r="N53" i="1"/>
  <c r="M53" i="1"/>
  <c r="L53" i="1"/>
  <c r="K53" i="1"/>
  <c r="J53" i="1"/>
  <c r="I53" i="1"/>
  <c r="H53" i="1"/>
  <c r="Q52" i="1"/>
  <c r="P52" i="1"/>
  <c r="O52" i="1"/>
  <c r="N52" i="1"/>
  <c r="M52" i="1"/>
  <c r="L52" i="1"/>
  <c r="K52" i="1"/>
  <c r="J52" i="1"/>
  <c r="I52" i="1"/>
  <c r="H52" i="1"/>
  <c r="Q51" i="1"/>
  <c r="P51" i="1"/>
  <c r="O51" i="1"/>
  <c r="N51" i="1"/>
  <c r="M51" i="1"/>
  <c r="L51" i="1"/>
  <c r="K51" i="1"/>
  <c r="J51" i="1"/>
  <c r="I51" i="1"/>
  <c r="H51" i="1"/>
  <c r="Q50" i="1"/>
  <c r="P50" i="1"/>
  <c r="O50" i="1"/>
  <c r="N50" i="1"/>
  <c r="M50" i="1"/>
  <c r="L50" i="1"/>
  <c r="K50" i="1"/>
  <c r="J50" i="1"/>
  <c r="I50" i="1"/>
  <c r="H50" i="1"/>
  <c r="Q49" i="1"/>
  <c r="P49" i="1"/>
  <c r="O49" i="1"/>
  <c r="N49" i="1"/>
  <c r="M49" i="1"/>
  <c r="L49" i="1"/>
  <c r="K49" i="1"/>
  <c r="J49" i="1"/>
  <c r="I49" i="1"/>
  <c r="H49" i="1"/>
  <c r="Q48" i="1"/>
  <c r="P48" i="1"/>
  <c r="O48" i="1"/>
  <c r="N48" i="1"/>
  <c r="M48" i="1"/>
  <c r="L48" i="1"/>
  <c r="K48" i="1"/>
  <c r="J48" i="1"/>
  <c r="I48" i="1"/>
  <c r="H48" i="1"/>
  <c r="Q47" i="1"/>
  <c r="P47" i="1"/>
  <c r="O47" i="1"/>
  <c r="N47" i="1"/>
  <c r="M47" i="1"/>
  <c r="L47" i="1"/>
  <c r="K47" i="1"/>
  <c r="J47" i="1"/>
  <c r="I47" i="1"/>
  <c r="H47" i="1"/>
  <c r="Q46" i="1"/>
  <c r="P46" i="1"/>
  <c r="O46" i="1"/>
  <c r="N46" i="1"/>
  <c r="M46" i="1"/>
  <c r="L46" i="1"/>
  <c r="K46" i="1"/>
  <c r="J46" i="1"/>
  <c r="I46" i="1"/>
  <c r="H46" i="1"/>
  <c r="Q45" i="1"/>
  <c r="P45" i="1"/>
  <c r="O45" i="1"/>
  <c r="N45" i="1"/>
  <c r="M45" i="1"/>
  <c r="L45" i="1"/>
  <c r="K45" i="1"/>
  <c r="J45" i="1"/>
  <c r="I45" i="1"/>
  <c r="H45" i="1"/>
  <c r="Q44" i="1"/>
  <c r="P44" i="1"/>
  <c r="O44" i="1"/>
  <c r="N44" i="1"/>
  <c r="M44" i="1"/>
  <c r="L44" i="1"/>
  <c r="K44" i="1"/>
  <c r="J44" i="1"/>
  <c r="I44" i="1"/>
  <c r="H44" i="1"/>
  <c r="Q43" i="1"/>
  <c r="P43" i="1"/>
  <c r="O43" i="1"/>
  <c r="N43" i="1"/>
  <c r="M43" i="1"/>
  <c r="L43" i="1"/>
  <c r="K43" i="1"/>
  <c r="J43" i="1"/>
  <c r="I43" i="1"/>
  <c r="H43" i="1"/>
  <c r="Q42" i="1"/>
  <c r="P42" i="1"/>
  <c r="O42" i="1"/>
  <c r="N42" i="1"/>
  <c r="M42" i="1"/>
  <c r="L42" i="1"/>
  <c r="K42" i="1"/>
  <c r="J42" i="1"/>
  <c r="I42" i="1"/>
  <c r="H42" i="1"/>
  <c r="Q41" i="1"/>
  <c r="P41" i="1"/>
  <c r="O41" i="1"/>
  <c r="N41" i="1"/>
  <c r="M41" i="1"/>
  <c r="L41" i="1"/>
  <c r="K41" i="1"/>
  <c r="J41" i="1"/>
  <c r="I41" i="1"/>
  <c r="H41" i="1"/>
  <c r="Q40" i="1"/>
  <c r="P40" i="1"/>
  <c r="O40" i="1"/>
  <c r="N40" i="1"/>
  <c r="M40" i="1"/>
  <c r="L40" i="1"/>
  <c r="K40" i="1"/>
  <c r="J40" i="1"/>
  <c r="I40" i="1"/>
  <c r="H40" i="1"/>
  <c r="Q39" i="1"/>
  <c r="P39" i="1"/>
  <c r="O39" i="1"/>
  <c r="N39" i="1"/>
  <c r="M39" i="1"/>
  <c r="L39" i="1"/>
  <c r="K39" i="1"/>
  <c r="J39" i="1"/>
  <c r="I39" i="1"/>
  <c r="H39" i="1"/>
  <c r="Q38" i="1"/>
  <c r="P38" i="1"/>
  <c r="O38" i="1"/>
  <c r="N38" i="1"/>
  <c r="M38" i="1"/>
  <c r="L38" i="1"/>
  <c r="K38" i="1"/>
  <c r="J38" i="1"/>
  <c r="I38" i="1"/>
  <c r="H38" i="1"/>
  <c r="Q37" i="1"/>
  <c r="P37" i="1"/>
  <c r="O37" i="1"/>
  <c r="N37" i="1"/>
  <c r="M37" i="1"/>
  <c r="L37" i="1"/>
  <c r="K37" i="1"/>
  <c r="J37" i="1"/>
  <c r="I37" i="1"/>
  <c r="H37" i="1"/>
  <c r="Q36" i="1"/>
  <c r="P36" i="1"/>
  <c r="O36" i="1"/>
  <c r="N36" i="1"/>
  <c r="M36" i="1"/>
  <c r="L36" i="1"/>
  <c r="K36" i="1"/>
  <c r="J36" i="1"/>
  <c r="I36" i="1"/>
  <c r="H36" i="1"/>
  <c r="Q35" i="1"/>
  <c r="P35" i="1"/>
  <c r="O35" i="1"/>
  <c r="N35" i="1"/>
  <c r="M35" i="1"/>
  <c r="L35" i="1"/>
  <c r="K35" i="1"/>
  <c r="J35" i="1"/>
  <c r="I35" i="1"/>
  <c r="H35" i="1"/>
  <c r="G35" i="1"/>
  <c r="F35" i="1"/>
  <c r="Q34" i="1"/>
  <c r="P34" i="1"/>
  <c r="O34" i="1"/>
  <c r="N34" i="1"/>
  <c r="M34" i="1"/>
  <c r="L34" i="1"/>
  <c r="K34" i="1"/>
  <c r="J34" i="1"/>
  <c r="I34" i="1"/>
  <c r="H34" i="1"/>
  <c r="G34" i="1"/>
  <c r="F34" i="1"/>
  <c r="Q33" i="1"/>
  <c r="P33" i="1"/>
  <c r="O33" i="1"/>
  <c r="N33" i="1"/>
  <c r="M33" i="1"/>
  <c r="L33" i="1"/>
  <c r="K33" i="1"/>
  <c r="J33" i="1"/>
  <c r="I33" i="1"/>
  <c r="H33" i="1"/>
  <c r="G33" i="1"/>
  <c r="F33" i="1"/>
  <c r="Q32" i="1"/>
  <c r="P32" i="1"/>
  <c r="O32" i="1"/>
  <c r="N32" i="1"/>
  <c r="M32" i="1"/>
  <c r="L32" i="1"/>
  <c r="K32" i="1"/>
  <c r="J32" i="1"/>
  <c r="I32" i="1"/>
  <c r="H32" i="1"/>
  <c r="G32" i="1"/>
  <c r="F32" i="1"/>
  <c r="Q31" i="1"/>
  <c r="P31" i="1"/>
  <c r="O31" i="1"/>
  <c r="N31" i="1"/>
  <c r="M31" i="1"/>
  <c r="L31" i="1"/>
  <c r="K31" i="1"/>
  <c r="J31" i="1"/>
  <c r="I31" i="1"/>
  <c r="H31" i="1"/>
  <c r="G31" i="1"/>
  <c r="F31" i="1"/>
  <c r="Q30" i="1"/>
  <c r="P30" i="1"/>
  <c r="O30" i="1"/>
  <c r="N30" i="1"/>
  <c r="M30" i="1"/>
  <c r="L30" i="1"/>
  <c r="K30" i="1"/>
  <c r="J30" i="1"/>
  <c r="I30" i="1"/>
  <c r="H30" i="1"/>
  <c r="G30" i="1"/>
  <c r="F30" i="1"/>
  <c r="Q29" i="1"/>
  <c r="P29" i="1"/>
  <c r="O29" i="1"/>
  <c r="N29" i="1"/>
  <c r="M29" i="1"/>
  <c r="L29" i="1"/>
  <c r="K29" i="1"/>
  <c r="J29" i="1"/>
  <c r="I29" i="1"/>
  <c r="H29" i="1"/>
  <c r="G29" i="1"/>
  <c r="F29" i="1"/>
  <c r="Q28" i="1"/>
  <c r="P28" i="1"/>
  <c r="O28" i="1"/>
  <c r="N28" i="1"/>
  <c r="M28" i="1"/>
  <c r="L28" i="1"/>
  <c r="K28" i="1"/>
  <c r="J28" i="1"/>
  <c r="I28" i="1"/>
  <c r="H28" i="1"/>
  <c r="G28" i="1"/>
  <c r="F28" i="1"/>
  <c r="Q27" i="1"/>
  <c r="P27" i="1"/>
  <c r="O27" i="1"/>
  <c r="N27" i="1"/>
  <c r="M27" i="1"/>
  <c r="L27" i="1"/>
  <c r="K27" i="1"/>
  <c r="J27" i="1"/>
  <c r="I27" i="1"/>
  <c r="H27" i="1"/>
  <c r="G27" i="1"/>
  <c r="F27" i="1"/>
  <c r="Q26" i="1"/>
  <c r="P26" i="1"/>
  <c r="O26" i="1"/>
  <c r="N26" i="1"/>
  <c r="M26" i="1"/>
  <c r="L26" i="1"/>
  <c r="K26" i="1"/>
  <c r="J26" i="1"/>
  <c r="I26" i="1"/>
  <c r="H26" i="1"/>
  <c r="G26" i="1"/>
  <c r="F26" i="1"/>
  <c r="Q25" i="1"/>
  <c r="P25" i="1"/>
  <c r="O25" i="1"/>
  <c r="N25" i="1"/>
  <c r="M25" i="1"/>
  <c r="L25" i="1"/>
  <c r="K25" i="1"/>
  <c r="J25" i="1"/>
  <c r="I25" i="1"/>
  <c r="H25" i="1"/>
  <c r="G25" i="1"/>
  <c r="F25" i="1"/>
  <c r="Q24" i="1"/>
  <c r="P24" i="1"/>
  <c r="O24" i="1"/>
  <c r="N24" i="1"/>
  <c r="M24" i="1"/>
  <c r="L24" i="1"/>
  <c r="K24" i="1"/>
  <c r="J24" i="1"/>
  <c r="I24" i="1"/>
  <c r="H24" i="1"/>
  <c r="G24" i="1"/>
  <c r="F24" i="1"/>
  <c r="Q23" i="1"/>
  <c r="P23" i="1"/>
  <c r="O23" i="1"/>
  <c r="N23" i="1"/>
  <c r="M23" i="1"/>
  <c r="L23" i="1"/>
  <c r="K23" i="1"/>
  <c r="J23" i="1"/>
  <c r="I23" i="1"/>
  <c r="H23" i="1"/>
  <c r="G23" i="1"/>
  <c r="F23" i="1"/>
  <c r="Q22" i="1"/>
  <c r="P22" i="1"/>
  <c r="O22" i="1"/>
  <c r="N22" i="1"/>
  <c r="M22" i="1"/>
  <c r="L22" i="1"/>
  <c r="K22" i="1"/>
  <c r="J22" i="1"/>
  <c r="I22" i="1"/>
  <c r="H22" i="1"/>
  <c r="G22" i="1"/>
  <c r="F22" i="1"/>
  <c r="Q21" i="1"/>
  <c r="P21" i="1"/>
  <c r="O21" i="1"/>
  <c r="N21" i="1"/>
  <c r="M21" i="1"/>
  <c r="L21" i="1"/>
  <c r="K21" i="1"/>
  <c r="J21" i="1"/>
  <c r="I21" i="1"/>
  <c r="H21" i="1"/>
  <c r="G21" i="1"/>
  <c r="F21" i="1"/>
  <c r="Q20" i="1"/>
  <c r="P20" i="1"/>
  <c r="O20" i="1"/>
  <c r="N20" i="1"/>
  <c r="M20" i="1"/>
  <c r="L20" i="1"/>
  <c r="K20" i="1"/>
  <c r="J20" i="1"/>
  <c r="I20" i="1"/>
  <c r="H20" i="1"/>
  <c r="G20" i="1"/>
  <c r="F20" i="1"/>
  <c r="Q19" i="1"/>
  <c r="P19" i="1"/>
  <c r="O19" i="1"/>
  <c r="N19" i="1"/>
  <c r="M19" i="1"/>
  <c r="L19" i="1"/>
  <c r="K19" i="1"/>
  <c r="J19" i="1"/>
  <c r="I19" i="1"/>
  <c r="H19" i="1"/>
  <c r="G19" i="1"/>
  <c r="F19" i="1"/>
  <c r="Q18" i="1"/>
  <c r="P18" i="1"/>
  <c r="O18" i="1"/>
  <c r="N18" i="1"/>
  <c r="M18" i="1"/>
  <c r="L18" i="1"/>
  <c r="K18" i="1"/>
  <c r="J18" i="1"/>
  <c r="I18" i="1"/>
  <c r="H18" i="1"/>
  <c r="G18" i="1"/>
  <c r="F18" i="1"/>
  <c r="Q17" i="1"/>
  <c r="P17" i="1"/>
  <c r="O17" i="1"/>
  <c r="N17" i="1"/>
  <c r="M17" i="1"/>
  <c r="L17" i="1"/>
  <c r="K17" i="1"/>
  <c r="J17" i="1"/>
  <c r="I17" i="1"/>
  <c r="H17" i="1"/>
  <c r="G17" i="1"/>
  <c r="F17" i="1"/>
  <c r="Q16" i="1"/>
  <c r="P16" i="1"/>
  <c r="O16" i="1"/>
  <c r="N16" i="1"/>
  <c r="M16" i="1"/>
  <c r="L16" i="1"/>
  <c r="K16" i="1"/>
  <c r="J16" i="1"/>
  <c r="I16" i="1"/>
  <c r="H16" i="1"/>
  <c r="G16" i="1"/>
  <c r="F16" i="1"/>
  <c r="Q15" i="1"/>
  <c r="P15" i="1"/>
  <c r="O15" i="1"/>
  <c r="N15" i="1"/>
  <c r="M15" i="1"/>
  <c r="L15" i="1"/>
  <c r="K15" i="1"/>
  <c r="J15" i="1"/>
  <c r="I15" i="1"/>
  <c r="H15" i="1"/>
  <c r="G15" i="1"/>
  <c r="F15" i="1"/>
  <c r="Q14" i="1"/>
  <c r="P14" i="1"/>
  <c r="O14" i="1"/>
  <c r="N14" i="1"/>
  <c r="M14" i="1"/>
  <c r="L14" i="1"/>
  <c r="K14" i="1"/>
  <c r="J14" i="1"/>
  <c r="I14" i="1"/>
  <c r="H14" i="1"/>
  <c r="G14" i="1"/>
  <c r="F14" i="1"/>
  <c r="B157" i="1" l="1"/>
  <c r="B156" i="1"/>
  <c r="B155" i="1"/>
  <c r="B154" i="1"/>
  <c r="B153" i="1"/>
  <c r="B152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E123" i="1"/>
  <c r="D123" i="1"/>
  <c r="E122" i="1"/>
  <c r="D122" i="1"/>
  <c r="E121" i="1"/>
  <c r="D121" i="1"/>
  <c r="C121" i="1"/>
  <c r="CG116" i="1"/>
  <c r="CA116" i="1"/>
  <c r="E116" i="1" s="1"/>
  <c r="CG115" i="1"/>
  <c r="CA115" i="1"/>
  <c r="E115" i="1" s="1"/>
  <c r="CG114" i="1"/>
  <c r="CA114" i="1"/>
  <c r="E114" i="1" s="1"/>
  <c r="CG113" i="1"/>
  <c r="CA113" i="1"/>
  <c r="E113" i="1" s="1"/>
  <c r="CG110" i="1"/>
  <c r="CA110" i="1"/>
  <c r="E110" i="1" s="1"/>
  <c r="CG109" i="1"/>
  <c r="CA109" i="1"/>
  <c r="E109" i="1" s="1"/>
  <c r="CG108" i="1"/>
  <c r="CA108" i="1"/>
  <c r="E108" i="1" s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CJ89" i="1"/>
  <c r="CD89" i="1" s="1"/>
  <c r="E89" i="1"/>
  <c r="D89" i="1"/>
  <c r="CJ88" i="1"/>
  <c r="CD88" i="1" s="1"/>
  <c r="E88" i="1"/>
  <c r="D88" i="1"/>
  <c r="CJ87" i="1"/>
  <c r="CD87" i="1" s="1"/>
  <c r="E87" i="1"/>
  <c r="D87" i="1"/>
  <c r="CJ86" i="1"/>
  <c r="CD86" i="1" s="1"/>
  <c r="E86" i="1"/>
  <c r="D86" i="1"/>
  <c r="CJ85" i="1"/>
  <c r="CD85" i="1" s="1"/>
  <c r="E85" i="1"/>
  <c r="D85" i="1"/>
  <c r="CJ84" i="1"/>
  <c r="CD84" i="1" s="1"/>
  <c r="E84" i="1"/>
  <c r="D84" i="1"/>
  <c r="CJ83" i="1"/>
  <c r="CD83" i="1" s="1"/>
  <c r="E83" i="1"/>
  <c r="D83" i="1"/>
  <c r="CJ82" i="1"/>
  <c r="CD82" i="1" s="1"/>
  <c r="E82" i="1"/>
  <c r="D82" i="1"/>
  <c r="CJ81" i="1"/>
  <c r="CD81" i="1" s="1"/>
  <c r="E81" i="1"/>
  <c r="D81" i="1"/>
  <c r="CJ80" i="1"/>
  <c r="CD80" i="1" s="1"/>
  <c r="E80" i="1"/>
  <c r="C80" i="1" s="1"/>
  <c r="CI80" i="1" s="1"/>
  <c r="CC80" i="1" s="1"/>
  <c r="CJ79" i="1"/>
  <c r="CD79" i="1" s="1"/>
  <c r="E79" i="1"/>
  <c r="C79" i="1" s="1"/>
  <c r="CJ78" i="1"/>
  <c r="CD78" i="1" s="1"/>
  <c r="E78" i="1"/>
  <c r="C78" i="1" s="1"/>
  <c r="CJ77" i="1"/>
  <c r="CD77" i="1" s="1"/>
  <c r="E77" i="1"/>
  <c r="C77" i="1" s="1"/>
  <c r="CG77" i="1" s="1"/>
  <c r="CA77" i="1" s="1"/>
  <c r="CJ76" i="1"/>
  <c r="CD76" i="1" s="1"/>
  <c r="E76" i="1"/>
  <c r="C76" i="1" s="1"/>
  <c r="CJ75" i="1"/>
  <c r="CD75" i="1" s="1"/>
  <c r="E75" i="1"/>
  <c r="D75" i="1"/>
  <c r="CJ74" i="1"/>
  <c r="CD74" i="1" s="1"/>
  <c r="E74" i="1"/>
  <c r="D74" i="1"/>
  <c r="CJ73" i="1"/>
  <c r="CD73" i="1" s="1"/>
  <c r="E73" i="1"/>
  <c r="D73" i="1"/>
  <c r="CJ72" i="1"/>
  <c r="CD72" i="1" s="1"/>
  <c r="E72" i="1"/>
  <c r="D72" i="1"/>
  <c r="CJ71" i="1"/>
  <c r="CD71" i="1" s="1"/>
  <c r="E71" i="1"/>
  <c r="D71" i="1"/>
  <c r="CJ70" i="1"/>
  <c r="CD70" i="1" s="1"/>
  <c r="E70" i="1"/>
  <c r="D70" i="1"/>
  <c r="CJ69" i="1"/>
  <c r="CD69" i="1" s="1"/>
  <c r="E69" i="1"/>
  <c r="D69" i="1"/>
  <c r="CJ68" i="1"/>
  <c r="CD68" i="1" s="1"/>
  <c r="E68" i="1"/>
  <c r="D68" i="1"/>
  <c r="CJ67" i="1"/>
  <c r="CD67" i="1" s="1"/>
  <c r="E67" i="1"/>
  <c r="D67" i="1"/>
  <c r="CJ66" i="1"/>
  <c r="CD66" i="1" s="1"/>
  <c r="E66" i="1"/>
  <c r="D66" i="1"/>
  <c r="CJ65" i="1"/>
  <c r="CD65" i="1" s="1"/>
  <c r="E65" i="1"/>
  <c r="D65" i="1"/>
  <c r="CJ64" i="1"/>
  <c r="CD64" i="1" s="1"/>
  <c r="E64" i="1"/>
  <c r="D64" i="1"/>
  <c r="CJ63" i="1"/>
  <c r="CD63" i="1" s="1"/>
  <c r="E63" i="1"/>
  <c r="D63" i="1"/>
  <c r="CJ62" i="1"/>
  <c r="CD62" i="1" s="1"/>
  <c r="E62" i="1"/>
  <c r="D62" i="1"/>
  <c r="CJ61" i="1"/>
  <c r="CD61" i="1" s="1"/>
  <c r="E61" i="1"/>
  <c r="D61" i="1"/>
  <c r="CJ60" i="1"/>
  <c r="CD60" i="1" s="1"/>
  <c r="E60" i="1"/>
  <c r="D60" i="1"/>
  <c r="CJ59" i="1"/>
  <c r="CD59" i="1" s="1"/>
  <c r="E59" i="1"/>
  <c r="D59" i="1"/>
  <c r="CJ58" i="1"/>
  <c r="CD58" i="1" s="1"/>
  <c r="E58" i="1"/>
  <c r="D58" i="1"/>
  <c r="CJ57" i="1"/>
  <c r="CD57" i="1" s="1"/>
  <c r="E57" i="1"/>
  <c r="D57" i="1"/>
  <c r="CJ56" i="1"/>
  <c r="CD56" i="1" s="1"/>
  <c r="E56" i="1"/>
  <c r="D56" i="1"/>
  <c r="CJ55" i="1"/>
  <c r="CD55" i="1" s="1"/>
  <c r="E55" i="1"/>
  <c r="D55" i="1"/>
  <c r="CJ54" i="1"/>
  <c r="CD54" i="1" s="1"/>
  <c r="E54" i="1"/>
  <c r="D54" i="1"/>
  <c r="CJ53" i="1"/>
  <c r="CD53" i="1" s="1"/>
  <c r="E53" i="1"/>
  <c r="D53" i="1"/>
  <c r="CJ52" i="1"/>
  <c r="CD52" i="1" s="1"/>
  <c r="E52" i="1"/>
  <c r="D52" i="1"/>
  <c r="CJ51" i="1"/>
  <c r="CD51" i="1" s="1"/>
  <c r="E51" i="1"/>
  <c r="D51" i="1"/>
  <c r="CJ50" i="1"/>
  <c r="CD50" i="1" s="1"/>
  <c r="E50" i="1"/>
  <c r="D50" i="1"/>
  <c r="CJ49" i="1"/>
  <c r="CD49" i="1" s="1"/>
  <c r="E49" i="1"/>
  <c r="D49" i="1"/>
  <c r="CJ48" i="1"/>
  <c r="CD48" i="1" s="1"/>
  <c r="E48" i="1"/>
  <c r="D48" i="1"/>
  <c r="CJ47" i="1"/>
  <c r="CD47" i="1" s="1"/>
  <c r="E47" i="1"/>
  <c r="D47" i="1"/>
  <c r="CJ46" i="1"/>
  <c r="CD46" i="1" s="1"/>
  <c r="E46" i="1"/>
  <c r="D46" i="1"/>
  <c r="CJ45" i="1"/>
  <c r="CD45" i="1" s="1"/>
  <c r="E45" i="1"/>
  <c r="D45" i="1"/>
  <c r="CJ44" i="1"/>
  <c r="CD44" i="1" s="1"/>
  <c r="E44" i="1"/>
  <c r="D44" i="1"/>
  <c r="CJ43" i="1"/>
  <c r="CD43" i="1" s="1"/>
  <c r="E43" i="1"/>
  <c r="D43" i="1"/>
  <c r="CJ42" i="1"/>
  <c r="CD42" i="1" s="1"/>
  <c r="E42" i="1"/>
  <c r="D42" i="1"/>
  <c r="CJ41" i="1"/>
  <c r="CD41" i="1" s="1"/>
  <c r="E41" i="1"/>
  <c r="D41" i="1"/>
  <c r="CJ40" i="1"/>
  <c r="CD40" i="1" s="1"/>
  <c r="E40" i="1"/>
  <c r="D40" i="1"/>
  <c r="CJ39" i="1"/>
  <c r="CD39" i="1" s="1"/>
  <c r="E39" i="1"/>
  <c r="D39" i="1"/>
  <c r="CJ38" i="1"/>
  <c r="CD38" i="1" s="1"/>
  <c r="E38" i="1"/>
  <c r="D38" i="1"/>
  <c r="CJ37" i="1"/>
  <c r="CD37" i="1" s="1"/>
  <c r="E37" i="1"/>
  <c r="D37" i="1"/>
  <c r="CJ36" i="1"/>
  <c r="CD36" i="1" s="1"/>
  <c r="E36" i="1"/>
  <c r="D36" i="1"/>
  <c r="CJ35" i="1"/>
  <c r="CD35" i="1" s="1"/>
  <c r="E35" i="1"/>
  <c r="D35" i="1"/>
  <c r="CJ34" i="1"/>
  <c r="CD34" i="1" s="1"/>
  <c r="E34" i="1"/>
  <c r="D34" i="1"/>
  <c r="CJ33" i="1"/>
  <c r="CD33" i="1" s="1"/>
  <c r="E33" i="1"/>
  <c r="D33" i="1"/>
  <c r="CJ32" i="1"/>
  <c r="CD32" i="1" s="1"/>
  <c r="E32" i="1"/>
  <c r="D32" i="1"/>
  <c r="CJ31" i="1"/>
  <c r="CD31" i="1" s="1"/>
  <c r="E31" i="1"/>
  <c r="D31" i="1"/>
  <c r="CJ30" i="1"/>
  <c r="CD30" i="1" s="1"/>
  <c r="E30" i="1"/>
  <c r="D30" i="1"/>
  <c r="CJ29" i="1"/>
  <c r="CD29" i="1" s="1"/>
  <c r="E29" i="1"/>
  <c r="D29" i="1"/>
  <c r="CJ28" i="1"/>
  <c r="CD28" i="1" s="1"/>
  <c r="E28" i="1"/>
  <c r="D28" i="1"/>
  <c r="CJ27" i="1"/>
  <c r="CD27" i="1" s="1"/>
  <c r="E27" i="1"/>
  <c r="D27" i="1"/>
  <c r="CJ26" i="1"/>
  <c r="CD26" i="1" s="1"/>
  <c r="E26" i="1"/>
  <c r="D26" i="1"/>
  <c r="CJ25" i="1"/>
  <c r="CD25" i="1" s="1"/>
  <c r="E25" i="1"/>
  <c r="D25" i="1"/>
  <c r="CJ24" i="1"/>
  <c r="CD24" i="1" s="1"/>
  <c r="E24" i="1"/>
  <c r="D24" i="1"/>
  <c r="CJ23" i="1"/>
  <c r="CD23" i="1" s="1"/>
  <c r="E23" i="1"/>
  <c r="D23" i="1"/>
  <c r="CJ22" i="1"/>
  <c r="CD22" i="1" s="1"/>
  <c r="E22" i="1"/>
  <c r="D22" i="1"/>
  <c r="CJ21" i="1"/>
  <c r="CD21" i="1" s="1"/>
  <c r="E21" i="1"/>
  <c r="D21" i="1"/>
  <c r="CJ20" i="1"/>
  <c r="CD20" i="1" s="1"/>
  <c r="E20" i="1"/>
  <c r="D20" i="1"/>
  <c r="CJ19" i="1"/>
  <c r="CD19" i="1" s="1"/>
  <c r="E19" i="1"/>
  <c r="D19" i="1"/>
  <c r="CJ18" i="1"/>
  <c r="CD18" i="1" s="1"/>
  <c r="E18" i="1"/>
  <c r="D18" i="1"/>
  <c r="CJ17" i="1"/>
  <c r="CD17" i="1" s="1"/>
  <c r="E17" i="1"/>
  <c r="D17" i="1"/>
  <c r="CJ16" i="1"/>
  <c r="CD16" i="1" s="1"/>
  <c r="E16" i="1"/>
  <c r="D16" i="1"/>
  <c r="CJ15" i="1"/>
  <c r="CD15" i="1" s="1"/>
  <c r="E15" i="1"/>
  <c r="D15" i="1"/>
  <c r="CJ14" i="1"/>
  <c r="CD14" i="1" s="1"/>
  <c r="E14" i="1"/>
  <c r="D14" i="1"/>
  <c r="A5" i="1"/>
  <c r="A4" i="1"/>
  <c r="A3" i="1"/>
  <c r="A2" i="1"/>
  <c r="C122" i="1" l="1"/>
  <c r="C123" i="1"/>
  <c r="C73" i="1"/>
  <c r="CG73" i="1" s="1"/>
  <c r="CA73" i="1" s="1"/>
  <c r="C88" i="1"/>
  <c r="CI88" i="1" s="1"/>
  <c r="CC88" i="1" s="1"/>
  <c r="C39" i="1"/>
  <c r="CG39" i="1" s="1"/>
  <c r="CA39" i="1" s="1"/>
  <c r="C43" i="1"/>
  <c r="CG43" i="1" s="1"/>
  <c r="CA43" i="1" s="1"/>
  <c r="C50" i="1"/>
  <c r="CG50" i="1" s="1"/>
  <c r="CA50" i="1" s="1"/>
  <c r="C85" i="1"/>
  <c r="CI85" i="1" s="1"/>
  <c r="CC85" i="1" s="1"/>
  <c r="C89" i="1"/>
  <c r="CI89" i="1" s="1"/>
  <c r="CC89" i="1" s="1"/>
  <c r="C37" i="1"/>
  <c r="CG37" i="1" s="1"/>
  <c r="CA37" i="1" s="1"/>
  <c r="C72" i="1"/>
  <c r="CG72" i="1" s="1"/>
  <c r="CA72" i="1" s="1"/>
  <c r="C49" i="1"/>
  <c r="CG49" i="1" s="1"/>
  <c r="CA49" i="1" s="1"/>
  <c r="C61" i="1"/>
  <c r="CG61" i="1" s="1"/>
  <c r="CA61" i="1" s="1"/>
  <c r="C75" i="1"/>
  <c r="CG75" i="1" s="1"/>
  <c r="CA75" i="1" s="1"/>
  <c r="C87" i="1"/>
  <c r="CI87" i="1" s="1"/>
  <c r="CC87" i="1" s="1"/>
  <c r="C52" i="1"/>
  <c r="CG52" i="1" s="1"/>
  <c r="CA52" i="1" s="1"/>
  <c r="C60" i="1"/>
  <c r="CG60" i="1" s="1"/>
  <c r="CA60" i="1" s="1"/>
  <c r="C64" i="1"/>
  <c r="CG64" i="1" s="1"/>
  <c r="CA64" i="1" s="1"/>
  <c r="C74" i="1"/>
  <c r="CG74" i="1" s="1"/>
  <c r="CA74" i="1" s="1"/>
  <c r="C86" i="1"/>
  <c r="CH86" i="1" s="1"/>
  <c r="CB86" i="1" s="1"/>
  <c r="C104" i="1"/>
  <c r="CG104" i="1" s="1"/>
  <c r="CA104" i="1" s="1"/>
  <c r="C38" i="1"/>
  <c r="CG38" i="1" s="1"/>
  <c r="CA38" i="1" s="1"/>
  <c r="C41" i="1"/>
  <c r="CG41" i="1" s="1"/>
  <c r="CA41" i="1" s="1"/>
  <c r="C46" i="1"/>
  <c r="CG46" i="1" s="1"/>
  <c r="CA46" i="1" s="1"/>
  <c r="C51" i="1"/>
  <c r="CG51" i="1" s="1"/>
  <c r="CA51" i="1" s="1"/>
  <c r="C55" i="1"/>
  <c r="CG55" i="1" s="1"/>
  <c r="CA55" i="1" s="1"/>
  <c r="C59" i="1"/>
  <c r="CG59" i="1" s="1"/>
  <c r="CA59" i="1" s="1"/>
  <c r="C63" i="1"/>
  <c r="CG63" i="1" s="1"/>
  <c r="CA63" i="1" s="1"/>
  <c r="C71" i="1"/>
  <c r="CG71" i="1" s="1"/>
  <c r="CA71" i="1" s="1"/>
  <c r="C81" i="1"/>
  <c r="CH81" i="1" s="1"/>
  <c r="CB81" i="1" s="1"/>
  <c r="C84" i="1"/>
  <c r="CI84" i="1" s="1"/>
  <c r="CC84" i="1" s="1"/>
  <c r="C105" i="1"/>
  <c r="CH105" i="1" s="1"/>
  <c r="CB105" i="1" s="1"/>
  <c r="C40" i="1"/>
  <c r="CG40" i="1" s="1"/>
  <c r="CA40" i="1" s="1"/>
  <c r="C48" i="1"/>
  <c r="CG48" i="1" s="1"/>
  <c r="CA48" i="1" s="1"/>
  <c r="C54" i="1"/>
  <c r="CG54" i="1" s="1"/>
  <c r="CA54" i="1" s="1"/>
  <c r="C58" i="1"/>
  <c r="CG58" i="1" s="1"/>
  <c r="CA58" i="1" s="1"/>
  <c r="C66" i="1"/>
  <c r="CG66" i="1" s="1"/>
  <c r="CA66" i="1" s="1"/>
  <c r="C94" i="1"/>
  <c r="CH94" i="1" s="1"/>
  <c r="CB94" i="1" s="1"/>
  <c r="C96" i="1"/>
  <c r="CH96" i="1" s="1"/>
  <c r="CB96" i="1" s="1"/>
  <c r="C100" i="1"/>
  <c r="CH100" i="1" s="1"/>
  <c r="CB100" i="1" s="1"/>
  <c r="C102" i="1"/>
  <c r="CG102" i="1" s="1"/>
  <c r="CA102" i="1" s="1"/>
  <c r="C97" i="1"/>
  <c r="CH97" i="1" s="1"/>
  <c r="CB97" i="1" s="1"/>
  <c r="C101" i="1"/>
  <c r="CG101" i="1" s="1"/>
  <c r="CA101" i="1" s="1"/>
  <c r="C99" i="1"/>
  <c r="CG99" i="1" s="1"/>
  <c r="CA99" i="1" s="1"/>
  <c r="C95" i="1"/>
  <c r="CH95" i="1" s="1"/>
  <c r="CB95" i="1" s="1"/>
  <c r="C98" i="1"/>
  <c r="CH98" i="1" s="1"/>
  <c r="CB98" i="1" s="1"/>
  <c r="C103" i="1"/>
  <c r="CH103" i="1" s="1"/>
  <c r="CB103" i="1" s="1"/>
  <c r="C69" i="1"/>
  <c r="CG69" i="1" s="1"/>
  <c r="CA69" i="1" s="1"/>
  <c r="C68" i="1"/>
  <c r="CG68" i="1" s="1"/>
  <c r="CA68" i="1" s="1"/>
  <c r="C65" i="1"/>
  <c r="CG65" i="1" s="1"/>
  <c r="CA65" i="1" s="1"/>
  <c r="C62" i="1"/>
  <c r="CG62" i="1" s="1"/>
  <c r="CA62" i="1" s="1"/>
  <c r="C45" i="1"/>
  <c r="CG45" i="1" s="1"/>
  <c r="CA45" i="1" s="1"/>
  <c r="C18" i="1"/>
  <c r="CH18" i="1" s="1"/>
  <c r="CB18" i="1" s="1"/>
  <c r="C26" i="1"/>
  <c r="CH26" i="1" s="1"/>
  <c r="CB26" i="1" s="1"/>
  <c r="C34" i="1"/>
  <c r="CH34" i="1" s="1"/>
  <c r="CB34" i="1" s="1"/>
  <c r="C36" i="1"/>
  <c r="CG36" i="1" s="1"/>
  <c r="CA36" i="1" s="1"/>
  <c r="C42" i="1"/>
  <c r="CG42" i="1" s="1"/>
  <c r="CA42" i="1" s="1"/>
  <c r="C53" i="1"/>
  <c r="CG53" i="1" s="1"/>
  <c r="CA53" i="1" s="1"/>
  <c r="C16" i="1"/>
  <c r="CH16" i="1" s="1"/>
  <c r="CB16" i="1" s="1"/>
  <c r="C24" i="1"/>
  <c r="CH24" i="1" s="1"/>
  <c r="CB24" i="1" s="1"/>
  <c r="C32" i="1"/>
  <c r="CH32" i="1" s="1"/>
  <c r="CB32" i="1" s="1"/>
  <c r="C56" i="1"/>
  <c r="CG56" i="1" s="1"/>
  <c r="CA56" i="1" s="1"/>
  <c r="C22" i="1"/>
  <c r="CH22" i="1" s="1"/>
  <c r="CB22" i="1" s="1"/>
  <c r="C30" i="1"/>
  <c r="CH30" i="1" s="1"/>
  <c r="CB30" i="1" s="1"/>
  <c r="C20" i="1"/>
  <c r="CH20" i="1" s="1"/>
  <c r="CB20" i="1" s="1"/>
  <c r="C28" i="1"/>
  <c r="CH28" i="1" s="1"/>
  <c r="CB28" i="1" s="1"/>
  <c r="C35" i="1"/>
  <c r="CG35" i="1" s="1"/>
  <c r="CA35" i="1" s="1"/>
  <c r="C44" i="1"/>
  <c r="CG44" i="1" s="1"/>
  <c r="CA44" i="1" s="1"/>
  <c r="C47" i="1"/>
  <c r="CG47" i="1" s="1"/>
  <c r="CA47" i="1" s="1"/>
  <c r="C57" i="1"/>
  <c r="CG57" i="1" s="1"/>
  <c r="CA57" i="1" s="1"/>
  <c r="C67" i="1"/>
  <c r="CG67" i="1" s="1"/>
  <c r="CA67" i="1" s="1"/>
  <c r="C70" i="1"/>
  <c r="CG70" i="1" s="1"/>
  <c r="CA70" i="1" s="1"/>
  <c r="CG89" i="1"/>
  <c r="CA89" i="1" s="1"/>
  <c r="C82" i="1"/>
  <c r="CI82" i="1" s="1"/>
  <c r="CC82" i="1" s="1"/>
  <c r="C83" i="1"/>
  <c r="CH83" i="1" s="1"/>
  <c r="CB83" i="1" s="1"/>
  <c r="CI76" i="1"/>
  <c r="CC76" i="1" s="1"/>
  <c r="CH76" i="1"/>
  <c r="CB76" i="1" s="1"/>
  <c r="CI77" i="1"/>
  <c r="CC77" i="1" s="1"/>
  <c r="CH80" i="1"/>
  <c r="CB80" i="1" s="1"/>
  <c r="C14" i="1"/>
  <c r="CH14" i="1" s="1"/>
  <c r="CB14" i="1" s="1"/>
  <c r="C15" i="1"/>
  <c r="CH15" i="1" s="1"/>
  <c r="CB15" i="1" s="1"/>
  <c r="C17" i="1"/>
  <c r="CI17" i="1" s="1"/>
  <c r="CC17" i="1" s="1"/>
  <c r="C19" i="1"/>
  <c r="CH19" i="1" s="1"/>
  <c r="CB19" i="1" s="1"/>
  <c r="C21" i="1"/>
  <c r="CI21" i="1" s="1"/>
  <c r="CC21" i="1" s="1"/>
  <c r="C23" i="1"/>
  <c r="CG23" i="1" s="1"/>
  <c r="CA23" i="1" s="1"/>
  <c r="C25" i="1"/>
  <c r="CI25" i="1" s="1"/>
  <c r="CC25" i="1" s="1"/>
  <c r="C27" i="1"/>
  <c r="CH27" i="1" s="1"/>
  <c r="CB27" i="1" s="1"/>
  <c r="C29" i="1"/>
  <c r="CI29" i="1" s="1"/>
  <c r="CC29" i="1" s="1"/>
  <c r="C31" i="1"/>
  <c r="CH31" i="1" s="1"/>
  <c r="CB31" i="1" s="1"/>
  <c r="C33" i="1"/>
  <c r="CI33" i="1" s="1"/>
  <c r="CC33" i="1" s="1"/>
  <c r="CH78" i="1"/>
  <c r="CB78" i="1" s="1"/>
  <c r="CG78" i="1"/>
  <c r="CA78" i="1" s="1"/>
  <c r="CI78" i="1"/>
  <c r="CC78" i="1" s="1"/>
  <c r="CG76" i="1"/>
  <c r="CA76" i="1" s="1"/>
  <c r="CH77" i="1"/>
  <c r="CB77" i="1" s="1"/>
  <c r="CG80" i="1"/>
  <c r="CA80" i="1" s="1"/>
  <c r="CI79" i="1"/>
  <c r="CC79" i="1" s="1"/>
  <c r="CH79" i="1"/>
  <c r="CB79" i="1" s="1"/>
  <c r="CG79" i="1"/>
  <c r="CA79" i="1" s="1"/>
  <c r="CH50" i="1" l="1"/>
  <c r="CB50" i="1" s="1"/>
  <c r="CH99" i="1"/>
  <c r="CB99" i="1" s="1"/>
  <c r="AS99" i="1" s="1"/>
  <c r="CI30" i="1"/>
  <c r="CC30" i="1" s="1"/>
  <c r="CG105" i="1"/>
  <c r="CA105" i="1" s="1"/>
  <c r="AS105" i="1" s="1"/>
  <c r="CH88" i="1"/>
  <c r="CB88" i="1" s="1"/>
  <c r="CI36" i="1"/>
  <c r="CC36" i="1" s="1"/>
  <c r="CH72" i="1"/>
  <c r="CB72" i="1" s="1"/>
  <c r="CI61" i="1"/>
  <c r="CC61" i="1" s="1"/>
  <c r="CI70" i="1"/>
  <c r="CC70" i="1" s="1"/>
  <c r="CH49" i="1"/>
  <c r="CB49" i="1" s="1"/>
  <c r="CG88" i="1"/>
  <c r="CA88" i="1" s="1"/>
  <c r="CH63" i="1"/>
  <c r="CB63" i="1" s="1"/>
  <c r="CI46" i="1"/>
  <c r="CC46" i="1" s="1"/>
  <c r="CH44" i="1"/>
  <c r="CB44" i="1" s="1"/>
  <c r="CI27" i="1"/>
  <c r="CC27" i="1" s="1"/>
  <c r="CH60" i="1"/>
  <c r="CB60" i="1" s="1"/>
  <c r="CH84" i="1"/>
  <c r="CB84" i="1" s="1"/>
  <c r="CH62" i="1"/>
  <c r="CB62" i="1" s="1"/>
  <c r="CG20" i="1"/>
  <c r="CA20" i="1" s="1"/>
  <c r="CH43" i="1"/>
  <c r="CB43" i="1" s="1"/>
  <c r="CI39" i="1"/>
  <c r="CC39" i="1" s="1"/>
  <c r="CH104" i="1"/>
  <c r="CB104" i="1" s="1"/>
  <c r="AS104" i="1" s="1"/>
  <c r="CH74" i="1"/>
  <c r="CB74" i="1" s="1"/>
  <c r="CI72" i="1"/>
  <c r="CC72" i="1" s="1"/>
  <c r="CI50" i="1"/>
  <c r="CC50" i="1" s="1"/>
  <c r="AU50" i="1" s="1"/>
  <c r="CH73" i="1"/>
  <c r="CB73" i="1" s="1"/>
  <c r="CI41" i="1"/>
  <c r="CC41" i="1" s="1"/>
  <c r="CI73" i="1"/>
  <c r="CC73" i="1" s="1"/>
  <c r="CH54" i="1"/>
  <c r="CB54" i="1" s="1"/>
  <c r="CH39" i="1"/>
  <c r="CB39" i="1" s="1"/>
  <c r="CI34" i="1"/>
  <c r="CC34" i="1" s="1"/>
  <c r="CH89" i="1"/>
  <c r="CB89" i="1" s="1"/>
  <c r="AU89" i="1" s="1"/>
  <c r="CG30" i="1"/>
  <c r="CA30" i="1" s="1"/>
  <c r="AU30" i="1" s="1"/>
  <c r="CI24" i="1"/>
  <c r="CC24" i="1" s="1"/>
  <c r="CH70" i="1"/>
  <c r="CB70" i="1" s="1"/>
  <c r="AU70" i="1" s="1"/>
  <c r="CI63" i="1"/>
  <c r="CC63" i="1" s="1"/>
  <c r="CI58" i="1"/>
  <c r="CC58" i="1" s="1"/>
  <c r="CI45" i="1"/>
  <c r="CC45" i="1" s="1"/>
  <c r="CI43" i="1"/>
  <c r="CC43" i="1" s="1"/>
  <c r="CI38" i="1"/>
  <c r="CC38" i="1" s="1"/>
  <c r="CG86" i="1"/>
  <c r="CA86" i="1" s="1"/>
  <c r="CI69" i="1"/>
  <c r="CC69" i="1" s="1"/>
  <c r="CH52" i="1"/>
  <c r="CB52" i="1" s="1"/>
  <c r="CH46" i="1"/>
  <c r="CB46" i="1" s="1"/>
  <c r="CI44" i="1"/>
  <c r="CC44" i="1" s="1"/>
  <c r="CG100" i="1"/>
  <c r="CA100" i="1" s="1"/>
  <c r="AS100" i="1" s="1"/>
  <c r="CG25" i="1"/>
  <c r="CA25" i="1" s="1"/>
  <c r="CH85" i="1"/>
  <c r="CB85" i="1" s="1"/>
  <c r="CH48" i="1"/>
  <c r="CB48" i="1" s="1"/>
  <c r="CI60" i="1"/>
  <c r="CC60" i="1" s="1"/>
  <c r="CG97" i="1"/>
  <c r="CA97" i="1" s="1"/>
  <c r="AS97" i="1" s="1"/>
  <c r="CH68" i="1"/>
  <c r="CB68" i="1" s="1"/>
  <c r="CH61" i="1"/>
  <c r="CB61" i="1" s="1"/>
  <c r="CI18" i="1"/>
  <c r="CC18" i="1" s="1"/>
  <c r="CH37" i="1"/>
  <c r="CB37" i="1" s="1"/>
  <c r="CI86" i="1"/>
  <c r="CC86" i="1" s="1"/>
  <c r="CG17" i="1"/>
  <c r="CA17" i="1" s="1"/>
  <c r="CG82" i="1"/>
  <c r="CA82" i="1" s="1"/>
  <c r="CG85" i="1"/>
  <c r="CA85" i="1" s="1"/>
  <c r="CG26" i="1"/>
  <c r="CA26" i="1" s="1"/>
  <c r="CH64" i="1"/>
  <c r="CB64" i="1" s="1"/>
  <c r="CI37" i="1"/>
  <c r="CC37" i="1" s="1"/>
  <c r="CG33" i="1"/>
  <c r="CA33" i="1" s="1"/>
  <c r="CH69" i="1"/>
  <c r="CB69" i="1" s="1"/>
  <c r="CI64" i="1"/>
  <c r="CC64" i="1" s="1"/>
  <c r="CH58" i="1"/>
  <c r="CB58" i="1" s="1"/>
  <c r="CI52" i="1"/>
  <c r="CC52" i="1" s="1"/>
  <c r="CI49" i="1"/>
  <c r="CC49" i="1" s="1"/>
  <c r="CH45" i="1"/>
  <c r="CB45" i="1" s="1"/>
  <c r="CH36" i="1"/>
  <c r="CB36" i="1" s="1"/>
  <c r="CG94" i="1"/>
  <c r="CA94" i="1" s="1"/>
  <c r="AS94" i="1" s="1"/>
  <c r="CI81" i="1"/>
  <c r="CC81" i="1" s="1"/>
  <c r="CI74" i="1"/>
  <c r="CC74" i="1" s="1"/>
  <c r="CG96" i="1"/>
  <c r="CA96" i="1" s="1"/>
  <c r="AS96" i="1" s="1"/>
  <c r="CG87" i="1"/>
  <c r="CA87" i="1" s="1"/>
  <c r="CG84" i="1"/>
  <c r="CA84" i="1" s="1"/>
  <c r="CH75" i="1"/>
  <c r="CB75" i="1" s="1"/>
  <c r="CH59" i="1"/>
  <c r="CB59" i="1" s="1"/>
  <c r="CH55" i="1"/>
  <c r="CB55" i="1" s="1"/>
  <c r="CI53" i="1"/>
  <c r="CC53" i="1" s="1"/>
  <c r="CI48" i="1"/>
  <c r="CC48" i="1" s="1"/>
  <c r="CH87" i="1"/>
  <c r="CB87" i="1" s="1"/>
  <c r="CI23" i="1"/>
  <c r="CC23" i="1" s="1"/>
  <c r="CG81" i="1"/>
  <c r="CA81" i="1" s="1"/>
  <c r="CI62" i="1"/>
  <c r="CC62" i="1" s="1"/>
  <c r="CI54" i="1"/>
  <c r="CC54" i="1" s="1"/>
  <c r="CG16" i="1"/>
  <c r="CA16" i="1" s="1"/>
  <c r="CI75" i="1"/>
  <c r="CC75" i="1" s="1"/>
  <c r="CH65" i="1"/>
  <c r="CB65" i="1" s="1"/>
  <c r="CI59" i="1"/>
  <c r="CC59" i="1" s="1"/>
  <c r="AU59" i="1" s="1"/>
  <c r="CI55" i="1"/>
  <c r="CC55" i="1" s="1"/>
  <c r="CH41" i="1"/>
  <c r="CB41" i="1" s="1"/>
  <c r="CH38" i="1"/>
  <c r="CB38" i="1" s="1"/>
  <c r="AU80" i="1"/>
  <c r="CI68" i="1"/>
  <c r="CC68" i="1" s="1"/>
  <c r="CH71" i="1"/>
  <c r="CB71" i="1" s="1"/>
  <c r="CH66" i="1"/>
  <c r="CB66" i="1" s="1"/>
  <c r="CH51" i="1"/>
  <c r="CB51" i="1" s="1"/>
  <c r="CH42" i="1"/>
  <c r="CB42" i="1" s="1"/>
  <c r="CH40" i="1"/>
  <c r="CB40" i="1" s="1"/>
  <c r="CH102" i="1"/>
  <c r="CB102" i="1" s="1"/>
  <c r="AS102" i="1" s="1"/>
  <c r="CI71" i="1"/>
  <c r="CC71" i="1" s="1"/>
  <c r="CI66" i="1"/>
  <c r="CC66" i="1" s="1"/>
  <c r="CI51" i="1"/>
  <c r="CC51" i="1" s="1"/>
  <c r="CI42" i="1"/>
  <c r="CC42" i="1" s="1"/>
  <c r="CI40" i="1"/>
  <c r="CC40" i="1" s="1"/>
  <c r="CG27" i="1"/>
  <c r="CA27" i="1" s="1"/>
  <c r="CG19" i="1"/>
  <c r="CA19" i="1" s="1"/>
  <c r="CH101" i="1"/>
  <c r="CB101" i="1" s="1"/>
  <c r="AS101" i="1" s="1"/>
  <c r="CG95" i="1"/>
  <c r="CA95" i="1" s="1"/>
  <c r="AS95" i="1" s="1"/>
  <c r="CG103" i="1"/>
  <c r="CA103" i="1" s="1"/>
  <c r="AS103" i="1" s="1"/>
  <c r="CG98" i="1"/>
  <c r="CA98" i="1" s="1"/>
  <c r="AS98" i="1" s="1"/>
  <c r="CH67" i="1"/>
  <c r="CB67" i="1" s="1"/>
  <c r="CI67" i="1"/>
  <c r="CC67" i="1" s="1"/>
  <c r="CI65" i="1"/>
  <c r="CC65" i="1" s="1"/>
  <c r="CG22" i="1"/>
  <c r="CA22" i="1" s="1"/>
  <c r="CI22" i="1"/>
  <c r="CC22" i="1" s="1"/>
  <c r="CG31" i="1"/>
  <c r="CA31" i="1" s="1"/>
  <c r="CH23" i="1"/>
  <c r="CB23" i="1" s="1"/>
  <c r="CG15" i="1"/>
  <c r="CA15" i="1" s="1"/>
  <c r="CG34" i="1"/>
  <c r="CA34" i="1" s="1"/>
  <c r="CI16" i="1"/>
  <c r="CC16" i="1" s="1"/>
  <c r="CI57" i="1"/>
  <c r="CC57" i="1" s="1"/>
  <c r="CH35" i="1"/>
  <c r="CB35" i="1" s="1"/>
  <c r="CI31" i="1"/>
  <c r="CC31" i="1" s="1"/>
  <c r="CI15" i="1"/>
  <c r="CC15" i="1" s="1"/>
  <c r="CG18" i="1"/>
  <c r="CA18" i="1" s="1"/>
  <c r="CI26" i="1"/>
  <c r="CC26" i="1" s="1"/>
  <c r="CH53" i="1"/>
  <c r="CB53" i="1" s="1"/>
  <c r="CI47" i="1"/>
  <c r="CC47" i="1" s="1"/>
  <c r="CI35" i="1"/>
  <c r="CC35" i="1" s="1"/>
  <c r="CI19" i="1"/>
  <c r="CC19" i="1" s="1"/>
  <c r="CG28" i="1"/>
  <c r="CA28" i="1" s="1"/>
  <c r="CH56" i="1"/>
  <c r="CB56" i="1" s="1"/>
  <c r="CI28" i="1"/>
  <c r="CC28" i="1" s="1"/>
  <c r="CI20" i="1"/>
  <c r="CC20" i="1" s="1"/>
  <c r="CI56" i="1"/>
  <c r="CC56" i="1" s="1"/>
  <c r="CI32" i="1"/>
  <c r="CC32" i="1" s="1"/>
  <c r="CG32" i="1"/>
  <c r="CA32" i="1" s="1"/>
  <c r="CG24" i="1"/>
  <c r="CA24" i="1" s="1"/>
  <c r="CH57" i="1"/>
  <c r="CB57" i="1" s="1"/>
  <c r="CH47" i="1"/>
  <c r="CB47" i="1" s="1"/>
  <c r="CH33" i="1"/>
  <c r="CB33" i="1" s="1"/>
  <c r="CH29" i="1"/>
  <c r="CB29" i="1" s="1"/>
  <c r="CH25" i="1"/>
  <c r="CB25" i="1" s="1"/>
  <c r="CH21" i="1"/>
  <c r="CB21" i="1" s="1"/>
  <c r="CH17" i="1"/>
  <c r="CB17" i="1" s="1"/>
  <c r="AU77" i="1"/>
  <c r="CI83" i="1"/>
  <c r="CC83" i="1" s="1"/>
  <c r="A194" i="1"/>
  <c r="CG83" i="1"/>
  <c r="CA83" i="1" s="1"/>
  <c r="CH82" i="1"/>
  <c r="CB82" i="1" s="1"/>
  <c r="AU76" i="1"/>
  <c r="CG14" i="1"/>
  <c r="CA14" i="1" s="1"/>
  <c r="CG29" i="1"/>
  <c r="CA29" i="1" s="1"/>
  <c r="CG21" i="1"/>
  <c r="CA21" i="1" s="1"/>
  <c r="CI14" i="1"/>
  <c r="CC14" i="1" s="1"/>
  <c r="AU79" i="1"/>
  <c r="AU78" i="1"/>
  <c r="AU44" i="1" l="1"/>
  <c r="AU49" i="1"/>
  <c r="AU36" i="1"/>
  <c r="AU88" i="1"/>
  <c r="AU60" i="1"/>
  <c r="AU27" i="1"/>
  <c r="AU72" i="1"/>
  <c r="AU16" i="1"/>
  <c r="AU68" i="1"/>
  <c r="AU46" i="1"/>
  <c r="AU82" i="1"/>
  <c r="AU45" i="1"/>
  <c r="AU61" i="1"/>
  <c r="AU51" i="1"/>
  <c r="AU85" i="1"/>
  <c r="AU43" i="1"/>
  <c r="AU41" i="1"/>
  <c r="AU84" i="1"/>
  <c r="AU86" i="1"/>
  <c r="AU63" i="1"/>
  <c r="AU34" i="1"/>
  <c r="AU22" i="1"/>
  <c r="AU26" i="1"/>
  <c r="AU62" i="1"/>
  <c r="AU74" i="1"/>
  <c r="AU39" i="1"/>
  <c r="AU73" i="1"/>
  <c r="AU24" i="1"/>
  <c r="AU20" i="1"/>
  <c r="AU19" i="1"/>
  <c r="AU35" i="1"/>
  <c r="AU53" i="1"/>
  <c r="AU65" i="1"/>
  <c r="AU48" i="1"/>
  <c r="AU58" i="1"/>
  <c r="AU17" i="1"/>
  <c r="AU69" i="1"/>
  <c r="AU54" i="1"/>
  <c r="AU52" i="1"/>
  <c r="AU37" i="1"/>
  <c r="AU75" i="1"/>
  <c r="AU66" i="1"/>
  <c r="AU25" i="1"/>
  <c r="AU18" i="1"/>
  <c r="AU38" i="1"/>
  <c r="AU33" i="1"/>
  <c r="AU55" i="1"/>
  <c r="AU87" i="1"/>
  <c r="AU81" i="1"/>
  <c r="AU64" i="1"/>
  <c r="AU71" i="1"/>
  <c r="AU15" i="1"/>
  <c r="AU42" i="1"/>
  <c r="AU23" i="1"/>
  <c r="AU83" i="1"/>
  <c r="AU28" i="1"/>
  <c r="AU31" i="1"/>
  <c r="AU67" i="1"/>
  <c r="AU40" i="1"/>
  <c r="AU21" i="1"/>
  <c r="AU47" i="1"/>
  <c r="AU57" i="1"/>
  <c r="AU56" i="1"/>
  <c r="AU14" i="1"/>
  <c r="AU29" i="1"/>
  <c r="AU32" i="1"/>
  <c r="B194" i="1"/>
</calcChain>
</file>

<file path=xl/sharedStrings.xml><?xml version="1.0" encoding="utf-8"?>
<sst xmlns="http://schemas.openxmlformats.org/spreadsheetml/2006/main" count="5005" uniqueCount="162">
  <si>
    <t>SERVICIO DE SALUD</t>
  </si>
  <si>
    <t>REM-19a.   ACTIVIDADES DE PROMOCIÓN Y PREVENCIÓN DE LA SALUD</t>
  </si>
  <si>
    <t>SECCIÓN A: CONSEJERÍAS</t>
  </si>
  <si>
    <t>SECCIÓN A.1: CONSEJERÍAS INDIVIDUALES</t>
  </si>
  <si>
    <t>ACTIVIDADES Y ÁREAS TEMÁTICAS</t>
  </si>
  <si>
    <t>PROFESIONAL</t>
  </si>
  <si>
    <t xml:space="preserve">TOTAL              </t>
  </si>
  <si>
    <t>GRUPOS DE EDAD (en años)</t>
  </si>
  <si>
    <t>Espacios Amigables / adolescentes</t>
  </si>
  <si>
    <t>TRANS</t>
  </si>
  <si>
    <t>Pueblos Originarios</t>
  </si>
  <si>
    <t>Migrantes</t>
  </si>
  <si>
    <t>14-18 años</t>
  </si>
  <si>
    <t>Niños, Niñas, Adolescentes y Jóvenes Población SENAME</t>
  </si>
  <si>
    <t>0 - 4</t>
  </si>
  <si>
    <t>5 - 9</t>
  </si>
  <si>
    <t>10 - 14</t>
  </si>
  <si>
    <t xml:space="preserve">15-19 </t>
  </si>
  <si>
    <t xml:space="preserve">20-24 </t>
  </si>
  <si>
    <t xml:space="preserve">25-29 </t>
  </si>
  <si>
    <t xml:space="preserve">30-34 </t>
  </si>
  <si>
    <t>35-39</t>
  </si>
  <si>
    <t xml:space="preserve">40-44 </t>
  </si>
  <si>
    <t xml:space="preserve">45-49 </t>
  </si>
  <si>
    <t xml:space="preserve">50-54 </t>
  </si>
  <si>
    <t>55-59</t>
  </si>
  <si>
    <t xml:space="preserve">60-64 </t>
  </si>
  <si>
    <t xml:space="preserve">65-69 </t>
  </si>
  <si>
    <t xml:space="preserve">70-74 </t>
  </si>
  <si>
    <t>75- 79</t>
  </si>
  <si>
    <t>80 y mas</t>
  </si>
  <si>
    <t>AMBOS SEXOS</t>
  </si>
  <si>
    <t>HOMBRES</t>
  </si>
  <si>
    <t>MUJERES</t>
  </si>
  <si>
    <t>Masculino</t>
  </si>
  <si>
    <t>Femenino</t>
  </si>
  <si>
    <t>ACTIVIDAD FÍSICA</t>
  </si>
  <si>
    <t>MÉDICO</t>
  </si>
  <si>
    <t>ENFERMERA /O</t>
  </si>
  <si>
    <t>MATRONA /ÓN</t>
  </si>
  <si>
    <t>NUTRICIONISTA</t>
  </si>
  <si>
    <t>ASISTENTE SOCIAL</t>
  </si>
  <si>
    <t>PSICÓLOGO /A</t>
  </si>
  <si>
    <t>KINESIÓLOGO</t>
  </si>
  <si>
    <t>TERAPEUTA OCUPACIONAL</t>
  </si>
  <si>
    <t>OTRO PROFESIONAL</t>
  </si>
  <si>
    <t>FACILITADOR/A INTERCULTURAL</t>
  </si>
  <si>
    <t>TÉCNICO PARAMÉDICO</t>
  </si>
  <si>
    <t>ALIMENTACIÓN SALUDABLE</t>
  </si>
  <si>
    <t>TABAQUISMO</t>
  </si>
  <si>
    <t>CONSUMO DE DROGAS</t>
  </si>
  <si>
    <t>SALUD SEXUAL Y REPRODUCTIVA</t>
  </si>
  <si>
    <t>REGULACIÓN DE FERTILIDAD</t>
  </si>
  <si>
    <t>PREVENCIÓN VIH E INFECCIÓN DE TRANSMISIÓN SEXUAL (ITS)</t>
  </si>
  <si>
    <t>PREVENCIÓN DE LA TRANSMISIÓN VERTICAL DEL VIH (EMBARAZADAS)</t>
  </si>
  <si>
    <t>MÉDICO PRE TEST</t>
  </si>
  <si>
    <t>MATRONA /ÓN PRE TEST</t>
  </si>
  <si>
    <t>MÉDICO POST TEST</t>
  </si>
  <si>
    <t>MATRONA /ÓN POST TEST</t>
  </si>
  <si>
    <t>DESARROLLO INFANTIL INTEGRAL</t>
  </si>
  <si>
    <t>OTRAS ÁREAS</t>
  </si>
  <si>
    <t>SECCIÓN A.2: CONSEJERÍAS INDIVIDUALES POR VIH (NO INCLUIDAS EN LA SECCIÓN A.1)</t>
  </si>
  <si>
    <t>CONSEJERÍAS</t>
  </si>
  <si>
    <t>ÁREA O NIVEL</t>
  </si>
  <si>
    <t>10 a 14</t>
  </si>
  <si>
    <t>15 a 19</t>
  </si>
  <si>
    <t>20 a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</si>
  <si>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</si>
  <si>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</si>
  <si>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</si>
  <si>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</si>
  <si>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</si>
  <si>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</si>
  <si>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</si>
  <si>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</si>
  <si>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</si>
  <si>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</si>
  <si>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</si>
  <si>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ORIENTACIÓN E INFORMACIÓN PREVIA AL EXAMEN VIH</t>
  </si>
  <si>
    <t>EN BANCO DE SANGRE  (DONANTES)</t>
  </si>
  <si>
    <t>HOSPITALIZACIÓN</t>
  </si>
  <si>
    <t>EN CDT - CRS</t>
  </si>
  <si>
    <t>EN APS</t>
  </si>
  <si>
    <t>EN APS - ESPACIOS AMIGABLES</t>
  </si>
  <si>
    <t>EN OTRAS INSTANCIAS</t>
  </si>
  <si>
    <t>CONSEJERÍAS POST TEST VIH</t>
  </si>
  <si>
    <t>SECCIÓN A.3: CONSEJERÍAS FAMILIARES</t>
  </si>
  <si>
    <t>TEMAS PRIORIDAD</t>
  </si>
  <si>
    <t>FAMILIA</t>
  </si>
  <si>
    <t>TOTAL ACTIVIDADES</t>
  </si>
  <si>
    <t>ESPACIOS AMIGABLES</t>
  </si>
  <si>
    <t>CON RIESGO PSICOSOCIAL</t>
  </si>
  <si>
    <t>CON INTEGRANTE DE PATOLOGÍA CRÓNICA</t>
  </si>
  <si>
    <t>CON INTEGRANTE CON PROBLEMA DE SALUD MENTAL</t>
  </si>
  <si>
    <t>CON ADULTO MAYOR DEPENDIENTE</t>
  </si>
  <si>
    <t>CON ADULTO MAYOR CON DEMENCIA</t>
  </si>
  <si>
    <t>CON INTEGRANTE CON ENFERMEDAD TERMINAL</t>
  </si>
  <si>
    <t>CON INTEGRANTE DEPENDIENTE SEVERO</t>
  </si>
  <si>
    <t>OTRAS ÁREAS DE INTERVENCIÓN</t>
  </si>
  <si>
    <t>CON ADOLESCENTE VIH (+)</t>
  </si>
  <si>
    <t>SECCIÓN A.4: CONSEJERÍAS INDIVIDUALES  CON ENTREGA DE PRESERVATIVOS (INCLUIDAS EN SECCIÓN A.1)</t>
  </si>
  <si>
    <t>ACTIVIDAD</t>
  </si>
  <si>
    <t>TOTAL</t>
  </si>
  <si>
    <t>14 a 18</t>
  </si>
  <si>
    <t xml:space="preserve">CONSEJERÍA CON ENTREGA DE PRESERVATIVOS </t>
  </si>
  <si>
    <t>CONDONES MASCULINOS</t>
  </si>
  <si>
    <t>CONDONES FEMENINOS</t>
  </si>
  <si>
    <t>AMBOS TIPOS DE CONDONES</t>
  </si>
  <si>
    <t>SECCIÓN B: ACTIVIDADES DE PROMOCIÓN</t>
  </si>
  <si>
    <t>SECCIÓN B.1: ACTIVIDADES DE PROMOCIÓN SEGÚN ESTRATEGIAS Y CONDICIONANTES ABORDADAS Y NÚMERO DE PARTICIPANTES</t>
  </si>
  <si>
    <t>ACTIVIDADES</t>
  </si>
  <si>
    <t xml:space="preserve">ESTRATEGIA, ESPACIOS  O LÍNEAS DE ACCIÓN </t>
  </si>
  <si>
    <t>CONDICIONANTES ABORDADAS</t>
  </si>
  <si>
    <t>DETERMINANTES SOCIALES DE LA SALUD ABORDADAS - CHILE CRECE CONTIGO</t>
  </si>
  <si>
    <t xml:space="preserve">TOTAL PARTICIPANTES </t>
  </si>
  <si>
    <t>Actividad física</t>
  </si>
  <si>
    <t xml:space="preserve">Alimentación </t>
  </si>
  <si>
    <t>Ambiente libre de humo de tabaco</t>
  </si>
  <si>
    <t>Factores protectores psicosociales</t>
  </si>
  <si>
    <t>Factores protectores ambientales</t>
  </si>
  <si>
    <t>Derechos humanos</t>
  </si>
  <si>
    <t>Salud sexual y prevención de VIH/SIDA e ITS</t>
  </si>
  <si>
    <t xml:space="preserve">EVENTOS  MASIVOS </t>
  </si>
  <si>
    <t>COMUNAS, COMUNIDADES.</t>
  </si>
  <si>
    <t>ESPACIOS AMIGABLES EN APS</t>
  </si>
  <si>
    <t>LUGARES DE TRABAJO</t>
  </si>
  <si>
    <t>ESTABLECIMIENTOS EDUCACIÓN</t>
  </si>
  <si>
    <t>REUNIONES DE PLANIFICACIÓN PARTICIPATIVA</t>
  </si>
  <si>
    <t xml:space="preserve">
JORNADAS Y  
SEMINARIOS</t>
  </si>
  <si>
    <t xml:space="preserve">EDUCACIÓN GRUPAL </t>
  </si>
  <si>
    <t>SECCIÓN B.2: TALLERES GRUPALES DE VIDA SANA SEGÚN TIPO, POR ESPACIOS DE ACCIÓN</t>
  </si>
  <si>
    <t>ESPACIOS DE ACCIÓN</t>
  </si>
  <si>
    <t>TOTAL  TALLERES</t>
  </si>
  <si>
    <t xml:space="preserve">"AUTOESTIMA Y AUTOCUIDADO" </t>
  </si>
  <si>
    <t>"MENTE SANA Y CUERPO SANO"</t>
  </si>
  <si>
    <t>"COMUNICACIÓN"</t>
  </si>
  <si>
    <t>"YO ME CUIDO"</t>
  </si>
  <si>
    <t>CONTROL DEL TABACO</t>
  </si>
  <si>
    <t>OTROS TIPO DE TALLERES</t>
  </si>
  <si>
    <t>COMUNAS, COMUNIDADES</t>
  </si>
  <si>
    <t>ESTABLECIMIENTOS EDUCACIONALES</t>
  </si>
  <si>
    <t>SECCIÓN B.3: ACTIVIDADES DE GESTIÓN SEGÚN TIPO, POR ESPACIOS DE ACCIÓN</t>
  </si>
  <si>
    <t xml:space="preserve">REUNIONES DE GESTIÓN </t>
  </si>
  <si>
    <t>REUNIONES  MASIVAS DE GESTIÓN</t>
  </si>
  <si>
    <t>ACCIONES DE COMUNICACIÓN Y DIFUSIÓN</t>
  </si>
  <si>
    <t>PREPARACIÓN ACTIVIDADES EDUCATIVAS</t>
  </si>
  <si>
    <t>ENTREVISTAS</t>
  </si>
  <si>
    <t>INVESTIGACIÓN Y CAPACITACIÓN DE RRHH</t>
  </si>
  <si>
    <t>ESTABLECIMIENTOS 
EDUCACIONALES</t>
  </si>
  <si>
    <t>OFICINA INTERCULTURAL</t>
  </si>
  <si>
    <t>OTROS</t>
  </si>
  <si>
    <t xml:space="preserve">SECCIÓN B.4: TALLERES GRUPALES SEGÚN TEMÁTICA Y NUMERO DE PARTICIPANTES EN PROGRAMA ESPACIOS AMIGABLES </t>
  </si>
  <si>
    <t>TOTAL TALLERES</t>
  </si>
  <si>
    <t>TOTAL PARTICIPANTES</t>
  </si>
  <si>
    <t>ALIMENTACIÓN</t>
  </si>
  <si>
    <t>AMBIENTE LIBRE DE HUMO DEL TABACO</t>
  </si>
  <si>
    <t>FACTORES PROTECTORES PSICOSOCIALES</t>
  </si>
  <si>
    <t>PREVENCIÓN CONSUMO DE ALCOHOL Y OTRAS DROGAS</t>
  </si>
  <si>
    <t>SALUD SEXUAL Y PREVENCIÓN DE VIH/SIDA e ITS</t>
  </si>
  <si>
    <t>OTROS TIPOS DE TALLERES</t>
  </si>
  <si>
    <t>ESPACIOS COMUNITARIOS</t>
  </si>
  <si>
    <t>CENTROS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</si>
</sst>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  <font>
      <b/>
      <sz val="12"/>
      <name val="Verdana"/>
      <family val="2"/>
    </font>
    <font>
      <b/>
      <sz val="11"/>
      <name val="Verdana"/>
      <family val="2"/>
    </font>
    <font>
      <sz val="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22"/>
      </patternFill>
    </fill>
    <fill>
      <patternFill patternType="solid">
        <fgColor theme="9" tint="0.7999816888943144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2" borderId="0" xfId="0" applyNumberFormat="1" applyFont="1" applyFill="1" applyProtection="1">
      <protection locked="0"/>
    </xf>
    <xf numFmtId="1" fontId="2" fillId="3" borderId="0" xfId="0" applyNumberFormat="1" applyFont="1" applyFill="1" applyProtection="1">
      <protection locked="0"/>
    </xf>
    <xf numFmtId="1" fontId="3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wrapText="1"/>
    </xf>
    <xf numFmtId="1" fontId="4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1" fontId="1" fillId="2" borderId="0" xfId="0" applyNumberFormat="1" applyFont="1" applyFill="1" applyAlignment="1">
      <alignment horizontal="left"/>
    </xf>
    <xf numFmtId="1" fontId="2" fillId="4" borderId="0" xfId="0" applyNumberFormat="1" applyFont="1" applyFill="1" applyProtection="1">
      <protection locked="0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" fontId="2" fillId="5" borderId="0" xfId="0" applyNumberFormat="1" applyFont="1" applyFill="1"/>
    <xf numFmtId="1" fontId="5" fillId="0" borderId="25" xfId="0" applyNumberFormat="1" applyFont="1" applyBorder="1"/>
    <xf numFmtId="1" fontId="5" fillId="0" borderId="26" xfId="0" applyNumberFormat="1" applyFont="1" applyBorder="1"/>
    <xf numFmtId="1" fontId="5" fillId="0" borderId="27" xfId="0" applyNumberFormat="1" applyFont="1" applyBorder="1"/>
    <xf numFmtId="1" fontId="5" fillId="0" borderId="28" xfId="0" applyNumberFormat="1" applyFont="1" applyBorder="1"/>
    <xf numFmtId="1" fontId="5" fillId="6" borderId="22" xfId="0" applyNumberFormat="1" applyFont="1" applyFill="1" applyBorder="1" applyProtection="1">
      <protection locked="0"/>
    </xf>
    <xf numFmtId="1" fontId="5" fillId="6" borderId="5" xfId="0" applyNumberFormat="1" applyFont="1" applyFill="1" applyBorder="1" applyProtection="1">
      <protection locked="0"/>
    </xf>
    <xf numFmtId="1" fontId="5" fillId="6" borderId="29" xfId="0" applyNumberFormat="1" applyFont="1" applyFill="1" applyBorder="1" applyProtection="1">
      <protection locked="0"/>
    </xf>
    <xf numFmtId="1" fontId="5" fillId="6" borderId="3" xfId="0" applyNumberFormat="1" applyFont="1" applyFill="1" applyBorder="1" applyProtection="1">
      <protection locked="0"/>
    </xf>
    <xf numFmtId="1" fontId="5" fillId="6" borderId="30" xfId="0" applyNumberFormat="1" applyFont="1" applyFill="1" applyBorder="1" applyProtection="1">
      <protection locked="0"/>
    </xf>
    <xf numFmtId="1" fontId="5" fillId="6" borderId="31" xfId="0" applyNumberFormat="1" applyFont="1" applyFill="1" applyBorder="1" applyProtection="1">
      <protection locked="0"/>
    </xf>
    <xf numFmtId="1" fontId="5" fillId="6" borderId="24" xfId="0" applyNumberFormat="1" applyFont="1" applyFill="1" applyBorder="1" applyProtection="1">
      <protection locked="0"/>
    </xf>
    <xf numFmtId="1" fontId="5" fillId="6" borderId="32" xfId="0" applyNumberFormat="1" applyFont="1" applyFill="1" applyBorder="1" applyProtection="1">
      <protection locked="0"/>
    </xf>
    <xf numFmtId="1" fontId="5" fillId="6" borderId="33" xfId="0" applyNumberFormat="1" applyFont="1" applyFill="1" applyBorder="1" applyProtection="1">
      <protection locked="0"/>
    </xf>
    <xf numFmtId="1" fontId="5" fillId="7" borderId="33" xfId="0" applyNumberFormat="1" applyFont="1" applyFill="1" applyBorder="1"/>
    <xf numFmtId="1" fontId="5" fillId="6" borderId="34" xfId="0" applyNumberFormat="1" applyFont="1" applyFill="1" applyBorder="1" applyProtection="1">
      <protection locked="0"/>
    </xf>
    <xf numFmtId="1" fontId="5" fillId="5" borderId="0" xfId="0" applyNumberFormat="1" applyFont="1" applyFill="1" applyAlignment="1">
      <alignment vertical="top"/>
    </xf>
    <xf numFmtId="1" fontId="5" fillId="5" borderId="0" xfId="0" applyNumberFormat="1" applyFont="1" applyFill="1" applyAlignment="1">
      <alignment vertical="top" wrapText="1"/>
    </xf>
    <xf numFmtId="1" fontId="2" fillId="3" borderId="0" xfId="0" applyNumberFormat="1" applyFont="1" applyFill="1"/>
    <xf numFmtId="1" fontId="2" fillId="4" borderId="0" xfId="0" applyNumberFormat="1" applyFont="1" applyFill="1"/>
    <xf numFmtId="1" fontId="5" fillId="0" borderId="35" xfId="0" applyNumberFormat="1" applyFont="1" applyBorder="1"/>
    <xf numFmtId="1" fontId="5" fillId="0" borderId="36" xfId="0" applyNumberFormat="1" applyFont="1" applyBorder="1"/>
    <xf numFmtId="1" fontId="5" fillId="0" borderId="37" xfId="0" applyNumberFormat="1" applyFont="1" applyBorder="1"/>
    <xf numFmtId="1" fontId="5" fillId="0" borderId="38" xfId="0" applyNumberFormat="1" applyFont="1" applyBorder="1"/>
    <xf numFmtId="1" fontId="5" fillId="6" borderId="36" xfId="0" applyNumberFormat="1" applyFont="1" applyFill="1" applyBorder="1" applyProtection="1">
      <protection locked="0"/>
    </xf>
    <xf numFmtId="1" fontId="5" fillId="6" borderId="39" xfId="0" applyNumberFormat="1" applyFont="1" applyFill="1" applyBorder="1" applyProtection="1">
      <protection locked="0"/>
    </xf>
    <xf numFmtId="1" fontId="5" fillId="6" borderId="40" xfId="0" applyNumberFormat="1" applyFont="1" applyFill="1" applyBorder="1" applyProtection="1">
      <protection locked="0"/>
    </xf>
    <xf numFmtId="1" fontId="5" fillId="6" borderId="35" xfId="0" applyNumberFormat="1" applyFont="1" applyFill="1" applyBorder="1" applyProtection="1">
      <protection locked="0"/>
    </xf>
    <xf numFmtId="1" fontId="5" fillId="6" borderId="41" xfId="0" applyNumberFormat="1" applyFont="1" applyFill="1" applyBorder="1" applyProtection="1">
      <protection locked="0"/>
    </xf>
    <xf numFmtId="1" fontId="5" fillId="6" borderId="42" xfId="0" applyNumberFormat="1" applyFont="1" applyFill="1" applyBorder="1" applyProtection="1">
      <protection locked="0"/>
    </xf>
    <xf numFmtId="1" fontId="5" fillId="6" borderId="43" xfId="0" applyNumberFormat="1" applyFont="1" applyFill="1" applyBorder="1" applyProtection="1">
      <protection locked="0"/>
    </xf>
    <xf numFmtId="1" fontId="5" fillId="7" borderId="34" xfId="0" applyNumberFormat="1" applyFont="1" applyFill="1" applyBorder="1"/>
    <xf numFmtId="1" fontId="5" fillId="0" borderId="35" xfId="0" applyNumberFormat="1" applyFont="1" applyBorder="1" applyAlignment="1">
      <alignment wrapText="1"/>
    </xf>
    <xf numFmtId="1" fontId="5" fillId="0" borderId="36" xfId="0" applyNumberFormat="1" applyFont="1" applyBorder="1" applyAlignment="1">
      <alignment wrapText="1"/>
    </xf>
    <xf numFmtId="1" fontId="5" fillId="0" borderId="37" xfId="0" applyNumberFormat="1" applyFont="1" applyBorder="1" applyAlignment="1">
      <alignment wrapText="1"/>
    </xf>
    <xf numFmtId="1" fontId="5" fillId="0" borderId="38" xfId="0" applyNumberFormat="1" applyFont="1" applyBorder="1" applyAlignment="1">
      <alignment wrapText="1"/>
    </xf>
    <xf numFmtId="1" fontId="5" fillId="6" borderId="44" xfId="0" applyNumberFormat="1" applyFont="1" applyFill="1" applyBorder="1" applyProtection="1">
      <protection locked="0"/>
    </xf>
    <xf numFmtId="1" fontId="5" fillId="6" borderId="45" xfId="0" applyNumberFormat="1" applyFont="1" applyFill="1" applyBorder="1" applyProtection="1">
      <protection locked="0"/>
    </xf>
    <xf numFmtId="1" fontId="5" fillId="6" borderId="46" xfId="0" applyNumberFormat="1" applyFont="1" applyFill="1" applyBorder="1" applyProtection="1">
      <protection locked="0"/>
    </xf>
    <xf numFmtId="1" fontId="5" fillId="6" borderId="47" xfId="0" applyNumberFormat="1" applyFont="1" applyFill="1" applyBorder="1" applyProtection="1">
      <protection locked="0"/>
    </xf>
    <xf numFmtId="1" fontId="5" fillId="6" borderId="48" xfId="0" applyNumberFormat="1" applyFont="1" applyFill="1" applyBorder="1" applyProtection="1">
      <protection locked="0"/>
    </xf>
    <xf numFmtId="1" fontId="5" fillId="6" borderId="49" xfId="0" applyNumberFormat="1" applyFont="1" applyFill="1" applyBorder="1" applyProtection="1">
      <protection locked="0"/>
    </xf>
    <xf numFmtId="1" fontId="5" fillId="0" borderId="0" xfId="0" applyNumberFormat="1" applyFont="1"/>
    <xf numFmtId="1" fontId="5" fillId="0" borderId="50" xfId="0" applyNumberFormat="1" applyFont="1" applyBorder="1"/>
    <xf numFmtId="1" fontId="5" fillId="0" borderId="51" xfId="0" applyNumberFormat="1" applyFont="1" applyBorder="1"/>
    <xf numFmtId="1" fontId="5" fillId="6" borderId="9" xfId="0" applyNumberFormat="1" applyFont="1" applyFill="1" applyBorder="1" applyProtection="1">
      <protection locked="0"/>
    </xf>
    <xf numFmtId="1" fontId="5" fillId="0" borderId="52" xfId="0" applyNumberFormat="1" applyFont="1" applyBorder="1"/>
    <xf numFmtId="1" fontId="5" fillId="0" borderId="53" xfId="0" applyNumberFormat="1" applyFont="1" applyBorder="1"/>
    <xf numFmtId="1" fontId="5" fillId="0" borderId="54" xfId="0" applyNumberFormat="1" applyFont="1" applyBorder="1"/>
    <xf numFmtId="1" fontId="5" fillId="0" borderId="55" xfId="0" applyNumberFormat="1" applyFont="1" applyBorder="1"/>
    <xf numFmtId="1" fontId="5" fillId="6" borderId="56" xfId="0" applyNumberFormat="1" applyFont="1" applyFill="1" applyBorder="1" applyProtection="1">
      <protection locked="0"/>
    </xf>
    <xf numFmtId="1" fontId="5" fillId="6" borderId="15" xfId="0" applyNumberFormat="1" applyFont="1" applyFill="1" applyBorder="1" applyProtection="1">
      <protection locked="0"/>
    </xf>
    <xf numFmtId="1" fontId="5" fillId="6" borderId="57" xfId="0" applyNumberFormat="1" applyFont="1" applyFill="1" applyBorder="1" applyProtection="1">
      <protection locked="0"/>
    </xf>
    <xf numFmtId="1" fontId="5" fillId="6" borderId="53" xfId="0" applyNumberFormat="1" applyFont="1" applyFill="1" applyBorder="1" applyProtection="1">
      <protection locked="0"/>
    </xf>
    <xf numFmtId="1" fontId="5" fillId="6" borderId="58" xfId="0" applyNumberFormat="1" applyFont="1" applyFill="1" applyBorder="1" applyProtection="1">
      <protection locked="0"/>
    </xf>
    <xf numFmtId="1" fontId="5" fillId="6" borderId="59" xfId="0" applyNumberFormat="1" applyFont="1" applyFill="1" applyBorder="1" applyProtection="1">
      <protection locked="0"/>
    </xf>
    <xf numFmtId="1" fontId="5" fillId="6" borderId="60" xfId="0" applyNumberFormat="1" applyFont="1" applyFill="1" applyBorder="1" applyProtection="1">
      <protection locked="0"/>
    </xf>
    <xf numFmtId="1" fontId="5" fillId="6" borderId="61" xfId="0" applyNumberFormat="1" applyFont="1" applyFill="1" applyBorder="1" applyProtection="1">
      <protection locked="0"/>
    </xf>
    <xf numFmtId="1" fontId="5" fillId="6" borderId="62" xfId="0" applyNumberFormat="1" applyFont="1" applyFill="1" applyBorder="1" applyProtection="1">
      <protection locked="0"/>
    </xf>
    <xf numFmtId="1" fontId="5" fillId="7" borderId="62" xfId="0" applyNumberFormat="1" applyFont="1" applyFill="1" applyBorder="1"/>
    <xf numFmtId="1" fontId="5" fillId="6" borderId="26" xfId="0" applyNumberFormat="1" applyFont="1" applyFill="1" applyBorder="1" applyProtection="1">
      <protection locked="0"/>
    </xf>
    <xf numFmtId="1" fontId="5" fillId="6" borderId="63" xfId="0" applyNumberFormat="1" applyFont="1" applyFill="1" applyBorder="1" applyProtection="1">
      <protection locked="0"/>
    </xf>
    <xf numFmtId="1" fontId="5" fillId="6" borderId="25" xfId="0" applyNumberFormat="1" applyFont="1" applyFill="1" applyBorder="1" applyProtection="1">
      <protection locked="0"/>
    </xf>
    <xf numFmtId="1" fontId="5" fillId="6" borderId="64" xfId="0" applyNumberFormat="1" applyFont="1" applyFill="1" applyBorder="1" applyProtection="1">
      <protection locked="0"/>
    </xf>
    <xf numFmtId="1" fontId="5" fillId="6" borderId="65" xfId="0" applyNumberFormat="1" applyFont="1" applyFill="1" applyBorder="1" applyProtection="1">
      <protection locked="0"/>
    </xf>
    <xf numFmtId="1" fontId="5" fillId="6" borderId="66" xfId="0" applyNumberFormat="1" applyFont="1" applyFill="1" applyBorder="1" applyProtection="1">
      <protection locked="0"/>
    </xf>
    <xf numFmtId="1" fontId="5" fillId="6" borderId="67" xfId="0" applyNumberFormat="1" applyFont="1" applyFill="1" applyBorder="1" applyProtection="1">
      <protection locked="0"/>
    </xf>
    <xf numFmtId="1" fontId="5" fillId="6" borderId="68" xfId="0" applyNumberFormat="1" applyFont="1" applyFill="1" applyBorder="1" applyProtection="1">
      <protection locked="0"/>
    </xf>
    <xf numFmtId="1" fontId="5" fillId="6" borderId="52" xfId="0" applyNumberFormat="1" applyFont="1" applyFill="1" applyBorder="1" applyProtection="1">
      <protection locked="0"/>
    </xf>
    <xf numFmtId="1" fontId="5" fillId="6" borderId="69" xfId="0" applyNumberFormat="1" applyFont="1" applyFill="1" applyBorder="1" applyProtection="1">
      <protection locked="0"/>
    </xf>
    <xf numFmtId="1" fontId="5" fillId="6" borderId="70" xfId="0" applyNumberFormat="1" applyFont="1" applyFill="1" applyBorder="1" applyProtection="1">
      <protection locked="0"/>
    </xf>
    <xf numFmtId="1" fontId="5" fillId="8" borderId="22" xfId="0" applyNumberFormat="1" applyFont="1" applyFill="1" applyBorder="1"/>
    <xf numFmtId="1" fontId="5" fillId="8" borderId="5" xfId="0" applyNumberFormat="1" applyFont="1" applyFill="1" applyBorder="1"/>
    <xf numFmtId="1" fontId="5" fillId="8" borderId="44" xfId="0" applyNumberFormat="1" applyFont="1" applyFill="1" applyBorder="1"/>
    <xf numFmtId="1" fontId="5" fillId="8" borderId="45" xfId="0" applyNumberFormat="1" applyFont="1" applyFill="1" applyBorder="1"/>
    <xf numFmtId="1" fontId="5" fillId="8" borderId="40" xfId="0" applyNumberFormat="1" applyFont="1" applyFill="1" applyBorder="1"/>
    <xf numFmtId="1" fontId="5" fillId="8" borderId="71" xfId="0" applyNumberFormat="1" applyFont="1" applyFill="1" applyBorder="1"/>
    <xf numFmtId="1" fontId="5" fillId="6" borderId="72" xfId="0" applyNumberFormat="1" applyFont="1" applyFill="1" applyBorder="1" applyProtection="1">
      <protection locked="0"/>
    </xf>
    <xf numFmtId="1" fontId="5" fillId="6" borderId="73" xfId="0" applyNumberFormat="1" applyFont="1" applyFill="1" applyBorder="1" applyProtection="1">
      <protection locked="0"/>
    </xf>
    <xf numFmtId="1" fontId="5" fillId="6" borderId="71" xfId="0" applyNumberFormat="1" applyFont="1" applyFill="1" applyBorder="1" applyProtection="1">
      <protection locked="0"/>
    </xf>
    <xf numFmtId="1" fontId="5" fillId="8" borderId="53" xfId="0" applyNumberFormat="1" applyFont="1" applyFill="1" applyBorder="1"/>
    <xf numFmtId="1" fontId="5" fillId="8" borderId="15" xfId="0" applyNumberFormat="1" applyFont="1" applyFill="1" applyBorder="1"/>
    <xf numFmtId="1" fontId="5" fillId="6" borderId="11" xfId="0" applyNumberFormat="1" applyFont="1" applyFill="1" applyBorder="1" applyProtection="1">
      <protection locked="0"/>
    </xf>
    <xf numFmtId="1" fontId="5" fillId="7" borderId="67" xfId="0" applyNumberFormat="1" applyFont="1" applyFill="1" applyBorder="1"/>
    <xf numFmtId="1" fontId="5" fillId="6" borderId="74" xfId="0" applyNumberFormat="1" applyFont="1" applyFill="1" applyBorder="1" applyProtection="1">
      <protection locked="0"/>
    </xf>
    <xf numFmtId="1" fontId="5" fillId="6" borderId="2" xfId="0" applyNumberFormat="1" applyFont="1" applyFill="1" applyBorder="1" applyProtection="1">
      <protection locked="0"/>
    </xf>
    <xf numFmtId="1" fontId="5" fillId="0" borderId="34" xfId="0" applyNumberFormat="1" applyFont="1" applyBorder="1"/>
    <xf numFmtId="1" fontId="5" fillId="0" borderId="75" xfId="0" applyNumberFormat="1" applyFont="1" applyBorder="1"/>
    <xf numFmtId="1" fontId="5" fillId="6" borderId="76" xfId="0" applyNumberFormat="1" applyFont="1" applyFill="1" applyBorder="1" applyProtection="1">
      <protection locked="0"/>
    </xf>
    <xf numFmtId="1" fontId="5" fillId="8" borderId="61" xfId="0" applyNumberFormat="1" applyFont="1" applyFill="1" applyBorder="1"/>
    <xf numFmtId="1" fontId="5" fillId="7" borderId="36" xfId="0" applyNumberFormat="1" applyFont="1" applyFill="1" applyBorder="1"/>
    <xf numFmtId="1" fontId="5" fillId="7" borderId="40" xfId="0" applyNumberFormat="1" applyFont="1" applyFill="1" applyBorder="1"/>
    <xf numFmtId="1" fontId="5" fillId="8" borderId="26" xfId="0" applyNumberFormat="1" applyFont="1" applyFill="1" applyBorder="1"/>
    <xf numFmtId="1" fontId="5" fillId="8" borderId="63" xfId="0" applyNumberFormat="1" applyFont="1" applyFill="1" applyBorder="1"/>
    <xf numFmtId="1" fontId="5" fillId="8" borderId="25" xfId="0" applyNumberFormat="1" applyFont="1" applyFill="1" applyBorder="1"/>
    <xf numFmtId="1" fontId="5" fillId="8" borderId="64" xfId="0" applyNumberFormat="1" applyFont="1" applyFill="1" applyBorder="1"/>
    <xf numFmtId="1" fontId="5" fillId="8" borderId="36" xfId="0" applyNumberFormat="1" applyFont="1" applyFill="1" applyBorder="1"/>
    <xf numFmtId="1" fontId="5" fillId="8" borderId="35" xfId="0" applyNumberFormat="1" applyFont="1" applyFill="1" applyBorder="1"/>
    <xf numFmtId="1" fontId="5" fillId="8" borderId="41" xfId="0" applyNumberFormat="1" applyFont="1" applyFill="1" applyBorder="1"/>
    <xf numFmtId="1" fontId="5" fillId="8" borderId="46" xfId="0" applyNumberFormat="1" applyFont="1" applyFill="1" applyBorder="1"/>
    <xf numFmtId="1" fontId="5" fillId="8" borderId="47" xfId="0" applyNumberFormat="1" applyFont="1" applyFill="1" applyBorder="1"/>
    <xf numFmtId="1" fontId="5" fillId="8" borderId="48" xfId="0" applyNumberFormat="1" applyFont="1" applyFill="1" applyBorder="1"/>
    <xf numFmtId="1" fontId="5" fillId="8" borderId="68" xfId="0" applyNumberFormat="1" applyFont="1" applyFill="1" applyBorder="1"/>
    <xf numFmtId="1" fontId="5" fillId="8" borderId="52" xfId="0" applyNumberFormat="1" applyFont="1" applyFill="1" applyBorder="1"/>
    <xf numFmtId="1" fontId="5" fillId="8" borderId="69" xfId="0" applyNumberFormat="1" applyFont="1" applyFill="1" applyBorder="1"/>
    <xf numFmtId="1" fontId="5" fillId="6" borderId="77" xfId="0" applyNumberFormat="1" applyFont="1" applyFill="1" applyBorder="1" applyProtection="1">
      <protection locked="0"/>
    </xf>
    <xf numFmtId="1" fontId="5" fillId="6" borderId="10" xfId="0" applyNumberFormat="1" applyFont="1" applyFill="1" applyBorder="1" applyProtection="1">
      <protection locked="0"/>
    </xf>
    <xf numFmtId="1" fontId="5" fillId="6" borderId="8" xfId="0" applyNumberFormat="1" applyFont="1" applyFill="1" applyBorder="1" applyProtection="1">
      <protection locked="0"/>
    </xf>
    <xf numFmtId="1" fontId="5" fillId="8" borderId="78" xfId="0" applyNumberFormat="1" applyFont="1" applyFill="1" applyBorder="1"/>
    <xf numFmtId="1" fontId="5" fillId="7" borderId="44" xfId="0" applyNumberFormat="1" applyFont="1" applyFill="1" applyBorder="1"/>
    <xf numFmtId="1" fontId="5" fillId="7" borderId="46" xfId="0" applyNumberFormat="1" applyFont="1" applyFill="1" applyBorder="1"/>
    <xf numFmtId="1" fontId="5" fillId="0" borderId="47" xfId="0" applyNumberFormat="1" applyFont="1" applyBorder="1"/>
    <xf numFmtId="1" fontId="5" fillId="0" borderId="44" xfId="0" applyNumberFormat="1" applyFont="1" applyBorder="1"/>
    <xf numFmtId="1" fontId="5" fillId="8" borderId="79" xfId="0" applyNumberFormat="1" applyFont="1" applyFill="1" applyBorder="1"/>
    <xf numFmtId="1" fontId="5" fillId="8" borderId="80" xfId="0" applyNumberFormat="1" applyFont="1" applyFill="1" applyBorder="1"/>
    <xf numFmtId="1" fontId="5" fillId="8" borderId="39" xfId="0" applyNumberFormat="1" applyFont="1" applyFill="1" applyBorder="1"/>
    <xf numFmtId="1" fontId="5" fillId="0" borderId="21" xfId="0" applyNumberFormat="1" applyFont="1" applyBorder="1"/>
    <xf numFmtId="1" fontId="5" fillId="0" borderId="56" xfId="0" applyNumberFormat="1" applyFont="1" applyBorder="1"/>
    <xf numFmtId="1" fontId="5" fillId="8" borderId="81" xfId="0" applyNumberFormat="1" applyFont="1" applyFill="1" applyBorder="1"/>
    <xf numFmtId="1" fontId="5" fillId="7" borderId="53" xfId="0" applyNumberFormat="1" applyFont="1" applyFill="1" applyBorder="1"/>
    <xf numFmtId="1" fontId="5" fillId="7" borderId="68" xfId="0" applyNumberFormat="1" applyFont="1" applyFill="1" applyBorder="1"/>
    <xf numFmtId="1" fontId="5" fillId="0" borderId="16" xfId="0" applyNumberFormat="1" applyFont="1" applyFill="1" applyBorder="1" applyAlignment="1">
      <alignment horizontal="left" vertical="center" wrapText="1"/>
    </xf>
    <xf numFmtId="1" fontId="5" fillId="0" borderId="82" xfId="0" applyNumberFormat="1" applyFont="1" applyBorder="1"/>
    <xf numFmtId="1" fontId="5" fillId="0" borderId="83" xfId="0" applyNumberFormat="1" applyFont="1" applyBorder="1"/>
    <xf numFmtId="1" fontId="5" fillId="6" borderId="84" xfId="0" applyNumberFormat="1" applyFont="1" applyFill="1" applyBorder="1" applyProtection="1">
      <protection locked="0"/>
    </xf>
    <xf numFmtId="1" fontId="5" fillId="6" borderId="18" xfId="0" applyNumberFormat="1" applyFont="1" applyFill="1" applyBorder="1" applyProtection="1">
      <protection locked="0"/>
    </xf>
    <xf numFmtId="1" fontId="5" fillId="6" borderId="85" xfId="0" applyNumberFormat="1" applyFont="1" applyFill="1" applyBorder="1" applyProtection="1">
      <protection locked="0"/>
    </xf>
    <xf numFmtId="1" fontId="5" fillId="8" borderId="56" xfId="0" applyNumberFormat="1" applyFont="1" applyFill="1" applyBorder="1"/>
    <xf numFmtId="1" fontId="5" fillId="8" borderId="57" xfId="0" applyNumberFormat="1" applyFont="1" applyFill="1" applyBorder="1"/>
    <xf numFmtId="1" fontId="5" fillId="7" borderId="84" xfId="0" applyNumberFormat="1" applyFont="1" applyFill="1" applyBorder="1"/>
    <xf numFmtId="1" fontId="5" fillId="7" borderId="85" xfId="0" applyNumberFormat="1" applyFont="1" applyFill="1" applyBorder="1"/>
    <xf numFmtId="1" fontId="5" fillId="8" borderId="84" xfId="0" applyNumberFormat="1" applyFont="1" applyFill="1" applyBorder="1"/>
    <xf numFmtId="1" fontId="5" fillId="8" borderId="85" xfId="0" applyNumberFormat="1" applyFont="1" applyFill="1" applyBorder="1"/>
    <xf numFmtId="1" fontId="5" fillId="8" borderId="17" xfId="0" applyNumberFormat="1" applyFont="1" applyFill="1" applyBorder="1"/>
    <xf numFmtId="1" fontId="5" fillId="8" borderId="86" xfId="0" applyNumberFormat="1" applyFont="1" applyFill="1" applyBorder="1"/>
    <xf numFmtId="1" fontId="5" fillId="6" borderId="19" xfId="0" applyNumberFormat="1" applyFont="1" applyFill="1" applyBorder="1" applyProtection="1">
      <protection locked="0"/>
    </xf>
    <xf numFmtId="1" fontId="5" fillId="6" borderId="87" xfId="0" applyNumberFormat="1" applyFont="1" applyFill="1" applyBorder="1" applyProtection="1">
      <protection locked="0"/>
    </xf>
    <xf numFmtId="1" fontId="5" fillId="6" borderId="16" xfId="0" applyNumberFormat="1" applyFont="1" applyFill="1" applyBorder="1" applyProtection="1">
      <protection locked="0"/>
    </xf>
    <xf numFmtId="1" fontId="5" fillId="6" borderId="82" xfId="0" applyNumberFormat="1" applyFont="1" applyFill="1" applyBorder="1" applyProtection="1">
      <protection locked="0"/>
    </xf>
    <xf numFmtId="1" fontId="5" fillId="6" borderId="88" xfId="0" applyNumberFormat="1" applyFont="1" applyFill="1" applyBorder="1" applyProtection="1">
      <protection locked="0"/>
    </xf>
    <xf numFmtId="1" fontId="5" fillId="9" borderId="65" xfId="0" applyNumberFormat="1" applyFont="1" applyFill="1" applyBorder="1" applyProtection="1">
      <protection locked="0"/>
    </xf>
    <xf numFmtId="1" fontId="5" fillId="6" borderId="89" xfId="0" applyNumberFormat="1" applyFont="1" applyFill="1" applyBorder="1" applyProtection="1">
      <protection locked="0"/>
    </xf>
    <xf numFmtId="1" fontId="5" fillId="9" borderId="42" xfId="0" applyNumberFormat="1" applyFont="1" applyFill="1" applyBorder="1" applyProtection="1">
      <protection locked="0"/>
    </xf>
    <xf numFmtId="1" fontId="5" fillId="9" borderId="90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1" fontId="4" fillId="5" borderId="1" xfId="0" applyNumberFormat="1" applyFont="1" applyFill="1" applyBorder="1"/>
    <xf numFmtId="1" fontId="1" fillId="5" borderId="0" xfId="0" applyNumberFormat="1" applyFont="1" applyFill="1" applyAlignment="1">
      <alignment horizontal="left"/>
    </xf>
    <xf numFmtId="1" fontId="5" fillId="5" borderId="0" xfId="0" applyNumberFormat="1" applyFont="1" applyFill="1"/>
    <xf numFmtId="1" fontId="5" fillId="5" borderId="1" xfId="0" applyNumberFormat="1" applyFont="1" applyFill="1" applyBorder="1"/>
    <xf numFmtId="1" fontId="5" fillId="0" borderId="84" xfId="0" applyNumberFormat="1" applyFont="1" applyBorder="1" applyAlignment="1">
      <alignment horizontal="center" vertical="center" wrapText="1"/>
    </xf>
    <xf numFmtId="1" fontId="5" fillId="0" borderId="92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7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2" xfId="0" applyNumberFormat="1" applyFont="1" applyBorder="1"/>
    <xf numFmtId="1" fontId="5" fillId="7" borderId="51" xfId="0" applyNumberFormat="1" applyFont="1" applyFill="1" applyBorder="1"/>
    <xf numFmtId="1" fontId="5" fillId="7" borderId="45" xfId="0" applyNumberFormat="1" applyFont="1" applyFill="1" applyBorder="1"/>
    <xf numFmtId="1" fontId="5" fillId="6" borderId="93" xfId="0" applyNumberFormat="1" applyFont="1" applyFill="1" applyBorder="1" applyProtection="1">
      <protection locked="0"/>
    </xf>
    <xf numFmtId="1" fontId="5" fillId="6" borderId="94" xfId="0" applyNumberFormat="1" applyFont="1" applyFill="1" applyBorder="1" applyProtection="1">
      <protection locked="0"/>
    </xf>
    <xf numFmtId="1" fontId="5" fillId="6" borderId="28" xfId="0" applyNumberFormat="1" applyFont="1" applyFill="1" applyBorder="1" applyProtection="1">
      <protection locked="0"/>
    </xf>
    <xf numFmtId="1" fontId="5" fillId="7" borderId="26" xfId="0" applyNumberFormat="1" applyFont="1" applyFill="1" applyBorder="1"/>
    <xf numFmtId="1" fontId="5" fillId="7" borderId="32" xfId="0" applyNumberFormat="1" applyFont="1" applyFill="1" applyBorder="1"/>
    <xf numFmtId="1" fontId="5" fillId="7" borderId="28" xfId="0" applyNumberFormat="1" applyFont="1" applyFill="1" applyBorder="1"/>
    <xf numFmtId="1" fontId="5" fillId="7" borderId="64" xfId="0" applyNumberFormat="1" applyFont="1" applyFill="1" applyBorder="1"/>
    <xf numFmtId="1" fontId="5" fillId="6" borderId="80" xfId="0" applyNumberFormat="1" applyFont="1" applyFill="1" applyBorder="1" applyProtection="1">
      <protection locked="0"/>
    </xf>
    <xf numFmtId="1" fontId="5" fillId="0" borderId="39" xfId="0" applyNumberFormat="1" applyFont="1" applyBorder="1"/>
    <xf numFmtId="1" fontId="5" fillId="6" borderId="38" xfId="0" applyNumberFormat="1" applyFont="1" applyFill="1" applyBorder="1" applyProtection="1">
      <protection locked="0"/>
    </xf>
    <xf numFmtId="1" fontId="5" fillId="0" borderId="95" xfId="0" applyNumberFormat="1" applyFont="1" applyBorder="1"/>
    <xf numFmtId="1" fontId="5" fillId="0" borderId="45" xfId="0" applyNumberFormat="1" applyFont="1" applyBorder="1"/>
    <xf numFmtId="1" fontId="5" fillId="8" borderId="51" xfId="0" applyNumberFormat="1" applyFont="1" applyFill="1" applyBorder="1"/>
    <xf numFmtId="1" fontId="5" fillId="6" borderId="79" xfId="0" applyNumberFormat="1" applyFont="1" applyFill="1" applyBorder="1" applyProtection="1">
      <protection locked="0"/>
    </xf>
    <xf numFmtId="1" fontId="5" fillId="6" borderId="96" xfId="0" applyNumberFormat="1" applyFont="1" applyFill="1" applyBorder="1" applyProtection="1">
      <protection locked="0"/>
    </xf>
    <xf numFmtId="1" fontId="5" fillId="8" borderId="96" xfId="0" applyNumberFormat="1" applyFont="1" applyFill="1" applyBorder="1"/>
    <xf numFmtId="1" fontId="5" fillId="0" borderId="61" xfId="0" applyNumberFormat="1" applyFont="1" applyBorder="1"/>
    <xf numFmtId="1" fontId="5" fillId="6" borderId="55" xfId="0" applyNumberFormat="1" applyFont="1" applyFill="1" applyBorder="1" applyProtection="1">
      <protection locked="0"/>
    </xf>
    <xf numFmtId="1" fontId="5" fillId="6" borderId="81" xfId="0" applyNumberFormat="1" applyFont="1" applyFill="1" applyBorder="1" applyProtection="1">
      <protection locked="0"/>
    </xf>
    <xf numFmtId="1" fontId="5" fillId="6" borderId="97" xfId="0" applyNumberFormat="1" applyFont="1" applyFill="1" applyBorder="1" applyProtection="1">
      <protection locked="0"/>
    </xf>
    <xf numFmtId="1" fontId="5" fillId="7" borderId="39" xfId="0" applyNumberFormat="1" applyFont="1" applyFill="1" applyBorder="1"/>
    <xf numFmtId="1" fontId="5" fillId="7" borderId="80" xfId="0" applyNumberFormat="1" applyFont="1" applyFill="1" applyBorder="1"/>
    <xf numFmtId="1" fontId="5" fillId="7" borderId="42" xfId="0" applyNumberFormat="1" applyFont="1" applyFill="1" applyBorder="1"/>
    <xf numFmtId="1" fontId="5" fillId="6" borderId="98" xfId="0" applyNumberFormat="1" applyFont="1" applyFill="1" applyBorder="1" applyProtection="1">
      <protection locked="0"/>
    </xf>
    <xf numFmtId="1" fontId="5" fillId="7" borderId="47" xfId="0" applyNumberFormat="1" applyFont="1" applyFill="1" applyBorder="1"/>
    <xf numFmtId="1" fontId="5" fillId="7" borderId="96" xfId="0" applyNumberFormat="1" applyFont="1" applyFill="1" applyBorder="1"/>
    <xf numFmtId="1" fontId="5" fillId="7" borderId="79" xfId="0" applyNumberFormat="1" applyFont="1" applyFill="1" applyBorder="1"/>
    <xf numFmtId="1" fontId="5" fillId="7" borderId="48" xfId="0" applyNumberFormat="1" applyFont="1" applyFill="1" applyBorder="1"/>
    <xf numFmtId="1" fontId="4" fillId="2" borderId="0" xfId="0" applyNumberFormat="1" applyFont="1" applyFill="1" applyAlignment="1">
      <alignment horizontal="left"/>
    </xf>
    <xf numFmtId="1" fontId="5" fillId="0" borderId="16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left" vertical="center" wrapText="1"/>
    </xf>
    <xf numFmtId="1" fontId="5" fillId="0" borderId="35" xfId="0" applyNumberFormat="1" applyFont="1" applyBorder="1" applyAlignment="1">
      <alignment horizontal="left" vertical="center" wrapText="1"/>
    </xf>
    <xf numFmtId="1" fontId="5" fillId="8" borderId="34" xfId="0" applyNumberFormat="1" applyFont="1" applyFill="1" applyBorder="1"/>
    <xf numFmtId="1" fontId="5" fillId="0" borderId="34" xfId="0" applyNumberFormat="1" applyFont="1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left" vertical="center" wrapText="1"/>
    </xf>
    <xf numFmtId="1" fontId="5" fillId="6" borderId="21" xfId="0" applyNumberFormat="1" applyFont="1" applyFill="1" applyBorder="1" applyProtection="1">
      <protection locked="0"/>
    </xf>
    <xf numFmtId="1" fontId="4" fillId="2" borderId="91" xfId="0" applyNumberFormat="1" applyFont="1" applyFill="1" applyBorder="1" applyAlignment="1">
      <alignment horizontal="left"/>
    </xf>
    <xf numFmtId="1" fontId="5" fillId="5" borderId="0" xfId="0" applyNumberFormat="1" applyFont="1" applyFill="1" applyAlignment="1" applyProtection="1">
      <alignment vertical="center"/>
      <protection locked="0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3" xfId="0" applyNumberFormat="1" applyFont="1" applyBorder="1"/>
    <xf numFmtId="1" fontId="5" fillId="0" borderId="93" xfId="0" applyNumberFormat="1" applyFont="1" applyBorder="1"/>
    <xf numFmtId="1" fontId="5" fillId="6" borderId="4" xfId="0" applyNumberFormat="1" applyFont="1" applyFill="1" applyBorder="1" applyProtection="1">
      <protection locked="0"/>
    </xf>
    <xf numFmtId="1" fontId="5" fillId="0" borderId="80" xfId="0" applyNumberFormat="1" applyFont="1" applyBorder="1"/>
    <xf numFmtId="1" fontId="5" fillId="0" borderId="62" xfId="0" applyNumberFormat="1" applyFont="1" applyBorder="1"/>
    <xf numFmtId="1" fontId="5" fillId="0" borderId="81" xfId="0" applyNumberFormat="1" applyFont="1" applyBorder="1"/>
    <xf numFmtId="1" fontId="5" fillId="2" borderId="0" xfId="0" applyNumberFormat="1" applyFont="1" applyFill="1" applyAlignment="1">
      <alignment horizontal="right"/>
    </xf>
    <xf numFmtId="1" fontId="5" fillId="2" borderId="0" xfId="0" applyNumberFormat="1" applyFont="1" applyFill="1"/>
    <xf numFmtId="1" fontId="5" fillId="0" borderId="99" xfId="0" applyNumberFormat="1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1" fontId="5" fillId="0" borderId="33" xfId="0" applyNumberFormat="1" applyFont="1" applyBorder="1" applyAlignment="1">
      <alignment horizontal="left" vertical="center" wrapText="1"/>
    </xf>
    <xf numFmtId="1" fontId="5" fillId="0" borderId="2" xfId="0" applyNumberFormat="1" applyFont="1" applyBorder="1"/>
    <xf numFmtId="1" fontId="5" fillId="6" borderId="23" xfId="0" applyNumberFormat="1" applyFont="1" applyFill="1" applyBorder="1" applyProtection="1">
      <protection locked="0"/>
    </xf>
    <xf numFmtId="1" fontId="5" fillId="6" borderId="99" xfId="0" applyNumberFormat="1" applyFont="1" applyFill="1" applyBorder="1" applyProtection="1">
      <protection locked="0"/>
    </xf>
    <xf numFmtId="1" fontId="5" fillId="6" borderId="78" xfId="0" applyNumberFormat="1" applyFont="1" applyFill="1" applyBorder="1" applyProtection="1">
      <protection locked="0"/>
    </xf>
    <xf numFmtId="1" fontId="5" fillId="6" borderId="37" xfId="0" applyNumberFormat="1" applyFont="1" applyFill="1" applyBorder="1" applyProtection="1">
      <protection locked="0"/>
    </xf>
    <xf numFmtId="1" fontId="5" fillId="0" borderId="62" xfId="0" applyNumberFormat="1" applyFont="1" applyBorder="1" applyAlignment="1">
      <alignment horizontal="left" vertical="center" wrapText="1"/>
    </xf>
    <xf numFmtId="1" fontId="5" fillId="6" borderId="83" xfId="0" applyNumberFormat="1" applyFont="1" applyFill="1" applyBorder="1" applyProtection="1">
      <protection locked="0"/>
    </xf>
    <xf numFmtId="1" fontId="5" fillId="6" borderId="100" xfId="0" applyNumberFormat="1" applyFont="1" applyFill="1" applyBorder="1" applyProtection="1">
      <protection locked="0"/>
    </xf>
    <xf numFmtId="1" fontId="5" fillId="6" borderId="101" xfId="0" applyNumberFormat="1" applyFont="1" applyFill="1" applyBorder="1" applyProtection="1">
      <protection locked="0"/>
    </xf>
    <xf numFmtId="1" fontId="5" fillId="6" borderId="27" xfId="0" applyNumberFormat="1" applyFont="1" applyFill="1" applyBorder="1" applyProtection="1">
      <protection locked="0"/>
    </xf>
    <xf numFmtId="1" fontId="5" fillId="0" borderId="67" xfId="0" applyNumberFormat="1" applyFont="1" applyBorder="1"/>
    <xf numFmtId="1" fontId="5" fillId="6" borderId="75" xfId="0" applyNumberFormat="1" applyFont="1" applyFill="1" applyBorder="1" applyProtection="1">
      <protection locked="0"/>
    </xf>
    <xf numFmtId="1" fontId="5" fillId="6" borderId="50" xfId="0" applyNumberFormat="1" applyFont="1" applyFill="1" applyBorder="1" applyProtection="1">
      <protection locked="0"/>
    </xf>
    <xf numFmtId="1" fontId="5" fillId="6" borderId="102" xfId="0" applyNumberFormat="1" applyFont="1" applyFill="1" applyBorder="1" applyProtection="1">
      <protection locked="0"/>
    </xf>
    <xf numFmtId="1" fontId="5" fillId="6" borderId="103" xfId="0" applyNumberFormat="1" applyFont="1" applyFill="1" applyBorder="1" applyProtection="1">
      <protection locked="0"/>
    </xf>
    <xf numFmtId="1" fontId="5" fillId="6" borderId="104" xfId="0" applyNumberFormat="1" applyFont="1" applyFill="1" applyBorder="1" applyProtection="1">
      <protection locked="0"/>
    </xf>
    <xf numFmtId="1" fontId="5" fillId="6" borderId="54" xfId="0" applyNumberFormat="1" applyFont="1" applyFill="1" applyBorder="1" applyProtection="1">
      <protection locked="0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85" xfId="0" applyNumberFormat="1" applyFont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 wrapText="1"/>
    </xf>
    <xf numFmtId="1" fontId="5" fillId="10" borderId="27" xfId="0" applyNumberFormat="1" applyFont="1" applyFill="1" applyBorder="1" applyProtection="1">
      <protection locked="0"/>
    </xf>
    <xf numFmtId="1" fontId="5" fillId="10" borderId="63" xfId="0" applyNumberFormat="1" applyFont="1" applyFill="1" applyBorder="1" applyProtection="1">
      <protection locked="0"/>
    </xf>
    <xf numFmtId="1" fontId="5" fillId="2" borderId="0" xfId="0" applyNumberFormat="1" applyFont="1" applyFill="1" applyProtection="1">
      <protection locked="0"/>
    </xf>
    <xf numFmtId="1" fontId="5" fillId="6" borderId="105" xfId="0" applyNumberFormat="1" applyFont="1" applyFill="1" applyBorder="1" applyProtection="1">
      <protection locked="0"/>
    </xf>
    <xf numFmtId="1" fontId="5" fillId="0" borderId="34" xfId="0" applyNumberFormat="1" applyFont="1" applyBorder="1" applyAlignment="1">
      <alignment horizontal="left" vertical="center"/>
    </xf>
    <xf numFmtId="1" fontId="5" fillId="0" borderId="76" xfId="0" applyNumberFormat="1" applyFont="1" applyBorder="1" applyAlignment="1">
      <alignment horizontal="left" vertical="center" wrapText="1"/>
    </xf>
    <xf numFmtId="1" fontId="5" fillId="0" borderId="76" xfId="0" applyNumberFormat="1" applyFont="1" applyBorder="1"/>
    <xf numFmtId="1" fontId="5" fillId="6" borderId="95" xfId="0" applyNumberFormat="1" applyFont="1" applyFill="1" applyBorder="1" applyProtection="1">
      <protection locked="0"/>
    </xf>
    <xf numFmtId="1" fontId="5" fillId="0" borderId="106" xfId="0" applyNumberFormat="1" applyFont="1" applyBorder="1" applyAlignment="1">
      <alignment horizontal="center" vertical="center" wrapText="1"/>
    </xf>
    <xf numFmtId="1" fontId="5" fillId="10" borderId="33" xfId="0" applyNumberFormat="1" applyFont="1" applyFill="1" applyBorder="1" applyProtection="1">
      <protection locked="0"/>
    </xf>
    <xf numFmtId="1" fontId="5" fillId="10" borderId="32" xfId="0" applyNumberFormat="1" applyFont="1" applyFill="1" applyBorder="1" applyProtection="1">
      <protection locked="0"/>
    </xf>
    <xf numFmtId="1" fontId="5" fillId="0" borderId="62" xfId="0" applyNumberFormat="1" applyFont="1" applyBorder="1" applyAlignment="1">
      <alignment horizontal="left" vertical="center"/>
    </xf>
    <xf numFmtId="1" fontId="2" fillId="11" borderId="0" xfId="0" applyNumberFormat="1" applyFont="1" applyFill="1"/>
    <xf numFmtId="1" fontId="2" fillId="11" borderId="0" xfId="0" applyNumberFormat="1" applyFont="1" applyFill="1" applyProtection="1">
      <protection locked="0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16" xfId="0" applyNumberFormat="1" applyFont="1" applyBorder="1" applyAlignment="1">
      <alignment horizontal="left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wrapText="1"/>
    </xf>
    <xf numFmtId="1" fontId="5" fillId="0" borderId="0" xfId="0" applyNumberFormat="1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91" xfId="0" applyNumberFormat="1" applyFont="1" applyBorder="1" applyAlignment="1">
      <alignment horizontal="center" vertical="center"/>
    </xf>
    <xf numFmtId="1" fontId="5" fillId="5" borderId="17" xfId="0" applyNumberFormat="1" applyFont="1" applyFill="1" applyBorder="1" applyAlignment="1">
      <alignment horizontal="center" vertical="center" wrapText="1"/>
    </xf>
    <xf numFmtId="1" fontId="5" fillId="5" borderId="91" xfId="0" applyNumberFormat="1" applyFont="1" applyFill="1" applyBorder="1" applyAlignment="1">
      <alignment horizontal="center" vertical="center" wrapText="1"/>
    </xf>
    <xf numFmtId="1" fontId="5" fillId="5" borderId="18" xfId="0" applyNumberFormat="1" applyFont="1" applyFill="1" applyBorder="1" applyAlignment="1">
      <alignment horizontal="center" vertical="center" wrapText="1"/>
    </xf>
    <xf numFmtId="1" fontId="5" fillId="0" borderId="91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A&#209;O%202021/FORMATOS%20Y%20MANUAL%20REM%20A&#209;O%202021/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ENERO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FEBRERO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RZO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194"/>
  <sheetViews>
    <sheetView workbookViewId="0">
      <selection activeCell="H23" sqref="H23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17.28515625" style="2" customWidth="1"/>
    <col min="4" max="4" width="16.140625" style="2" customWidth="1"/>
    <col min="5" max="5" width="14.140625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ht="16.350000000000001" customHeight="1" x14ac:dyDescent="0.25">
      <c r="A1" s="1" t="s">
        <v>0</v>
      </c>
    </row>
    <row r="2" spans="1:93" ht="16.350000000000001" customHeight="1" x14ac:dyDescent="0.25">
      <c r="A2" s="1" t="str">
        <f>CONCATENATE("COMUNA: ",[1]NOMBRE!B2," - ","( ",[1]NOMBRE!C2,[1]NOMBRE!D2,[1]NOMBRE!E2,[1]NOMBRE!F2,[1]NOMBRE!G2," )")</f>
        <v>COMUNA:  - (  )</v>
      </c>
    </row>
    <row r="3" spans="1:93" ht="16.350000000000001" customHeight="1" x14ac:dyDescent="0.25">
      <c r="A3" s="1" t="str">
        <f>CONCATENATE("ESTABLECIMIENTO/ESTRATEGIA: ",[1]NOMBRE!B3," - ","( ",[1]NOMBRE!C3,[1]NOMBRE!D3,[1]NOMBRE!E3,[1]NOMBRE!F3,[1]NOMBRE!G3,[1]NOMBRE!H3," )")</f>
        <v>ESTABLECIMIENTO/ESTRATEGIA:  - (  )</v>
      </c>
    </row>
    <row r="4" spans="1:93" ht="16.350000000000001" customHeight="1" x14ac:dyDescent="0.25">
      <c r="A4" s="1" t="str">
        <f>CONCATENATE("MES: ",[1]NOMBRE!B6," - ","( ",[1]NOMBRE!C6,[1]NOMBRE!D6," )")</f>
        <v>MES:  - (  )</v>
      </c>
    </row>
    <row r="5" spans="1:93" ht="16.350000000000001" customHeight="1" x14ac:dyDescent="0.25">
      <c r="A5" s="1" t="str">
        <f>CONCATENATE("AÑO: ",[1]NOMBRE!B7)</f>
        <v>AÑO: 2021</v>
      </c>
    </row>
    <row r="6" spans="1:93" x14ac:dyDescent="0.25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9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93" ht="32.1" customHeight="1" x14ac:dyDescent="0.25">
      <c r="A8" s="386" t="s">
        <v>2</v>
      </c>
      <c r="B8" s="38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93" ht="32.1" customHeigh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</row>
    <row r="10" spans="1:93" ht="16.350000000000001" customHeight="1" x14ac:dyDescent="0.25">
      <c r="A10" s="387" t="s">
        <v>4</v>
      </c>
      <c r="B10" s="388" t="s">
        <v>5</v>
      </c>
      <c r="C10" s="391" t="s">
        <v>6</v>
      </c>
      <c r="D10" s="392"/>
      <c r="E10" s="393"/>
      <c r="F10" s="400" t="s">
        <v>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2"/>
      <c r="AN10" s="409" t="s">
        <v>8</v>
      </c>
      <c r="AO10" s="412" t="s">
        <v>9</v>
      </c>
      <c r="AP10" s="393"/>
      <c r="AQ10" s="382" t="s">
        <v>10</v>
      </c>
      <c r="AR10" s="382" t="s">
        <v>11</v>
      </c>
      <c r="AS10" s="382" t="s">
        <v>12</v>
      </c>
      <c r="AT10" s="382" t="s">
        <v>13</v>
      </c>
      <c r="BX10" s="2"/>
    </row>
    <row r="11" spans="1:93" ht="16.350000000000001" customHeight="1" x14ac:dyDescent="0.25">
      <c r="A11" s="387"/>
      <c r="B11" s="389"/>
      <c r="C11" s="394"/>
      <c r="D11" s="395"/>
      <c r="E11" s="396"/>
      <c r="F11" s="403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5"/>
      <c r="AN11" s="410"/>
      <c r="AO11" s="413"/>
      <c r="AP11" s="396"/>
      <c r="AQ11" s="383"/>
      <c r="AR11" s="383"/>
      <c r="AS11" s="383"/>
      <c r="AT11" s="383"/>
      <c r="BX11" s="2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6.350000000000001" customHeight="1" x14ac:dyDescent="0.25">
      <c r="A12" s="387"/>
      <c r="B12" s="389"/>
      <c r="C12" s="397"/>
      <c r="D12" s="398"/>
      <c r="E12" s="399"/>
      <c r="F12" s="406" t="s">
        <v>14</v>
      </c>
      <c r="G12" s="406"/>
      <c r="H12" s="407" t="s">
        <v>15</v>
      </c>
      <c r="I12" s="408"/>
      <c r="J12" s="407" t="s">
        <v>16</v>
      </c>
      <c r="K12" s="408"/>
      <c r="L12" s="407" t="s">
        <v>17</v>
      </c>
      <c r="M12" s="408"/>
      <c r="N12" s="407" t="s">
        <v>18</v>
      </c>
      <c r="O12" s="408"/>
      <c r="P12" s="407" t="s">
        <v>19</v>
      </c>
      <c r="Q12" s="408"/>
      <c r="R12" s="407" t="s">
        <v>20</v>
      </c>
      <c r="S12" s="408"/>
      <c r="T12" s="407" t="s">
        <v>21</v>
      </c>
      <c r="U12" s="408"/>
      <c r="V12" s="407" t="s">
        <v>22</v>
      </c>
      <c r="W12" s="408"/>
      <c r="X12" s="407" t="s">
        <v>23</v>
      </c>
      <c r="Y12" s="408"/>
      <c r="Z12" s="407" t="s">
        <v>24</v>
      </c>
      <c r="AA12" s="408"/>
      <c r="AB12" s="407" t="s">
        <v>25</v>
      </c>
      <c r="AC12" s="408"/>
      <c r="AD12" s="407" t="s">
        <v>26</v>
      </c>
      <c r="AE12" s="408"/>
      <c r="AF12" s="407" t="s">
        <v>27</v>
      </c>
      <c r="AG12" s="408"/>
      <c r="AH12" s="407" t="s">
        <v>28</v>
      </c>
      <c r="AI12" s="408"/>
      <c r="AJ12" s="407" t="s">
        <v>29</v>
      </c>
      <c r="AK12" s="408"/>
      <c r="AL12" s="415" t="s">
        <v>30</v>
      </c>
      <c r="AM12" s="416"/>
      <c r="AN12" s="410"/>
      <c r="AO12" s="414"/>
      <c r="AP12" s="399"/>
      <c r="AQ12" s="383"/>
      <c r="AR12" s="383"/>
      <c r="AS12" s="383"/>
      <c r="AT12" s="383"/>
      <c r="BX12" s="2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6.350000000000001" customHeight="1" x14ac:dyDescent="0.25">
      <c r="A13" s="387"/>
      <c r="B13" s="390"/>
      <c r="C13" s="11" t="s">
        <v>31</v>
      </c>
      <c r="D13" s="12" t="s">
        <v>32</v>
      </c>
      <c r="E13" s="13" t="s">
        <v>33</v>
      </c>
      <c r="F13" s="11" t="s">
        <v>32</v>
      </c>
      <c r="G13" s="14" t="s">
        <v>33</v>
      </c>
      <c r="H13" s="11" t="s">
        <v>32</v>
      </c>
      <c r="I13" s="14" t="s">
        <v>33</v>
      </c>
      <c r="J13" s="11" t="s">
        <v>32</v>
      </c>
      <c r="K13" s="14" t="s">
        <v>33</v>
      </c>
      <c r="L13" s="11" t="s">
        <v>32</v>
      </c>
      <c r="M13" s="14" t="s">
        <v>33</v>
      </c>
      <c r="N13" s="11" t="s">
        <v>32</v>
      </c>
      <c r="O13" s="14" t="s">
        <v>33</v>
      </c>
      <c r="P13" s="11" t="s">
        <v>32</v>
      </c>
      <c r="Q13" s="14" t="s">
        <v>33</v>
      </c>
      <c r="R13" s="11" t="s">
        <v>32</v>
      </c>
      <c r="S13" s="14" t="s">
        <v>33</v>
      </c>
      <c r="T13" s="11" t="s">
        <v>32</v>
      </c>
      <c r="U13" s="14" t="s">
        <v>33</v>
      </c>
      <c r="V13" s="11" t="s">
        <v>32</v>
      </c>
      <c r="W13" s="14" t="s">
        <v>33</v>
      </c>
      <c r="X13" s="11" t="s">
        <v>32</v>
      </c>
      <c r="Y13" s="14" t="s">
        <v>33</v>
      </c>
      <c r="Z13" s="11" t="s">
        <v>32</v>
      </c>
      <c r="AA13" s="14" t="s">
        <v>33</v>
      </c>
      <c r="AB13" s="11" t="s">
        <v>32</v>
      </c>
      <c r="AC13" s="14" t="s">
        <v>33</v>
      </c>
      <c r="AD13" s="11" t="s">
        <v>32</v>
      </c>
      <c r="AE13" s="14" t="s">
        <v>33</v>
      </c>
      <c r="AF13" s="11" t="s">
        <v>32</v>
      </c>
      <c r="AG13" s="14" t="s">
        <v>33</v>
      </c>
      <c r="AH13" s="11" t="s">
        <v>32</v>
      </c>
      <c r="AI13" s="14" t="s">
        <v>33</v>
      </c>
      <c r="AJ13" s="11" t="s">
        <v>32</v>
      </c>
      <c r="AK13" s="14" t="s">
        <v>33</v>
      </c>
      <c r="AL13" s="11" t="s">
        <v>32</v>
      </c>
      <c r="AM13" s="15" t="s">
        <v>33</v>
      </c>
      <c r="AN13" s="411"/>
      <c r="AO13" s="16" t="s">
        <v>34</v>
      </c>
      <c r="AP13" s="14" t="s">
        <v>35</v>
      </c>
      <c r="AQ13" s="384"/>
      <c r="AR13" s="384"/>
      <c r="AS13" s="384"/>
      <c r="AT13" s="384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X13" s="2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6.350000000000001" customHeight="1" x14ac:dyDescent="0.25">
      <c r="A14" s="382" t="s">
        <v>36</v>
      </c>
      <c r="B14" s="18" t="s">
        <v>37</v>
      </c>
      <c r="C14" s="19">
        <f t="shared" ref="C14:C77" si="0">SUM(D14+E14)</f>
        <v>187</v>
      </c>
      <c r="D14" s="20">
        <f>+F14+H14+J14+L14+N14+P14+R14+T14+V14+X14+Z14+AB14+AD14+AF14+AH14+AJ14+AL14</f>
        <v>150</v>
      </c>
      <c r="E14" s="21">
        <f>+G14+I14+K14+M14+O14+Q14+S14+U14+W14+Y14+AA14+AC14+AE14+AG14+AI14+AK14+AM14</f>
        <v>37</v>
      </c>
      <c r="F14" s="22">
        <f>SUM(ENERO:DICIEMBRE!F14)</f>
        <v>0</v>
      </c>
      <c r="G14" s="22">
        <f>SUM(ENERO:DICIEMBRE!G14)</f>
        <v>0</v>
      </c>
      <c r="H14" s="22">
        <f>SUM(ENERO:DICIEMBRE!H14)</f>
        <v>0</v>
      </c>
      <c r="I14" s="22">
        <f>SUM(ENERO:DICIEMBRE!I14)</f>
        <v>0</v>
      </c>
      <c r="J14" s="22">
        <f>SUM(ENERO:DICIEMBRE!J14)</f>
        <v>0</v>
      </c>
      <c r="K14" s="22">
        <f>SUM(ENERO:DICIEMBRE!K14)</f>
        <v>0</v>
      </c>
      <c r="L14" s="22">
        <f>SUM(ENERO:DICIEMBRE!L14)</f>
        <v>0</v>
      </c>
      <c r="M14" s="22">
        <f>SUM(ENERO:DICIEMBRE!M14)</f>
        <v>0</v>
      </c>
      <c r="N14" s="22">
        <f>SUM(ENERO:DICIEMBRE!N14)</f>
        <v>8</v>
      </c>
      <c r="O14" s="22">
        <f>SUM(ENERO:DICIEMBRE!O14)</f>
        <v>1</v>
      </c>
      <c r="P14" s="22">
        <f>SUM(ENERO:DICIEMBRE!P14)</f>
        <v>30</v>
      </c>
      <c r="Q14" s="22">
        <f>SUM(ENERO:DICIEMBRE!Q14)</f>
        <v>8</v>
      </c>
      <c r="R14" s="22">
        <f>SUM(ENERO:DICIEMBRE!R14)</f>
        <v>21</v>
      </c>
      <c r="S14" s="22">
        <f>SUM(ENERO:DICIEMBRE!S14)</f>
        <v>2</v>
      </c>
      <c r="T14" s="22">
        <f>SUM(ENERO:DICIEMBRE!T14)</f>
        <v>18</v>
      </c>
      <c r="U14" s="22">
        <f>SUM(ENERO:DICIEMBRE!U14)</f>
        <v>10</v>
      </c>
      <c r="V14" s="22">
        <f>SUM(ENERO:DICIEMBRE!V14)</f>
        <v>15</v>
      </c>
      <c r="W14" s="22">
        <f>SUM(ENERO:DICIEMBRE!W14)</f>
        <v>4</v>
      </c>
      <c r="X14" s="22">
        <f>SUM(ENERO:DICIEMBRE!X14)</f>
        <v>23</v>
      </c>
      <c r="Y14" s="22">
        <f>SUM(ENERO:DICIEMBRE!Y14)</f>
        <v>3</v>
      </c>
      <c r="Z14" s="22">
        <f>SUM(ENERO:DICIEMBRE!Z14)</f>
        <v>22</v>
      </c>
      <c r="AA14" s="22">
        <f>SUM(ENERO:DICIEMBRE!AA14)</f>
        <v>8</v>
      </c>
      <c r="AB14" s="22">
        <f>SUM(ENERO:DICIEMBRE!AB14)</f>
        <v>7</v>
      </c>
      <c r="AC14" s="22">
        <f>SUM(ENERO:DICIEMBRE!AC14)</f>
        <v>0</v>
      </c>
      <c r="AD14" s="22">
        <f>SUM(ENERO:DICIEMBRE!AD14)</f>
        <v>0</v>
      </c>
      <c r="AE14" s="22">
        <f>SUM(ENERO:DICIEMBRE!AE14)</f>
        <v>0</v>
      </c>
      <c r="AF14" s="22">
        <f>SUM(ENERO:DICIEMBRE!AF14)</f>
        <v>2</v>
      </c>
      <c r="AG14" s="22">
        <f>SUM(ENERO:DICIEMBRE!AG14)</f>
        <v>1</v>
      </c>
      <c r="AH14" s="22">
        <f>SUM(ENERO:DICIEMBRE!AH14)</f>
        <v>3</v>
      </c>
      <c r="AI14" s="22">
        <f>SUM(ENERO:DICIEMBRE!AI14)</f>
        <v>0</v>
      </c>
      <c r="AJ14" s="22">
        <f>SUM(ENERO:DICIEMBRE!AJ14)</f>
        <v>1</v>
      </c>
      <c r="AK14" s="22">
        <f>SUM(ENERO:DICIEMBRE!AK14)</f>
        <v>0</v>
      </c>
      <c r="AL14" s="22">
        <f>SUM(ENERO:DICIEMBRE!AL14)</f>
        <v>0</v>
      </c>
      <c r="AM14" s="22">
        <f>SUM(ENERO:DICIEMBRE!AM14)</f>
        <v>0</v>
      </c>
      <c r="AN14" s="22">
        <f>SUM(ENERO:DICIEMBRE!AN14)</f>
        <v>0</v>
      </c>
      <c r="AO14" s="22">
        <f>SUM(ENERO:DICIEMBRE!AO14)</f>
        <v>0</v>
      </c>
      <c r="AP14" s="22">
        <f>SUM(ENERO:DICIEMBRE!AP14)</f>
        <v>5</v>
      </c>
      <c r="AQ14" s="22">
        <f>SUM(ENERO:DICIEMBRE!AQ14)</f>
        <v>4</v>
      </c>
      <c r="AR14" s="22">
        <f>SUM(ENERO:DICIEMBRE!AR14)</f>
        <v>17</v>
      </c>
      <c r="AS14" s="31"/>
      <c r="AT14" s="22">
        <f>SUM(ENERO:DICIEMBRE!AT14)</f>
        <v>0</v>
      </c>
      <c r="AU14" s="33" t="str">
        <f t="shared" ref="AU14:AU77" si="1">$CA14&amp;$CB14&amp;$CC14&amp;$CD14</f>
        <v/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17"/>
      <c r="BG14" s="17"/>
      <c r="BX14" s="2"/>
      <c r="CA14" s="35" t="str">
        <f t="shared" ref="CA14:CA77" si="2">IF(CG14=1,"* No olvide digitar la columna Trans y/o Pueblos Originarios y/o Migrantes y/o Población SENAME (Digite Cero si no tiene). ","")</f>
        <v/>
      </c>
      <c r="CB14" s="35" t="str">
        <f t="shared" ref="CB14:CB77" si="3">IF(CH14=1,"* El número de Trans y/o Pueblos Originarios y/o Migrantes y/o Población SENAME NO DEBE ser mayor que el Total. ","")</f>
        <v/>
      </c>
      <c r="CC14" s="35" t="str">
        <f t="shared" ref="CC14:CC77" si="4">IF(CI14=1,"* Las consejerías realizadas en Espacios amigables NO DEBEN ser mayor al Total. ","")</f>
        <v/>
      </c>
      <c r="CD14" s="35" t="str">
        <f t="shared" ref="CD14:CD77" si="5">IF(CJ14=1,"* La columna 14-18 AÑOS no puede ser mayor al total por grupo edad de 10 a 19 años. ","")</f>
        <v/>
      </c>
      <c r="CE14" s="35"/>
      <c r="CF14" s="35"/>
      <c r="CG14" s="36">
        <f t="shared" ref="CG14:CG77" si="6">IF(AND(C14&lt;&gt;0,OR(AO14="",AP14="",AQ14="",AR14="",AT14="")),1,0)</f>
        <v>0</v>
      </c>
      <c r="CH14" s="36">
        <f t="shared" ref="CH14:CH77" si="7">IF(OR(C14&lt;(AO14+AP14),C14&lt;AQ14,C14&lt;AR14,C14&lt;AT14),1,0)</f>
        <v>0</v>
      </c>
      <c r="CI14" s="36">
        <f t="shared" ref="CI14:CI77" si="8">IF(C14&lt;AN14,1,0)</f>
        <v>0</v>
      </c>
      <c r="CJ14" s="36">
        <f t="shared" ref="CJ14:CJ77" si="9">IF((J14+K14+L14+M14)&lt;AS14,1,0)</f>
        <v>0</v>
      </c>
      <c r="CK14" s="10"/>
      <c r="CL14" s="10"/>
      <c r="CM14" s="10"/>
      <c r="CN14" s="10"/>
      <c r="CO14" s="10"/>
    </row>
    <row r="15" spans="1:93" ht="16.350000000000001" customHeight="1" x14ac:dyDescent="0.25">
      <c r="A15" s="383"/>
      <c r="B15" s="37" t="s">
        <v>38</v>
      </c>
      <c r="C15" s="38">
        <f t="shared" si="0"/>
        <v>0</v>
      </c>
      <c r="D15" s="39">
        <f t="shared" ref="D15:E24" si="10">+F15+H15+J15+L15+N15+P15+R15+T15+V15+X15+Z15+AB15+AD15+AF15+AH15+AJ15+AL15</f>
        <v>0</v>
      </c>
      <c r="E15" s="40">
        <f>+G15+I15+K15+M15+O15+Q15+S15+U15+W15+Y15+AA15+AC15+AE15+AG15+AI15+AK15+AM15</f>
        <v>0</v>
      </c>
      <c r="F15" s="22">
        <f>SUM(ENERO:DICIEMBRE!F15)</f>
        <v>0</v>
      </c>
      <c r="G15" s="22">
        <f>SUM(ENERO:DICIEMBRE!G15)</f>
        <v>0</v>
      </c>
      <c r="H15" s="22">
        <f>SUM(ENERO:DICIEMBRE!H15)</f>
        <v>0</v>
      </c>
      <c r="I15" s="22">
        <f>SUM(ENERO:DICIEMBRE!I15)</f>
        <v>0</v>
      </c>
      <c r="J15" s="22">
        <f>SUM(ENERO:DICIEMBRE!J15)</f>
        <v>0</v>
      </c>
      <c r="K15" s="22">
        <f>SUM(ENERO:DICIEMBRE!K15)</f>
        <v>0</v>
      </c>
      <c r="L15" s="22">
        <f>SUM(ENERO:DICIEMBRE!L15)</f>
        <v>0</v>
      </c>
      <c r="M15" s="22">
        <f>SUM(ENERO:DICIEMBRE!M15)</f>
        <v>0</v>
      </c>
      <c r="N15" s="22">
        <f>SUM(ENERO:DICIEMBRE!N15)</f>
        <v>0</v>
      </c>
      <c r="O15" s="22">
        <f>SUM(ENERO:DICIEMBRE!O15)</f>
        <v>0</v>
      </c>
      <c r="P15" s="22">
        <f>SUM(ENERO:DICIEMBRE!P15)</f>
        <v>0</v>
      </c>
      <c r="Q15" s="22">
        <f>SUM(ENERO:DICIEMBRE!Q15)</f>
        <v>0</v>
      </c>
      <c r="R15" s="22">
        <f>SUM(ENERO:DICIEMBRE!R15)</f>
        <v>0</v>
      </c>
      <c r="S15" s="22">
        <f>SUM(ENERO:DICIEMBRE!S15)</f>
        <v>0</v>
      </c>
      <c r="T15" s="22">
        <f>SUM(ENERO:DICIEMBRE!T15)</f>
        <v>0</v>
      </c>
      <c r="U15" s="22">
        <f>SUM(ENERO:DICIEMBRE!U15)</f>
        <v>0</v>
      </c>
      <c r="V15" s="22">
        <f>SUM(ENERO:DICIEMBRE!V15)</f>
        <v>0</v>
      </c>
      <c r="W15" s="22">
        <f>SUM(ENERO:DICIEMBRE!W15)</f>
        <v>0</v>
      </c>
      <c r="X15" s="22">
        <f>SUM(ENERO:DICIEMBRE!X15)</f>
        <v>0</v>
      </c>
      <c r="Y15" s="22">
        <f>SUM(ENERO:DICIEMBRE!Y15)</f>
        <v>0</v>
      </c>
      <c r="Z15" s="22">
        <f>SUM(ENERO:DICIEMBRE!Z15)</f>
        <v>0</v>
      </c>
      <c r="AA15" s="22">
        <f>SUM(ENERO:DICIEMBRE!AA15)</f>
        <v>0</v>
      </c>
      <c r="AB15" s="22">
        <f>SUM(ENERO:DICIEMBRE!AB15)</f>
        <v>0</v>
      </c>
      <c r="AC15" s="22">
        <f>SUM(ENERO:DICIEMBRE!AC15)</f>
        <v>0</v>
      </c>
      <c r="AD15" s="22">
        <f>SUM(ENERO:DICIEMBRE!AD15)</f>
        <v>0</v>
      </c>
      <c r="AE15" s="22">
        <f>SUM(ENERO:DICIEMBRE!AE15)</f>
        <v>0</v>
      </c>
      <c r="AF15" s="22">
        <f>SUM(ENERO:DICIEMBRE!AF15)</f>
        <v>0</v>
      </c>
      <c r="AG15" s="22">
        <f>SUM(ENERO:DICIEMBRE!AG15)</f>
        <v>0</v>
      </c>
      <c r="AH15" s="22">
        <f>SUM(ENERO:DICIEMBRE!AH15)</f>
        <v>0</v>
      </c>
      <c r="AI15" s="22">
        <f>SUM(ENERO:DICIEMBRE!AI15)</f>
        <v>0</v>
      </c>
      <c r="AJ15" s="22">
        <f>SUM(ENERO:DICIEMBRE!AJ15)</f>
        <v>0</v>
      </c>
      <c r="AK15" s="22">
        <f>SUM(ENERO:DICIEMBRE!AK15)</f>
        <v>0</v>
      </c>
      <c r="AL15" s="22">
        <f>SUM(ENERO:DICIEMBRE!AL15)</f>
        <v>0</v>
      </c>
      <c r="AM15" s="22">
        <f>SUM(ENERO:DICIEMBRE!AM15)</f>
        <v>0</v>
      </c>
      <c r="AN15" s="22">
        <f>SUM(ENERO:DICIEMBRE!AN15)</f>
        <v>0</v>
      </c>
      <c r="AO15" s="22">
        <f>SUM(ENERO:DICIEMBRE!AO15)</f>
        <v>0</v>
      </c>
      <c r="AP15" s="22">
        <f>SUM(ENERO:DICIEMBRE!AP15)</f>
        <v>0</v>
      </c>
      <c r="AQ15" s="22">
        <f>SUM(ENERO:DICIEMBRE!AQ15)</f>
        <v>0</v>
      </c>
      <c r="AR15" s="22">
        <f>SUM(ENERO:DICIEMBRE!AR15)</f>
        <v>0</v>
      </c>
      <c r="AS15" s="48"/>
      <c r="AT15" s="22">
        <f>SUM(ENERO:DICIEMBRE!AT15)</f>
        <v>0</v>
      </c>
      <c r="AU15" s="33" t="str">
        <f t="shared" si="1"/>
        <v/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7"/>
      <c r="BG15" s="17"/>
      <c r="BX15" s="2"/>
      <c r="CA15" s="35" t="str">
        <f t="shared" si="2"/>
        <v/>
      </c>
      <c r="CB15" s="35" t="str">
        <f t="shared" si="3"/>
        <v/>
      </c>
      <c r="CC15" s="35" t="str">
        <f t="shared" si="4"/>
        <v/>
      </c>
      <c r="CD15" s="35" t="str">
        <f t="shared" si="5"/>
        <v/>
      </c>
      <c r="CE15" s="35"/>
      <c r="CF15" s="35"/>
      <c r="CG15" s="36">
        <f t="shared" si="6"/>
        <v>0</v>
      </c>
      <c r="CH15" s="36">
        <f t="shared" si="7"/>
        <v>0</v>
      </c>
      <c r="CI15" s="36">
        <f t="shared" si="8"/>
        <v>0</v>
      </c>
      <c r="CJ15" s="36">
        <f t="shared" si="9"/>
        <v>0</v>
      </c>
      <c r="CK15" s="10"/>
      <c r="CL15" s="10"/>
      <c r="CM15" s="10"/>
      <c r="CN15" s="10"/>
      <c r="CO15" s="10"/>
    </row>
    <row r="16" spans="1:93" ht="16.350000000000001" customHeight="1" x14ac:dyDescent="0.25">
      <c r="A16" s="383"/>
      <c r="B16" s="37" t="s">
        <v>39</v>
      </c>
      <c r="C16" s="38">
        <f t="shared" si="0"/>
        <v>1990</v>
      </c>
      <c r="D16" s="39">
        <f t="shared" si="10"/>
        <v>1516</v>
      </c>
      <c r="E16" s="40">
        <f t="shared" si="10"/>
        <v>474</v>
      </c>
      <c r="F16" s="22">
        <f>SUM(ENERO:DICIEMBRE!F16)</f>
        <v>2</v>
      </c>
      <c r="G16" s="22">
        <f>SUM(ENERO:DICIEMBRE!G16)</f>
        <v>1</v>
      </c>
      <c r="H16" s="22">
        <f>SUM(ENERO:DICIEMBRE!H16)</f>
        <v>0</v>
      </c>
      <c r="I16" s="22">
        <f>SUM(ENERO:DICIEMBRE!I16)</f>
        <v>0</v>
      </c>
      <c r="J16" s="22">
        <f>SUM(ENERO:DICIEMBRE!J16)</f>
        <v>1</v>
      </c>
      <c r="K16" s="22">
        <f>SUM(ENERO:DICIEMBRE!K16)</f>
        <v>0</v>
      </c>
      <c r="L16" s="22">
        <f>SUM(ENERO:DICIEMBRE!L16)</f>
        <v>14</v>
      </c>
      <c r="M16" s="22">
        <f>SUM(ENERO:DICIEMBRE!M16)</f>
        <v>0</v>
      </c>
      <c r="N16" s="22">
        <f>SUM(ENERO:DICIEMBRE!N16)</f>
        <v>116</v>
      </c>
      <c r="O16" s="22">
        <f>SUM(ENERO:DICIEMBRE!O16)</f>
        <v>7</v>
      </c>
      <c r="P16" s="22">
        <f>SUM(ENERO:DICIEMBRE!P16)</f>
        <v>208</v>
      </c>
      <c r="Q16" s="22">
        <f>SUM(ENERO:DICIEMBRE!Q16)</f>
        <v>56</v>
      </c>
      <c r="R16" s="22">
        <f>SUM(ENERO:DICIEMBRE!R16)</f>
        <v>282</v>
      </c>
      <c r="S16" s="22">
        <f>SUM(ENERO:DICIEMBRE!S16)</f>
        <v>72</v>
      </c>
      <c r="T16" s="22">
        <f>SUM(ENERO:DICIEMBRE!T16)</f>
        <v>201</v>
      </c>
      <c r="U16" s="22">
        <f>SUM(ENERO:DICIEMBRE!U16)</f>
        <v>93</v>
      </c>
      <c r="V16" s="22">
        <f>SUM(ENERO:DICIEMBRE!V16)</f>
        <v>178</v>
      </c>
      <c r="W16" s="22">
        <f>SUM(ENERO:DICIEMBRE!W16)</f>
        <v>92</v>
      </c>
      <c r="X16" s="22">
        <f>SUM(ENERO:DICIEMBRE!X16)</f>
        <v>175</v>
      </c>
      <c r="Y16" s="22">
        <f>SUM(ENERO:DICIEMBRE!Y16)</f>
        <v>65</v>
      </c>
      <c r="Z16" s="22">
        <f>SUM(ENERO:DICIEMBRE!Z16)</f>
        <v>156</v>
      </c>
      <c r="AA16" s="22">
        <f>SUM(ENERO:DICIEMBRE!AA16)</f>
        <v>56</v>
      </c>
      <c r="AB16" s="22">
        <f>SUM(ENERO:DICIEMBRE!AB16)</f>
        <v>111</v>
      </c>
      <c r="AC16" s="22">
        <f>SUM(ENERO:DICIEMBRE!AC16)</f>
        <v>12</v>
      </c>
      <c r="AD16" s="22">
        <f>SUM(ENERO:DICIEMBRE!AD16)</f>
        <v>15</v>
      </c>
      <c r="AE16" s="22">
        <f>SUM(ENERO:DICIEMBRE!AE16)</f>
        <v>9</v>
      </c>
      <c r="AF16" s="22">
        <f>SUM(ENERO:DICIEMBRE!AF16)</f>
        <v>18</v>
      </c>
      <c r="AG16" s="22">
        <f>SUM(ENERO:DICIEMBRE!AG16)</f>
        <v>11</v>
      </c>
      <c r="AH16" s="22">
        <f>SUM(ENERO:DICIEMBRE!AH16)</f>
        <v>30</v>
      </c>
      <c r="AI16" s="22">
        <f>SUM(ENERO:DICIEMBRE!AI16)</f>
        <v>0</v>
      </c>
      <c r="AJ16" s="22">
        <f>SUM(ENERO:DICIEMBRE!AJ16)</f>
        <v>9</v>
      </c>
      <c r="AK16" s="22">
        <f>SUM(ENERO:DICIEMBRE!AK16)</f>
        <v>0</v>
      </c>
      <c r="AL16" s="22">
        <f>SUM(ENERO:DICIEMBRE!AL16)</f>
        <v>0</v>
      </c>
      <c r="AM16" s="22">
        <f>SUM(ENERO:DICIEMBRE!AM16)</f>
        <v>0</v>
      </c>
      <c r="AN16" s="22">
        <f>SUM(ENERO:DICIEMBRE!AN16)</f>
        <v>0</v>
      </c>
      <c r="AO16" s="22">
        <f>SUM(ENERO:DICIEMBRE!AO16)</f>
        <v>0</v>
      </c>
      <c r="AP16" s="22">
        <f>SUM(ENERO:DICIEMBRE!AP16)</f>
        <v>33</v>
      </c>
      <c r="AQ16" s="22">
        <f>SUM(ENERO:DICIEMBRE!AQ16)</f>
        <v>19</v>
      </c>
      <c r="AR16" s="22">
        <f>SUM(ENERO:DICIEMBRE!AR16)</f>
        <v>152</v>
      </c>
      <c r="AS16" s="48"/>
      <c r="AT16" s="22">
        <f>SUM(ENERO:DICIEMBRE!AT16)</f>
        <v>0</v>
      </c>
      <c r="AU16" s="33" t="str">
        <f t="shared" si="1"/>
        <v/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17"/>
      <c r="BG16" s="17"/>
      <c r="BX16" s="2"/>
      <c r="CA16" s="35" t="str">
        <f t="shared" si="2"/>
        <v/>
      </c>
      <c r="CB16" s="35" t="str">
        <f t="shared" si="3"/>
        <v/>
      </c>
      <c r="CC16" s="35" t="str">
        <f t="shared" si="4"/>
        <v/>
      </c>
      <c r="CD16" s="35" t="str">
        <f t="shared" si="5"/>
        <v/>
      </c>
      <c r="CE16" s="35"/>
      <c r="CF16" s="35"/>
      <c r="CG16" s="36">
        <f t="shared" si="6"/>
        <v>0</v>
      </c>
      <c r="CH16" s="36">
        <f t="shared" si="7"/>
        <v>0</v>
      </c>
      <c r="CI16" s="36">
        <f t="shared" si="8"/>
        <v>0</v>
      </c>
      <c r="CJ16" s="36">
        <f t="shared" si="9"/>
        <v>0</v>
      </c>
      <c r="CK16" s="10"/>
      <c r="CL16" s="10"/>
      <c r="CM16" s="10"/>
      <c r="CN16" s="10"/>
      <c r="CO16" s="10"/>
    </row>
    <row r="17" spans="1:93" ht="16.350000000000001" customHeight="1" x14ac:dyDescent="0.25">
      <c r="A17" s="383"/>
      <c r="B17" s="37" t="s">
        <v>40</v>
      </c>
      <c r="C17" s="38">
        <f t="shared" si="0"/>
        <v>0</v>
      </c>
      <c r="D17" s="39">
        <f t="shared" si="10"/>
        <v>0</v>
      </c>
      <c r="E17" s="40">
        <f t="shared" si="10"/>
        <v>0</v>
      </c>
      <c r="F17" s="22">
        <f>SUM(ENERO:DICIEMBRE!F17)</f>
        <v>0</v>
      </c>
      <c r="G17" s="22">
        <f>SUM(ENERO:DICIEMBRE!G17)</f>
        <v>0</v>
      </c>
      <c r="H17" s="22">
        <f>SUM(ENERO:DICIEMBRE!H17)</f>
        <v>0</v>
      </c>
      <c r="I17" s="22">
        <f>SUM(ENERO:DICIEMBRE!I17)</f>
        <v>0</v>
      </c>
      <c r="J17" s="22">
        <f>SUM(ENERO:DICIEMBRE!J17)</f>
        <v>0</v>
      </c>
      <c r="K17" s="22">
        <f>SUM(ENERO:DICIEMBRE!K17)</f>
        <v>0</v>
      </c>
      <c r="L17" s="22">
        <f>SUM(ENERO:DICIEMBRE!L17)</f>
        <v>0</v>
      </c>
      <c r="M17" s="22">
        <f>SUM(ENERO:DICIEMBRE!M17)</f>
        <v>0</v>
      </c>
      <c r="N17" s="22">
        <f>SUM(ENERO:DICIEMBRE!N17)</f>
        <v>0</v>
      </c>
      <c r="O17" s="22">
        <f>SUM(ENERO:DICIEMBRE!O17)</f>
        <v>0</v>
      </c>
      <c r="P17" s="22">
        <f>SUM(ENERO:DICIEMBRE!P17)</f>
        <v>0</v>
      </c>
      <c r="Q17" s="22">
        <f>SUM(ENERO:DICIEMBRE!Q17)</f>
        <v>0</v>
      </c>
      <c r="R17" s="22">
        <f>SUM(ENERO:DICIEMBRE!R17)</f>
        <v>0</v>
      </c>
      <c r="S17" s="22">
        <f>SUM(ENERO:DICIEMBRE!S17)</f>
        <v>0</v>
      </c>
      <c r="T17" s="22">
        <f>SUM(ENERO:DICIEMBRE!T17)</f>
        <v>0</v>
      </c>
      <c r="U17" s="22">
        <f>SUM(ENERO:DICIEMBRE!U17)</f>
        <v>0</v>
      </c>
      <c r="V17" s="22">
        <f>SUM(ENERO:DICIEMBRE!V17)</f>
        <v>0</v>
      </c>
      <c r="W17" s="22">
        <f>SUM(ENERO:DICIEMBRE!W17)</f>
        <v>0</v>
      </c>
      <c r="X17" s="22">
        <f>SUM(ENERO:DICIEMBRE!X17)</f>
        <v>0</v>
      </c>
      <c r="Y17" s="22">
        <f>SUM(ENERO:DICIEMBRE!Y17)</f>
        <v>0</v>
      </c>
      <c r="Z17" s="22">
        <f>SUM(ENERO:DICIEMBRE!Z17)</f>
        <v>0</v>
      </c>
      <c r="AA17" s="22">
        <f>SUM(ENERO:DICIEMBRE!AA17)</f>
        <v>0</v>
      </c>
      <c r="AB17" s="22">
        <f>SUM(ENERO:DICIEMBRE!AB17)</f>
        <v>0</v>
      </c>
      <c r="AC17" s="22">
        <f>SUM(ENERO:DICIEMBRE!AC17)</f>
        <v>0</v>
      </c>
      <c r="AD17" s="22">
        <f>SUM(ENERO:DICIEMBRE!AD17)</f>
        <v>0</v>
      </c>
      <c r="AE17" s="22">
        <f>SUM(ENERO:DICIEMBRE!AE17)</f>
        <v>0</v>
      </c>
      <c r="AF17" s="22">
        <f>SUM(ENERO:DICIEMBRE!AF17)</f>
        <v>0</v>
      </c>
      <c r="AG17" s="22">
        <f>SUM(ENERO:DICIEMBRE!AG17)</f>
        <v>0</v>
      </c>
      <c r="AH17" s="22">
        <f>SUM(ENERO:DICIEMBRE!AH17)</f>
        <v>0</v>
      </c>
      <c r="AI17" s="22">
        <f>SUM(ENERO:DICIEMBRE!AI17)</f>
        <v>0</v>
      </c>
      <c r="AJ17" s="22">
        <f>SUM(ENERO:DICIEMBRE!AJ17)</f>
        <v>0</v>
      </c>
      <c r="AK17" s="22">
        <f>SUM(ENERO:DICIEMBRE!AK17)</f>
        <v>0</v>
      </c>
      <c r="AL17" s="22">
        <f>SUM(ENERO:DICIEMBRE!AL17)</f>
        <v>0</v>
      </c>
      <c r="AM17" s="22">
        <f>SUM(ENERO:DICIEMBRE!AM17)</f>
        <v>0</v>
      </c>
      <c r="AN17" s="22">
        <f>SUM(ENERO:DICIEMBRE!AN17)</f>
        <v>0</v>
      </c>
      <c r="AO17" s="22">
        <f>SUM(ENERO:DICIEMBRE!AO17)</f>
        <v>0</v>
      </c>
      <c r="AP17" s="22">
        <f>SUM(ENERO:DICIEMBRE!AP17)</f>
        <v>0</v>
      </c>
      <c r="AQ17" s="22">
        <f>SUM(ENERO:DICIEMBRE!AQ17)</f>
        <v>0</v>
      </c>
      <c r="AR17" s="22">
        <f>SUM(ENERO:DICIEMBRE!AR17)</f>
        <v>0</v>
      </c>
      <c r="AS17" s="48"/>
      <c r="AT17" s="22">
        <f>SUM(ENERO:DICIEMBRE!AT17)</f>
        <v>0</v>
      </c>
      <c r="AU17" s="33" t="str">
        <f t="shared" si="1"/>
        <v/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17"/>
      <c r="BG17" s="17"/>
      <c r="BX17" s="2"/>
      <c r="CA17" s="35" t="str">
        <f t="shared" si="2"/>
        <v/>
      </c>
      <c r="CB17" s="35" t="str">
        <f t="shared" si="3"/>
        <v/>
      </c>
      <c r="CC17" s="35" t="str">
        <f t="shared" si="4"/>
        <v/>
      </c>
      <c r="CD17" s="35" t="str">
        <f t="shared" si="5"/>
        <v/>
      </c>
      <c r="CE17" s="35"/>
      <c r="CF17" s="35"/>
      <c r="CG17" s="36">
        <f t="shared" si="6"/>
        <v>0</v>
      </c>
      <c r="CH17" s="36">
        <f t="shared" si="7"/>
        <v>0</v>
      </c>
      <c r="CI17" s="36">
        <f t="shared" si="8"/>
        <v>0</v>
      </c>
      <c r="CJ17" s="36">
        <f t="shared" si="9"/>
        <v>0</v>
      </c>
      <c r="CK17" s="10"/>
      <c r="CL17" s="10"/>
      <c r="CM17" s="10"/>
      <c r="CN17" s="10"/>
      <c r="CO17" s="10"/>
    </row>
    <row r="18" spans="1:93" ht="16.350000000000001" customHeight="1" x14ac:dyDescent="0.25">
      <c r="A18" s="383"/>
      <c r="B18" s="37" t="s">
        <v>41</v>
      </c>
      <c r="C18" s="38">
        <f t="shared" si="0"/>
        <v>0</v>
      </c>
      <c r="D18" s="39">
        <f t="shared" si="10"/>
        <v>0</v>
      </c>
      <c r="E18" s="40">
        <f t="shared" si="10"/>
        <v>0</v>
      </c>
      <c r="F18" s="22">
        <f>SUM(ENERO:DICIEMBRE!F18)</f>
        <v>0</v>
      </c>
      <c r="G18" s="22">
        <f>SUM(ENERO:DICIEMBRE!G18)</f>
        <v>0</v>
      </c>
      <c r="H18" s="22">
        <f>SUM(ENERO:DICIEMBRE!H18)</f>
        <v>0</v>
      </c>
      <c r="I18" s="22">
        <f>SUM(ENERO:DICIEMBRE!I18)</f>
        <v>0</v>
      </c>
      <c r="J18" s="22">
        <f>SUM(ENERO:DICIEMBRE!J18)</f>
        <v>0</v>
      </c>
      <c r="K18" s="22">
        <f>SUM(ENERO:DICIEMBRE!K18)</f>
        <v>0</v>
      </c>
      <c r="L18" s="22">
        <f>SUM(ENERO:DICIEMBRE!L18)</f>
        <v>0</v>
      </c>
      <c r="M18" s="22">
        <f>SUM(ENERO:DICIEMBRE!M18)</f>
        <v>0</v>
      </c>
      <c r="N18" s="22">
        <f>SUM(ENERO:DICIEMBRE!N18)</f>
        <v>0</v>
      </c>
      <c r="O18" s="22">
        <f>SUM(ENERO:DICIEMBRE!O18)</f>
        <v>0</v>
      </c>
      <c r="P18" s="22">
        <f>SUM(ENERO:DICIEMBRE!P18)</f>
        <v>0</v>
      </c>
      <c r="Q18" s="22">
        <f>SUM(ENERO:DICIEMBRE!Q18)</f>
        <v>0</v>
      </c>
      <c r="R18" s="22">
        <f>SUM(ENERO:DICIEMBRE!R18)</f>
        <v>0</v>
      </c>
      <c r="S18" s="22">
        <f>SUM(ENERO:DICIEMBRE!S18)</f>
        <v>0</v>
      </c>
      <c r="T18" s="22">
        <f>SUM(ENERO:DICIEMBRE!T18)</f>
        <v>0</v>
      </c>
      <c r="U18" s="22">
        <f>SUM(ENERO:DICIEMBRE!U18)</f>
        <v>0</v>
      </c>
      <c r="V18" s="22">
        <f>SUM(ENERO:DICIEMBRE!V18)</f>
        <v>0</v>
      </c>
      <c r="W18" s="22">
        <f>SUM(ENERO:DICIEMBRE!W18)</f>
        <v>0</v>
      </c>
      <c r="X18" s="22">
        <f>SUM(ENERO:DICIEMBRE!X18)</f>
        <v>0</v>
      </c>
      <c r="Y18" s="22">
        <f>SUM(ENERO:DICIEMBRE!Y18)</f>
        <v>0</v>
      </c>
      <c r="Z18" s="22">
        <f>SUM(ENERO:DICIEMBRE!Z18)</f>
        <v>0</v>
      </c>
      <c r="AA18" s="22">
        <f>SUM(ENERO:DICIEMBRE!AA18)</f>
        <v>0</v>
      </c>
      <c r="AB18" s="22">
        <f>SUM(ENERO:DICIEMBRE!AB18)</f>
        <v>0</v>
      </c>
      <c r="AC18" s="22">
        <f>SUM(ENERO:DICIEMBRE!AC18)</f>
        <v>0</v>
      </c>
      <c r="AD18" s="22">
        <f>SUM(ENERO:DICIEMBRE!AD18)</f>
        <v>0</v>
      </c>
      <c r="AE18" s="22">
        <f>SUM(ENERO:DICIEMBRE!AE18)</f>
        <v>0</v>
      </c>
      <c r="AF18" s="22">
        <f>SUM(ENERO:DICIEMBRE!AF18)</f>
        <v>0</v>
      </c>
      <c r="AG18" s="22">
        <f>SUM(ENERO:DICIEMBRE!AG18)</f>
        <v>0</v>
      </c>
      <c r="AH18" s="22">
        <f>SUM(ENERO:DICIEMBRE!AH18)</f>
        <v>0</v>
      </c>
      <c r="AI18" s="22">
        <f>SUM(ENERO:DICIEMBRE!AI18)</f>
        <v>0</v>
      </c>
      <c r="AJ18" s="22">
        <f>SUM(ENERO:DICIEMBRE!AJ18)</f>
        <v>0</v>
      </c>
      <c r="AK18" s="22">
        <f>SUM(ENERO:DICIEMBRE!AK18)</f>
        <v>0</v>
      </c>
      <c r="AL18" s="22">
        <f>SUM(ENERO:DICIEMBRE!AL18)</f>
        <v>0</v>
      </c>
      <c r="AM18" s="22">
        <f>SUM(ENERO:DICIEMBRE!AM18)</f>
        <v>0</v>
      </c>
      <c r="AN18" s="22">
        <f>SUM(ENERO:DICIEMBRE!AN18)</f>
        <v>0</v>
      </c>
      <c r="AO18" s="22">
        <f>SUM(ENERO:DICIEMBRE!AO18)</f>
        <v>0</v>
      </c>
      <c r="AP18" s="22">
        <f>SUM(ENERO:DICIEMBRE!AP18)</f>
        <v>0</v>
      </c>
      <c r="AQ18" s="22">
        <f>SUM(ENERO:DICIEMBRE!AQ18)</f>
        <v>0</v>
      </c>
      <c r="AR18" s="22">
        <f>SUM(ENERO:DICIEMBRE!AR18)</f>
        <v>0</v>
      </c>
      <c r="AS18" s="48"/>
      <c r="AT18" s="22">
        <f>SUM(ENERO:DICIEMBRE!AT18)</f>
        <v>0</v>
      </c>
      <c r="AU18" s="33" t="str">
        <f t="shared" si="1"/>
        <v/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17"/>
      <c r="BG18" s="17"/>
      <c r="BX18" s="2"/>
      <c r="CA18" s="35" t="str">
        <f t="shared" si="2"/>
        <v/>
      </c>
      <c r="CB18" s="35" t="str">
        <f t="shared" si="3"/>
        <v/>
      </c>
      <c r="CC18" s="35" t="str">
        <f t="shared" si="4"/>
        <v/>
      </c>
      <c r="CD18" s="35" t="str">
        <f t="shared" si="5"/>
        <v/>
      </c>
      <c r="CE18" s="35"/>
      <c r="CF18" s="35"/>
      <c r="CG18" s="36">
        <f t="shared" si="6"/>
        <v>0</v>
      </c>
      <c r="CH18" s="36">
        <f t="shared" si="7"/>
        <v>0</v>
      </c>
      <c r="CI18" s="36">
        <f t="shared" si="8"/>
        <v>0</v>
      </c>
      <c r="CJ18" s="36">
        <f t="shared" si="9"/>
        <v>0</v>
      </c>
      <c r="CK18" s="10"/>
      <c r="CL18" s="10"/>
      <c r="CM18" s="10"/>
      <c r="CN18" s="10"/>
      <c r="CO18" s="10"/>
    </row>
    <row r="19" spans="1:93" ht="16.350000000000001" customHeight="1" x14ac:dyDescent="0.25">
      <c r="A19" s="383"/>
      <c r="B19" s="37" t="s">
        <v>42</v>
      </c>
      <c r="C19" s="38">
        <f t="shared" si="0"/>
        <v>0</v>
      </c>
      <c r="D19" s="39">
        <f t="shared" si="10"/>
        <v>0</v>
      </c>
      <c r="E19" s="40">
        <f t="shared" si="10"/>
        <v>0</v>
      </c>
      <c r="F19" s="22">
        <f>SUM(ENERO:DICIEMBRE!F19)</f>
        <v>0</v>
      </c>
      <c r="G19" s="22">
        <f>SUM(ENERO:DICIEMBRE!G19)</f>
        <v>0</v>
      </c>
      <c r="H19" s="22">
        <f>SUM(ENERO:DICIEMBRE!H19)</f>
        <v>0</v>
      </c>
      <c r="I19" s="22">
        <f>SUM(ENERO:DICIEMBRE!I19)</f>
        <v>0</v>
      </c>
      <c r="J19" s="22">
        <f>SUM(ENERO:DICIEMBRE!J19)</f>
        <v>0</v>
      </c>
      <c r="K19" s="22">
        <f>SUM(ENERO:DICIEMBRE!K19)</f>
        <v>0</v>
      </c>
      <c r="L19" s="22">
        <f>SUM(ENERO:DICIEMBRE!L19)</f>
        <v>0</v>
      </c>
      <c r="M19" s="22">
        <f>SUM(ENERO:DICIEMBRE!M19)</f>
        <v>0</v>
      </c>
      <c r="N19" s="22">
        <f>SUM(ENERO:DICIEMBRE!N19)</f>
        <v>0</v>
      </c>
      <c r="O19" s="22">
        <f>SUM(ENERO:DICIEMBRE!O19)</f>
        <v>0</v>
      </c>
      <c r="P19" s="22">
        <f>SUM(ENERO:DICIEMBRE!P19)</f>
        <v>0</v>
      </c>
      <c r="Q19" s="22">
        <f>SUM(ENERO:DICIEMBRE!Q19)</f>
        <v>0</v>
      </c>
      <c r="R19" s="22">
        <f>SUM(ENERO:DICIEMBRE!R19)</f>
        <v>0</v>
      </c>
      <c r="S19" s="22">
        <f>SUM(ENERO:DICIEMBRE!S19)</f>
        <v>0</v>
      </c>
      <c r="T19" s="22">
        <f>SUM(ENERO:DICIEMBRE!T19)</f>
        <v>0</v>
      </c>
      <c r="U19" s="22">
        <f>SUM(ENERO:DICIEMBRE!U19)</f>
        <v>0</v>
      </c>
      <c r="V19" s="22">
        <f>SUM(ENERO:DICIEMBRE!V19)</f>
        <v>0</v>
      </c>
      <c r="W19" s="22">
        <f>SUM(ENERO:DICIEMBRE!W19)</f>
        <v>0</v>
      </c>
      <c r="X19" s="22">
        <f>SUM(ENERO:DICIEMBRE!X19)</f>
        <v>0</v>
      </c>
      <c r="Y19" s="22">
        <f>SUM(ENERO:DICIEMBRE!Y19)</f>
        <v>0</v>
      </c>
      <c r="Z19" s="22">
        <f>SUM(ENERO:DICIEMBRE!Z19)</f>
        <v>0</v>
      </c>
      <c r="AA19" s="22">
        <f>SUM(ENERO:DICIEMBRE!AA19)</f>
        <v>0</v>
      </c>
      <c r="AB19" s="22">
        <f>SUM(ENERO:DICIEMBRE!AB19)</f>
        <v>0</v>
      </c>
      <c r="AC19" s="22">
        <f>SUM(ENERO:DICIEMBRE!AC19)</f>
        <v>0</v>
      </c>
      <c r="AD19" s="22">
        <f>SUM(ENERO:DICIEMBRE!AD19)</f>
        <v>0</v>
      </c>
      <c r="AE19" s="22">
        <f>SUM(ENERO:DICIEMBRE!AE19)</f>
        <v>0</v>
      </c>
      <c r="AF19" s="22">
        <f>SUM(ENERO:DICIEMBRE!AF19)</f>
        <v>0</v>
      </c>
      <c r="AG19" s="22">
        <f>SUM(ENERO:DICIEMBRE!AG19)</f>
        <v>0</v>
      </c>
      <c r="AH19" s="22">
        <f>SUM(ENERO:DICIEMBRE!AH19)</f>
        <v>0</v>
      </c>
      <c r="AI19" s="22">
        <f>SUM(ENERO:DICIEMBRE!AI19)</f>
        <v>0</v>
      </c>
      <c r="AJ19" s="22">
        <f>SUM(ENERO:DICIEMBRE!AJ19)</f>
        <v>0</v>
      </c>
      <c r="AK19" s="22">
        <f>SUM(ENERO:DICIEMBRE!AK19)</f>
        <v>0</v>
      </c>
      <c r="AL19" s="22">
        <f>SUM(ENERO:DICIEMBRE!AL19)</f>
        <v>0</v>
      </c>
      <c r="AM19" s="22">
        <f>SUM(ENERO:DICIEMBRE!AM19)</f>
        <v>0</v>
      </c>
      <c r="AN19" s="22">
        <f>SUM(ENERO:DICIEMBRE!AN19)</f>
        <v>0</v>
      </c>
      <c r="AO19" s="22">
        <f>SUM(ENERO:DICIEMBRE!AO19)</f>
        <v>0</v>
      </c>
      <c r="AP19" s="22">
        <f>SUM(ENERO:DICIEMBRE!AP19)</f>
        <v>0</v>
      </c>
      <c r="AQ19" s="22">
        <f>SUM(ENERO:DICIEMBRE!AQ19)</f>
        <v>0</v>
      </c>
      <c r="AR19" s="22">
        <f>SUM(ENERO:DICIEMBRE!AR19)</f>
        <v>0</v>
      </c>
      <c r="AS19" s="48"/>
      <c r="AT19" s="22">
        <f>SUM(ENERO:DICIEMBRE!AT19)</f>
        <v>0</v>
      </c>
      <c r="AU19" s="33" t="str">
        <f t="shared" si="1"/>
        <v/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17"/>
      <c r="BG19" s="17"/>
      <c r="BX19" s="2"/>
      <c r="CA19" s="35" t="str">
        <f t="shared" si="2"/>
        <v/>
      </c>
      <c r="CB19" s="35" t="str">
        <f t="shared" si="3"/>
        <v/>
      </c>
      <c r="CC19" s="35" t="str">
        <f t="shared" si="4"/>
        <v/>
      </c>
      <c r="CD19" s="35" t="str">
        <f t="shared" si="5"/>
        <v/>
      </c>
      <c r="CE19" s="35"/>
      <c r="CF19" s="35"/>
      <c r="CG19" s="36">
        <f t="shared" si="6"/>
        <v>0</v>
      </c>
      <c r="CH19" s="36">
        <f t="shared" si="7"/>
        <v>0</v>
      </c>
      <c r="CI19" s="36">
        <f t="shared" si="8"/>
        <v>0</v>
      </c>
      <c r="CJ19" s="36">
        <f t="shared" si="9"/>
        <v>0</v>
      </c>
      <c r="CK19" s="10"/>
      <c r="CL19" s="10"/>
      <c r="CM19" s="10"/>
      <c r="CN19" s="10"/>
      <c r="CO19" s="10"/>
    </row>
    <row r="20" spans="1:93" ht="16.350000000000001" customHeight="1" x14ac:dyDescent="0.25">
      <c r="A20" s="383"/>
      <c r="B20" s="37" t="s">
        <v>43</v>
      </c>
      <c r="C20" s="38">
        <f t="shared" si="0"/>
        <v>0</v>
      </c>
      <c r="D20" s="39">
        <f t="shared" si="10"/>
        <v>0</v>
      </c>
      <c r="E20" s="40">
        <f t="shared" si="10"/>
        <v>0</v>
      </c>
      <c r="F20" s="22">
        <f>SUM(ENERO:DICIEMBRE!F20)</f>
        <v>0</v>
      </c>
      <c r="G20" s="22">
        <f>SUM(ENERO:DICIEMBRE!G20)</f>
        <v>0</v>
      </c>
      <c r="H20" s="22">
        <f>SUM(ENERO:DICIEMBRE!H20)</f>
        <v>0</v>
      </c>
      <c r="I20" s="22">
        <f>SUM(ENERO:DICIEMBRE!I20)</f>
        <v>0</v>
      </c>
      <c r="J20" s="22">
        <f>SUM(ENERO:DICIEMBRE!J20)</f>
        <v>0</v>
      </c>
      <c r="K20" s="22">
        <f>SUM(ENERO:DICIEMBRE!K20)</f>
        <v>0</v>
      </c>
      <c r="L20" s="22">
        <f>SUM(ENERO:DICIEMBRE!L20)</f>
        <v>0</v>
      </c>
      <c r="M20" s="22">
        <f>SUM(ENERO:DICIEMBRE!M20)</f>
        <v>0</v>
      </c>
      <c r="N20" s="22">
        <f>SUM(ENERO:DICIEMBRE!N20)</f>
        <v>0</v>
      </c>
      <c r="O20" s="22">
        <f>SUM(ENERO:DICIEMBRE!O20)</f>
        <v>0</v>
      </c>
      <c r="P20" s="22">
        <f>SUM(ENERO:DICIEMBRE!P20)</f>
        <v>0</v>
      </c>
      <c r="Q20" s="22">
        <f>SUM(ENERO:DICIEMBRE!Q20)</f>
        <v>0</v>
      </c>
      <c r="R20" s="22">
        <f>SUM(ENERO:DICIEMBRE!R20)</f>
        <v>0</v>
      </c>
      <c r="S20" s="22">
        <f>SUM(ENERO:DICIEMBRE!S20)</f>
        <v>0</v>
      </c>
      <c r="T20" s="22">
        <f>SUM(ENERO:DICIEMBRE!T20)</f>
        <v>0</v>
      </c>
      <c r="U20" s="22">
        <f>SUM(ENERO:DICIEMBRE!U20)</f>
        <v>0</v>
      </c>
      <c r="V20" s="22">
        <f>SUM(ENERO:DICIEMBRE!V20)</f>
        <v>0</v>
      </c>
      <c r="W20" s="22">
        <f>SUM(ENERO:DICIEMBRE!W20)</f>
        <v>0</v>
      </c>
      <c r="X20" s="22">
        <f>SUM(ENERO:DICIEMBRE!X20)</f>
        <v>0</v>
      </c>
      <c r="Y20" s="22">
        <f>SUM(ENERO:DICIEMBRE!Y20)</f>
        <v>0</v>
      </c>
      <c r="Z20" s="22">
        <f>SUM(ENERO:DICIEMBRE!Z20)</f>
        <v>0</v>
      </c>
      <c r="AA20" s="22">
        <f>SUM(ENERO:DICIEMBRE!AA20)</f>
        <v>0</v>
      </c>
      <c r="AB20" s="22">
        <f>SUM(ENERO:DICIEMBRE!AB20)</f>
        <v>0</v>
      </c>
      <c r="AC20" s="22">
        <f>SUM(ENERO:DICIEMBRE!AC20)</f>
        <v>0</v>
      </c>
      <c r="AD20" s="22">
        <f>SUM(ENERO:DICIEMBRE!AD20)</f>
        <v>0</v>
      </c>
      <c r="AE20" s="22">
        <f>SUM(ENERO:DICIEMBRE!AE20)</f>
        <v>0</v>
      </c>
      <c r="AF20" s="22">
        <f>SUM(ENERO:DICIEMBRE!AF20)</f>
        <v>0</v>
      </c>
      <c r="AG20" s="22">
        <f>SUM(ENERO:DICIEMBRE!AG20)</f>
        <v>0</v>
      </c>
      <c r="AH20" s="22">
        <f>SUM(ENERO:DICIEMBRE!AH20)</f>
        <v>0</v>
      </c>
      <c r="AI20" s="22">
        <f>SUM(ENERO:DICIEMBRE!AI20)</f>
        <v>0</v>
      </c>
      <c r="AJ20" s="22">
        <f>SUM(ENERO:DICIEMBRE!AJ20)</f>
        <v>0</v>
      </c>
      <c r="AK20" s="22">
        <f>SUM(ENERO:DICIEMBRE!AK20)</f>
        <v>0</v>
      </c>
      <c r="AL20" s="22">
        <f>SUM(ENERO:DICIEMBRE!AL20)</f>
        <v>0</v>
      </c>
      <c r="AM20" s="22">
        <f>SUM(ENERO:DICIEMBRE!AM20)</f>
        <v>0</v>
      </c>
      <c r="AN20" s="22">
        <f>SUM(ENERO:DICIEMBRE!AN20)</f>
        <v>0</v>
      </c>
      <c r="AO20" s="22">
        <f>SUM(ENERO:DICIEMBRE!AO20)</f>
        <v>0</v>
      </c>
      <c r="AP20" s="22">
        <f>SUM(ENERO:DICIEMBRE!AP20)</f>
        <v>0</v>
      </c>
      <c r="AQ20" s="22">
        <f>SUM(ENERO:DICIEMBRE!AQ20)</f>
        <v>0</v>
      </c>
      <c r="AR20" s="22">
        <f>SUM(ENERO:DICIEMBRE!AR20)</f>
        <v>0</v>
      </c>
      <c r="AS20" s="48"/>
      <c r="AT20" s="22">
        <f>SUM(ENERO:DICIEMBRE!AT20)</f>
        <v>0</v>
      </c>
      <c r="AU20" s="33" t="str">
        <f t="shared" si="1"/>
        <v/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17"/>
      <c r="BG20" s="17"/>
      <c r="BX20" s="2"/>
      <c r="CA20" s="35" t="str">
        <f t="shared" si="2"/>
        <v/>
      </c>
      <c r="CB20" s="35" t="str">
        <f t="shared" si="3"/>
        <v/>
      </c>
      <c r="CC20" s="35" t="str">
        <f t="shared" si="4"/>
        <v/>
      </c>
      <c r="CD20" s="35" t="str">
        <f t="shared" si="5"/>
        <v/>
      </c>
      <c r="CE20" s="35"/>
      <c r="CF20" s="35"/>
      <c r="CG20" s="36">
        <f t="shared" si="6"/>
        <v>0</v>
      </c>
      <c r="CH20" s="36">
        <f t="shared" si="7"/>
        <v>0</v>
      </c>
      <c r="CI20" s="36">
        <f t="shared" si="8"/>
        <v>0</v>
      </c>
      <c r="CJ20" s="36">
        <f t="shared" si="9"/>
        <v>0</v>
      </c>
      <c r="CK20" s="10"/>
      <c r="CL20" s="10"/>
      <c r="CM20" s="10"/>
      <c r="CN20" s="10"/>
      <c r="CO20" s="10"/>
    </row>
    <row r="21" spans="1:93" ht="16.350000000000001" customHeight="1" x14ac:dyDescent="0.25">
      <c r="A21" s="383"/>
      <c r="B21" s="49" t="s">
        <v>44</v>
      </c>
      <c r="C21" s="50">
        <f t="shared" si="0"/>
        <v>0</v>
      </c>
      <c r="D21" s="51">
        <f t="shared" si="10"/>
        <v>0</v>
      </c>
      <c r="E21" s="52">
        <f t="shared" si="10"/>
        <v>0</v>
      </c>
      <c r="F21" s="22">
        <f>SUM(ENERO:DICIEMBRE!F21)</f>
        <v>0</v>
      </c>
      <c r="G21" s="22">
        <f>SUM(ENERO:DICIEMBRE!G21)</f>
        <v>0</v>
      </c>
      <c r="H21" s="22">
        <f>SUM(ENERO:DICIEMBRE!H21)</f>
        <v>0</v>
      </c>
      <c r="I21" s="22">
        <f>SUM(ENERO:DICIEMBRE!I21)</f>
        <v>0</v>
      </c>
      <c r="J21" s="22">
        <f>SUM(ENERO:DICIEMBRE!J21)</f>
        <v>0</v>
      </c>
      <c r="K21" s="22">
        <f>SUM(ENERO:DICIEMBRE!K21)</f>
        <v>0</v>
      </c>
      <c r="L21" s="22">
        <f>SUM(ENERO:DICIEMBRE!L21)</f>
        <v>0</v>
      </c>
      <c r="M21" s="22">
        <f>SUM(ENERO:DICIEMBRE!M21)</f>
        <v>0</v>
      </c>
      <c r="N21" s="22">
        <f>SUM(ENERO:DICIEMBRE!N21)</f>
        <v>0</v>
      </c>
      <c r="O21" s="22">
        <f>SUM(ENERO:DICIEMBRE!O21)</f>
        <v>0</v>
      </c>
      <c r="P21" s="22">
        <f>SUM(ENERO:DICIEMBRE!P21)</f>
        <v>0</v>
      </c>
      <c r="Q21" s="22">
        <f>SUM(ENERO:DICIEMBRE!Q21)</f>
        <v>0</v>
      </c>
      <c r="R21" s="22">
        <f>SUM(ENERO:DICIEMBRE!R21)</f>
        <v>0</v>
      </c>
      <c r="S21" s="22">
        <f>SUM(ENERO:DICIEMBRE!S21)</f>
        <v>0</v>
      </c>
      <c r="T21" s="22">
        <f>SUM(ENERO:DICIEMBRE!T21)</f>
        <v>0</v>
      </c>
      <c r="U21" s="22">
        <f>SUM(ENERO:DICIEMBRE!U21)</f>
        <v>0</v>
      </c>
      <c r="V21" s="22">
        <f>SUM(ENERO:DICIEMBRE!V21)</f>
        <v>0</v>
      </c>
      <c r="W21" s="22">
        <f>SUM(ENERO:DICIEMBRE!W21)</f>
        <v>0</v>
      </c>
      <c r="X21" s="22">
        <f>SUM(ENERO:DICIEMBRE!X21)</f>
        <v>0</v>
      </c>
      <c r="Y21" s="22">
        <f>SUM(ENERO:DICIEMBRE!Y21)</f>
        <v>0</v>
      </c>
      <c r="Z21" s="22">
        <f>SUM(ENERO:DICIEMBRE!Z21)</f>
        <v>0</v>
      </c>
      <c r="AA21" s="22">
        <f>SUM(ENERO:DICIEMBRE!AA21)</f>
        <v>0</v>
      </c>
      <c r="AB21" s="22">
        <f>SUM(ENERO:DICIEMBRE!AB21)</f>
        <v>0</v>
      </c>
      <c r="AC21" s="22">
        <f>SUM(ENERO:DICIEMBRE!AC21)</f>
        <v>0</v>
      </c>
      <c r="AD21" s="22">
        <f>SUM(ENERO:DICIEMBRE!AD21)</f>
        <v>0</v>
      </c>
      <c r="AE21" s="22">
        <f>SUM(ENERO:DICIEMBRE!AE21)</f>
        <v>0</v>
      </c>
      <c r="AF21" s="22">
        <f>SUM(ENERO:DICIEMBRE!AF21)</f>
        <v>0</v>
      </c>
      <c r="AG21" s="22">
        <f>SUM(ENERO:DICIEMBRE!AG21)</f>
        <v>0</v>
      </c>
      <c r="AH21" s="22">
        <f>SUM(ENERO:DICIEMBRE!AH21)</f>
        <v>0</v>
      </c>
      <c r="AI21" s="22">
        <f>SUM(ENERO:DICIEMBRE!AI21)</f>
        <v>0</v>
      </c>
      <c r="AJ21" s="22">
        <f>SUM(ENERO:DICIEMBRE!AJ21)</f>
        <v>0</v>
      </c>
      <c r="AK21" s="22">
        <f>SUM(ENERO:DICIEMBRE!AK21)</f>
        <v>0</v>
      </c>
      <c r="AL21" s="22">
        <f>SUM(ENERO:DICIEMBRE!AL21)</f>
        <v>0</v>
      </c>
      <c r="AM21" s="22">
        <f>SUM(ENERO:DICIEMBRE!AM21)</f>
        <v>0</v>
      </c>
      <c r="AN21" s="22">
        <f>SUM(ENERO:DICIEMBRE!AN21)</f>
        <v>0</v>
      </c>
      <c r="AO21" s="22">
        <f>SUM(ENERO:DICIEMBRE!AO21)</f>
        <v>0</v>
      </c>
      <c r="AP21" s="22">
        <f>SUM(ENERO:DICIEMBRE!AP21)</f>
        <v>0</v>
      </c>
      <c r="AQ21" s="22">
        <f>SUM(ENERO:DICIEMBRE!AQ21)</f>
        <v>0</v>
      </c>
      <c r="AR21" s="22">
        <f>SUM(ENERO:DICIEMBRE!AR21)</f>
        <v>0</v>
      </c>
      <c r="AS21" s="48"/>
      <c r="AT21" s="22">
        <f>SUM(ENERO:DICIEMBRE!AT21)</f>
        <v>0</v>
      </c>
      <c r="AU21" s="33" t="str">
        <f t="shared" si="1"/>
        <v/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7"/>
      <c r="BG21" s="17"/>
      <c r="BX21" s="2"/>
      <c r="CA21" s="35" t="str">
        <f t="shared" si="2"/>
        <v/>
      </c>
      <c r="CB21" s="35" t="str">
        <f t="shared" si="3"/>
        <v/>
      </c>
      <c r="CC21" s="35" t="str">
        <f t="shared" si="4"/>
        <v/>
      </c>
      <c r="CD21" s="35" t="str">
        <f t="shared" si="5"/>
        <v/>
      </c>
      <c r="CE21" s="35"/>
      <c r="CF21" s="35"/>
      <c r="CG21" s="36">
        <f t="shared" si="6"/>
        <v>0</v>
      </c>
      <c r="CH21" s="36">
        <f t="shared" si="7"/>
        <v>0</v>
      </c>
      <c r="CI21" s="36">
        <f t="shared" si="8"/>
        <v>0</v>
      </c>
      <c r="CJ21" s="36">
        <f t="shared" si="9"/>
        <v>0</v>
      </c>
      <c r="CK21" s="10"/>
      <c r="CL21" s="10"/>
      <c r="CM21" s="10"/>
      <c r="CN21" s="10"/>
      <c r="CO21" s="10"/>
    </row>
    <row r="22" spans="1:93" ht="16.350000000000001" customHeight="1" x14ac:dyDescent="0.25">
      <c r="A22" s="383"/>
      <c r="B22" s="37" t="s">
        <v>45</v>
      </c>
      <c r="C22" s="38">
        <f t="shared" si="0"/>
        <v>0</v>
      </c>
      <c r="D22" s="39">
        <f t="shared" si="10"/>
        <v>0</v>
      </c>
      <c r="E22" s="40">
        <f t="shared" si="10"/>
        <v>0</v>
      </c>
      <c r="F22" s="22">
        <f>SUM(ENERO:DICIEMBRE!F22)</f>
        <v>0</v>
      </c>
      <c r="G22" s="22">
        <f>SUM(ENERO:DICIEMBRE!G22)</f>
        <v>0</v>
      </c>
      <c r="H22" s="22">
        <f>SUM(ENERO:DICIEMBRE!H22)</f>
        <v>0</v>
      </c>
      <c r="I22" s="22">
        <f>SUM(ENERO:DICIEMBRE!I22)</f>
        <v>0</v>
      </c>
      <c r="J22" s="22">
        <f>SUM(ENERO:DICIEMBRE!J22)</f>
        <v>0</v>
      </c>
      <c r="K22" s="22">
        <f>SUM(ENERO:DICIEMBRE!K22)</f>
        <v>0</v>
      </c>
      <c r="L22" s="22">
        <f>SUM(ENERO:DICIEMBRE!L22)</f>
        <v>0</v>
      </c>
      <c r="M22" s="22">
        <f>SUM(ENERO:DICIEMBRE!M22)</f>
        <v>0</v>
      </c>
      <c r="N22" s="22">
        <f>SUM(ENERO:DICIEMBRE!N22)</f>
        <v>0</v>
      </c>
      <c r="O22" s="22">
        <f>SUM(ENERO:DICIEMBRE!O22)</f>
        <v>0</v>
      </c>
      <c r="P22" s="22">
        <f>SUM(ENERO:DICIEMBRE!P22)</f>
        <v>0</v>
      </c>
      <c r="Q22" s="22">
        <f>SUM(ENERO:DICIEMBRE!Q22)</f>
        <v>0</v>
      </c>
      <c r="R22" s="22">
        <f>SUM(ENERO:DICIEMBRE!R22)</f>
        <v>0</v>
      </c>
      <c r="S22" s="22">
        <f>SUM(ENERO:DICIEMBRE!S22)</f>
        <v>0</v>
      </c>
      <c r="T22" s="22">
        <f>SUM(ENERO:DICIEMBRE!T22)</f>
        <v>0</v>
      </c>
      <c r="U22" s="22">
        <f>SUM(ENERO:DICIEMBRE!U22)</f>
        <v>0</v>
      </c>
      <c r="V22" s="22">
        <f>SUM(ENERO:DICIEMBRE!V22)</f>
        <v>0</v>
      </c>
      <c r="W22" s="22">
        <f>SUM(ENERO:DICIEMBRE!W22)</f>
        <v>0</v>
      </c>
      <c r="X22" s="22">
        <f>SUM(ENERO:DICIEMBRE!X22)</f>
        <v>0</v>
      </c>
      <c r="Y22" s="22">
        <f>SUM(ENERO:DICIEMBRE!Y22)</f>
        <v>0</v>
      </c>
      <c r="Z22" s="22">
        <f>SUM(ENERO:DICIEMBRE!Z22)</f>
        <v>0</v>
      </c>
      <c r="AA22" s="22">
        <f>SUM(ENERO:DICIEMBRE!AA22)</f>
        <v>0</v>
      </c>
      <c r="AB22" s="22">
        <f>SUM(ENERO:DICIEMBRE!AB22)</f>
        <v>0</v>
      </c>
      <c r="AC22" s="22">
        <f>SUM(ENERO:DICIEMBRE!AC22)</f>
        <v>0</v>
      </c>
      <c r="AD22" s="22">
        <f>SUM(ENERO:DICIEMBRE!AD22)</f>
        <v>0</v>
      </c>
      <c r="AE22" s="22">
        <f>SUM(ENERO:DICIEMBRE!AE22)</f>
        <v>0</v>
      </c>
      <c r="AF22" s="22">
        <f>SUM(ENERO:DICIEMBRE!AF22)</f>
        <v>0</v>
      </c>
      <c r="AG22" s="22">
        <f>SUM(ENERO:DICIEMBRE!AG22)</f>
        <v>0</v>
      </c>
      <c r="AH22" s="22">
        <f>SUM(ENERO:DICIEMBRE!AH22)</f>
        <v>0</v>
      </c>
      <c r="AI22" s="22">
        <f>SUM(ENERO:DICIEMBRE!AI22)</f>
        <v>0</v>
      </c>
      <c r="AJ22" s="22">
        <f>SUM(ENERO:DICIEMBRE!AJ22)</f>
        <v>0</v>
      </c>
      <c r="AK22" s="22">
        <f>SUM(ENERO:DICIEMBRE!AK22)</f>
        <v>0</v>
      </c>
      <c r="AL22" s="22">
        <f>SUM(ENERO:DICIEMBRE!AL22)</f>
        <v>0</v>
      </c>
      <c r="AM22" s="22">
        <f>SUM(ENERO:DICIEMBRE!AM22)</f>
        <v>0</v>
      </c>
      <c r="AN22" s="22">
        <f>SUM(ENERO:DICIEMBRE!AN22)</f>
        <v>0</v>
      </c>
      <c r="AO22" s="22">
        <f>SUM(ENERO:DICIEMBRE!AO22)</f>
        <v>0</v>
      </c>
      <c r="AP22" s="22">
        <f>SUM(ENERO:DICIEMBRE!AP22)</f>
        <v>0</v>
      </c>
      <c r="AQ22" s="22">
        <f>SUM(ENERO:DICIEMBRE!AQ22)</f>
        <v>0</v>
      </c>
      <c r="AR22" s="22">
        <f>SUM(ENERO:DICIEMBRE!AR22)</f>
        <v>0</v>
      </c>
      <c r="AS22" s="48"/>
      <c r="AT22" s="22">
        <f>SUM(ENERO:DICIEMBRE!AT22)</f>
        <v>0</v>
      </c>
      <c r="AU22" s="33" t="str">
        <f t="shared" si="1"/>
        <v/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17"/>
      <c r="BG22" s="17"/>
      <c r="BX22" s="2"/>
      <c r="CA22" s="35" t="str">
        <f t="shared" si="2"/>
        <v/>
      </c>
      <c r="CB22" s="35" t="str">
        <f t="shared" si="3"/>
        <v/>
      </c>
      <c r="CC22" s="35" t="str">
        <f t="shared" si="4"/>
        <v/>
      </c>
      <c r="CD22" s="35" t="str">
        <f t="shared" si="5"/>
        <v/>
      </c>
      <c r="CE22" s="35"/>
      <c r="CF22" s="35"/>
      <c r="CG22" s="36">
        <f t="shared" si="6"/>
        <v>0</v>
      </c>
      <c r="CH22" s="36">
        <f t="shared" si="7"/>
        <v>0</v>
      </c>
      <c r="CI22" s="36">
        <f t="shared" si="8"/>
        <v>0</v>
      </c>
      <c r="CJ22" s="36">
        <f t="shared" si="9"/>
        <v>0</v>
      </c>
      <c r="CK22" s="10"/>
      <c r="CL22" s="10"/>
      <c r="CM22" s="10"/>
      <c r="CN22" s="10"/>
      <c r="CO22" s="10"/>
    </row>
    <row r="23" spans="1:93" ht="16.350000000000001" customHeight="1" x14ac:dyDescent="0.25">
      <c r="A23" s="383"/>
      <c r="B23" s="59" t="s">
        <v>46</v>
      </c>
      <c r="C23" s="38">
        <f t="shared" si="0"/>
        <v>0</v>
      </c>
      <c r="D23" s="60">
        <f t="shared" si="10"/>
        <v>0</v>
      </c>
      <c r="E23" s="61">
        <f t="shared" si="10"/>
        <v>0</v>
      </c>
      <c r="F23" s="22">
        <f>SUM(ENERO:DICIEMBRE!F23)</f>
        <v>0</v>
      </c>
      <c r="G23" s="22">
        <f>SUM(ENERO:DICIEMBRE!G23)</f>
        <v>0</v>
      </c>
      <c r="H23" s="22">
        <f>SUM(ENERO:DICIEMBRE!H23)</f>
        <v>0</v>
      </c>
      <c r="I23" s="22">
        <f>SUM(ENERO:DICIEMBRE!I23)</f>
        <v>0</v>
      </c>
      <c r="J23" s="22">
        <f>SUM(ENERO:DICIEMBRE!J23)</f>
        <v>0</v>
      </c>
      <c r="K23" s="22">
        <f>SUM(ENERO:DICIEMBRE!K23)</f>
        <v>0</v>
      </c>
      <c r="L23" s="22">
        <f>SUM(ENERO:DICIEMBRE!L23)</f>
        <v>0</v>
      </c>
      <c r="M23" s="22">
        <f>SUM(ENERO:DICIEMBRE!M23)</f>
        <v>0</v>
      </c>
      <c r="N23" s="22">
        <f>SUM(ENERO:DICIEMBRE!N23)</f>
        <v>0</v>
      </c>
      <c r="O23" s="22">
        <f>SUM(ENERO:DICIEMBRE!O23)</f>
        <v>0</v>
      </c>
      <c r="P23" s="22">
        <f>SUM(ENERO:DICIEMBRE!P23)</f>
        <v>0</v>
      </c>
      <c r="Q23" s="22">
        <f>SUM(ENERO:DICIEMBRE!Q23)</f>
        <v>0</v>
      </c>
      <c r="R23" s="22">
        <f>SUM(ENERO:DICIEMBRE!R23)</f>
        <v>0</v>
      </c>
      <c r="S23" s="22">
        <f>SUM(ENERO:DICIEMBRE!S23)</f>
        <v>0</v>
      </c>
      <c r="T23" s="22">
        <f>SUM(ENERO:DICIEMBRE!T23)</f>
        <v>0</v>
      </c>
      <c r="U23" s="22">
        <f>SUM(ENERO:DICIEMBRE!U23)</f>
        <v>0</v>
      </c>
      <c r="V23" s="22">
        <f>SUM(ENERO:DICIEMBRE!V23)</f>
        <v>0</v>
      </c>
      <c r="W23" s="22">
        <f>SUM(ENERO:DICIEMBRE!W23)</f>
        <v>0</v>
      </c>
      <c r="X23" s="22">
        <f>SUM(ENERO:DICIEMBRE!X23)</f>
        <v>0</v>
      </c>
      <c r="Y23" s="22">
        <f>SUM(ENERO:DICIEMBRE!Y23)</f>
        <v>0</v>
      </c>
      <c r="Z23" s="22">
        <f>SUM(ENERO:DICIEMBRE!Z23)</f>
        <v>0</v>
      </c>
      <c r="AA23" s="22">
        <f>SUM(ENERO:DICIEMBRE!AA23)</f>
        <v>0</v>
      </c>
      <c r="AB23" s="22">
        <f>SUM(ENERO:DICIEMBRE!AB23)</f>
        <v>0</v>
      </c>
      <c r="AC23" s="22">
        <f>SUM(ENERO:DICIEMBRE!AC23)</f>
        <v>0</v>
      </c>
      <c r="AD23" s="22">
        <f>SUM(ENERO:DICIEMBRE!AD23)</f>
        <v>0</v>
      </c>
      <c r="AE23" s="22">
        <f>SUM(ENERO:DICIEMBRE!AE23)</f>
        <v>0</v>
      </c>
      <c r="AF23" s="22">
        <f>SUM(ENERO:DICIEMBRE!AF23)</f>
        <v>0</v>
      </c>
      <c r="AG23" s="22">
        <f>SUM(ENERO:DICIEMBRE!AG23)</f>
        <v>0</v>
      </c>
      <c r="AH23" s="22">
        <f>SUM(ENERO:DICIEMBRE!AH23)</f>
        <v>0</v>
      </c>
      <c r="AI23" s="22">
        <f>SUM(ENERO:DICIEMBRE!AI23)</f>
        <v>0</v>
      </c>
      <c r="AJ23" s="22">
        <f>SUM(ENERO:DICIEMBRE!AJ23)</f>
        <v>0</v>
      </c>
      <c r="AK23" s="22">
        <f>SUM(ENERO:DICIEMBRE!AK23)</f>
        <v>0</v>
      </c>
      <c r="AL23" s="22">
        <f>SUM(ENERO:DICIEMBRE!AL23)</f>
        <v>0</v>
      </c>
      <c r="AM23" s="22">
        <f>SUM(ENERO:DICIEMBRE!AM23)</f>
        <v>0</v>
      </c>
      <c r="AN23" s="22">
        <f>SUM(ENERO:DICIEMBRE!AN23)</f>
        <v>0</v>
      </c>
      <c r="AO23" s="22">
        <f>SUM(ENERO:DICIEMBRE!AO23)</f>
        <v>0</v>
      </c>
      <c r="AP23" s="22">
        <f>SUM(ENERO:DICIEMBRE!AP23)</f>
        <v>0</v>
      </c>
      <c r="AQ23" s="22">
        <f>SUM(ENERO:DICIEMBRE!AQ23)</f>
        <v>0</v>
      </c>
      <c r="AR23" s="22">
        <f>SUM(ENERO:DICIEMBRE!AR23)</f>
        <v>0</v>
      </c>
      <c r="AS23" s="48"/>
      <c r="AT23" s="22">
        <f>SUM(ENERO:DICIEMBRE!AT23)</f>
        <v>0</v>
      </c>
      <c r="AU23" s="33" t="str">
        <f t="shared" si="1"/>
        <v/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7"/>
      <c r="BG23" s="17"/>
      <c r="BX23" s="2"/>
      <c r="CA23" s="35" t="str">
        <f t="shared" si="2"/>
        <v/>
      </c>
      <c r="CB23" s="35" t="str">
        <f t="shared" si="3"/>
        <v/>
      </c>
      <c r="CC23" s="35" t="str">
        <f t="shared" si="4"/>
        <v/>
      </c>
      <c r="CD23" s="35" t="str">
        <f t="shared" si="5"/>
        <v/>
      </c>
      <c r="CE23" s="35"/>
      <c r="CF23" s="35"/>
      <c r="CG23" s="36">
        <f t="shared" si="6"/>
        <v>0</v>
      </c>
      <c r="CH23" s="36">
        <f t="shared" si="7"/>
        <v>0</v>
      </c>
      <c r="CI23" s="36">
        <f t="shared" si="8"/>
        <v>0</v>
      </c>
      <c r="CJ23" s="36">
        <f t="shared" si="9"/>
        <v>0</v>
      </c>
      <c r="CK23" s="10"/>
      <c r="CL23" s="10"/>
      <c r="CM23" s="10"/>
      <c r="CN23" s="10"/>
      <c r="CO23" s="10"/>
    </row>
    <row r="24" spans="1:93" ht="16.350000000000001" customHeight="1" x14ac:dyDescent="0.25">
      <c r="A24" s="384"/>
      <c r="B24" s="63" t="s">
        <v>47</v>
      </c>
      <c r="C24" s="64">
        <f t="shared" si="0"/>
        <v>0</v>
      </c>
      <c r="D24" s="65">
        <f t="shared" si="10"/>
        <v>0</v>
      </c>
      <c r="E24" s="66">
        <f t="shared" si="10"/>
        <v>0</v>
      </c>
      <c r="F24" s="22">
        <f>SUM(ENERO:DICIEMBRE!F24)</f>
        <v>0</v>
      </c>
      <c r="G24" s="22">
        <f>SUM(ENERO:DICIEMBRE!G24)</f>
        <v>0</v>
      </c>
      <c r="H24" s="22">
        <f>SUM(ENERO:DICIEMBRE!H24)</f>
        <v>0</v>
      </c>
      <c r="I24" s="22">
        <f>SUM(ENERO:DICIEMBRE!I24)</f>
        <v>0</v>
      </c>
      <c r="J24" s="22">
        <f>SUM(ENERO:DICIEMBRE!J24)</f>
        <v>0</v>
      </c>
      <c r="K24" s="22">
        <f>SUM(ENERO:DICIEMBRE!K24)</f>
        <v>0</v>
      </c>
      <c r="L24" s="22">
        <f>SUM(ENERO:DICIEMBRE!L24)</f>
        <v>0</v>
      </c>
      <c r="M24" s="22">
        <f>SUM(ENERO:DICIEMBRE!M24)</f>
        <v>0</v>
      </c>
      <c r="N24" s="22">
        <f>SUM(ENERO:DICIEMBRE!N24)</f>
        <v>0</v>
      </c>
      <c r="O24" s="22">
        <f>SUM(ENERO:DICIEMBRE!O24)</f>
        <v>0</v>
      </c>
      <c r="P24" s="22">
        <f>SUM(ENERO:DICIEMBRE!P24)</f>
        <v>0</v>
      </c>
      <c r="Q24" s="22">
        <f>SUM(ENERO:DICIEMBRE!Q24)</f>
        <v>0</v>
      </c>
      <c r="R24" s="22">
        <f>SUM(ENERO:DICIEMBRE!R24)</f>
        <v>0</v>
      </c>
      <c r="S24" s="22">
        <f>SUM(ENERO:DICIEMBRE!S24)</f>
        <v>0</v>
      </c>
      <c r="T24" s="22">
        <f>SUM(ENERO:DICIEMBRE!T24)</f>
        <v>0</v>
      </c>
      <c r="U24" s="22">
        <f>SUM(ENERO:DICIEMBRE!U24)</f>
        <v>0</v>
      </c>
      <c r="V24" s="22">
        <f>SUM(ENERO:DICIEMBRE!V24)</f>
        <v>0</v>
      </c>
      <c r="W24" s="22">
        <f>SUM(ENERO:DICIEMBRE!W24)</f>
        <v>0</v>
      </c>
      <c r="X24" s="22">
        <f>SUM(ENERO:DICIEMBRE!X24)</f>
        <v>0</v>
      </c>
      <c r="Y24" s="22">
        <f>SUM(ENERO:DICIEMBRE!Y24)</f>
        <v>0</v>
      </c>
      <c r="Z24" s="22">
        <f>SUM(ENERO:DICIEMBRE!Z24)</f>
        <v>0</v>
      </c>
      <c r="AA24" s="22">
        <f>SUM(ENERO:DICIEMBRE!AA24)</f>
        <v>0</v>
      </c>
      <c r="AB24" s="22">
        <f>SUM(ENERO:DICIEMBRE!AB24)</f>
        <v>0</v>
      </c>
      <c r="AC24" s="22">
        <f>SUM(ENERO:DICIEMBRE!AC24)</f>
        <v>0</v>
      </c>
      <c r="AD24" s="22">
        <f>SUM(ENERO:DICIEMBRE!AD24)</f>
        <v>0</v>
      </c>
      <c r="AE24" s="22">
        <f>SUM(ENERO:DICIEMBRE!AE24)</f>
        <v>0</v>
      </c>
      <c r="AF24" s="22">
        <f>SUM(ENERO:DICIEMBRE!AF24)</f>
        <v>0</v>
      </c>
      <c r="AG24" s="22">
        <f>SUM(ENERO:DICIEMBRE!AG24)</f>
        <v>0</v>
      </c>
      <c r="AH24" s="22">
        <f>SUM(ENERO:DICIEMBRE!AH24)</f>
        <v>0</v>
      </c>
      <c r="AI24" s="22">
        <f>SUM(ENERO:DICIEMBRE!AI24)</f>
        <v>0</v>
      </c>
      <c r="AJ24" s="22">
        <f>SUM(ENERO:DICIEMBRE!AJ24)</f>
        <v>0</v>
      </c>
      <c r="AK24" s="22">
        <f>SUM(ENERO:DICIEMBRE!AK24)</f>
        <v>0</v>
      </c>
      <c r="AL24" s="22">
        <f>SUM(ENERO:DICIEMBRE!AL24)</f>
        <v>0</v>
      </c>
      <c r="AM24" s="22">
        <f>SUM(ENERO:DICIEMBRE!AM24)</f>
        <v>0</v>
      </c>
      <c r="AN24" s="22">
        <f>SUM(ENERO:DICIEMBRE!AN24)</f>
        <v>0</v>
      </c>
      <c r="AO24" s="22">
        <f>SUM(ENERO:DICIEMBRE!AO24)</f>
        <v>0</v>
      </c>
      <c r="AP24" s="22">
        <f>SUM(ENERO:DICIEMBRE!AP24)</f>
        <v>0</v>
      </c>
      <c r="AQ24" s="22">
        <f>SUM(ENERO:DICIEMBRE!AQ24)</f>
        <v>0</v>
      </c>
      <c r="AR24" s="22">
        <f>SUM(ENERO:DICIEMBRE!AR24)</f>
        <v>0</v>
      </c>
      <c r="AS24" s="76"/>
      <c r="AT24" s="22">
        <f>SUM(ENERO:DICIEMBRE!AT24)</f>
        <v>0</v>
      </c>
      <c r="AU24" s="33" t="str">
        <f t="shared" si="1"/>
        <v/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7"/>
      <c r="BG24" s="17"/>
      <c r="BX24" s="2"/>
      <c r="CA24" s="35" t="str">
        <f t="shared" si="2"/>
        <v/>
      </c>
      <c r="CB24" s="35" t="str">
        <f t="shared" si="3"/>
        <v/>
      </c>
      <c r="CC24" s="35" t="str">
        <f t="shared" si="4"/>
        <v/>
      </c>
      <c r="CD24" s="35" t="str">
        <f t="shared" si="5"/>
        <v/>
      </c>
      <c r="CE24" s="35"/>
      <c r="CF24" s="35"/>
      <c r="CG24" s="36">
        <f t="shared" si="6"/>
        <v>0</v>
      </c>
      <c r="CH24" s="36">
        <f t="shared" si="7"/>
        <v>0</v>
      </c>
      <c r="CI24" s="36">
        <f t="shared" si="8"/>
        <v>0</v>
      </c>
      <c r="CJ24" s="36">
        <f t="shared" si="9"/>
        <v>0</v>
      </c>
      <c r="CK24" s="10"/>
      <c r="CL24" s="10"/>
      <c r="CM24" s="10"/>
      <c r="CN24" s="10"/>
      <c r="CO24" s="10"/>
    </row>
    <row r="25" spans="1:93" ht="16.350000000000001" customHeight="1" x14ac:dyDescent="0.25">
      <c r="A25" s="382" t="s">
        <v>48</v>
      </c>
      <c r="B25" s="18" t="s">
        <v>37</v>
      </c>
      <c r="C25" s="19">
        <f t="shared" si="0"/>
        <v>186</v>
      </c>
      <c r="D25" s="20">
        <f>+F25+H25+J25+L25+N25+P25+R25+T25+V25+X25+Z25+AB25+AD25+AF25+AH25+AJ25+AL25</f>
        <v>149</v>
      </c>
      <c r="E25" s="21">
        <f>+G25+I25+K25+M25+O25+Q25+S25+U25+W25+Y25+AA25+AC25+AE25+AG25+AI25+AK25+AM25</f>
        <v>37</v>
      </c>
      <c r="F25" s="22">
        <f>SUM(ENERO:DICIEMBRE!F25)</f>
        <v>0</v>
      </c>
      <c r="G25" s="22">
        <f>SUM(ENERO:DICIEMBRE!G25)</f>
        <v>0</v>
      </c>
      <c r="H25" s="22">
        <f>SUM(ENERO:DICIEMBRE!H25)</f>
        <v>0</v>
      </c>
      <c r="I25" s="22">
        <f>SUM(ENERO:DICIEMBRE!I25)</f>
        <v>0</v>
      </c>
      <c r="J25" s="22">
        <f>SUM(ENERO:DICIEMBRE!J25)</f>
        <v>0</v>
      </c>
      <c r="K25" s="22">
        <f>SUM(ENERO:DICIEMBRE!K25)</f>
        <v>0</v>
      </c>
      <c r="L25" s="22">
        <f>SUM(ENERO:DICIEMBRE!L25)</f>
        <v>0</v>
      </c>
      <c r="M25" s="22">
        <f>SUM(ENERO:DICIEMBRE!M25)</f>
        <v>0</v>
      </c>
      <c r="N25" s="22">
        <f>SUM(ENERO:DICIEMBRE!N25)</f>
        <v>8</v>
      </c>
      <c r="O25" s="22">
        <f>SUM(ENERO:DICIEMBRE!O25)</f>
        <v>1</v>
      </c>
      <c r="P25" s="22">
        <f>SUM(ENERO:DICIEMBRE!P25)</f>
        <v>30</v>
      </c>
      <c r="Q25" s="22">
        <f>SUM(ENERO:DICIEMBRE!Q25)</f>
        <v>8</v>
      </c>
      <c r="R25" s="22">
        <f>SUM(ENERO:DICIEMBRE!R25)</f>
        <v>21</v>
      </c>
      <c r="S25" s="22">
        <f>SUM(ENERO:DICIEMBRE!S25)</f>
        <v>2</v>
      </c>
      <c r="T25" s="22">
        <f>SUM(ENERO:DICIEMBRE!T25)</f>
        <v>18</v>
      </c>
      <c r="U25" s="22">
        <f>SUM(ENERO:DICIEMBRE!U25)</f>
        <v>10</v>
      </c>
      <c r="V25" s="22">
        <f>SUM(ENERO:DICIEMBRE!V25)</f>
        <v>15</v>
      </c>
      <c r="W25" s="22">
        <f>SUM(ENERO:DICIEMBRE!W25)</f>
        <v>4</v>
      </c>
      <c r="X25" s="22">
        <f>SUM(ENERO:DICIEMBRE!X25)</f>
        <v>23</v>
      </c>
      <c r="Y25" s="22">
        <f>SUM(ENERO:DICIEMBRE!Y25)</f>
        <v>3</v>
      </c>
      <c r="Z25" s="22">
        <f>SUM(ENERO:DICIEMBRE!Z25)</f>
        <v>22</v>
      </c>
      <c r="AA25" s="22">
        <f>SUM(ENERO:DICIEMBRE!AA25)</f>
        <v>8</v>
      </c>
      <c r="AB25" s="22">
        <f>SUM(ENERO:DICIEMBRE!AB25)</f>
        <v>7</v>
      </c>
      <c r="AC25" s="22">
        <f>SUM(ENERO:DICIEMBRE!AC25)</f>
        <v>0</v>
      </c>
      <c r="AD25" s="22">
        <f>SUM(ENERO:DICIEMBRE!AD25)</f>
        <v>0</v>
      </c>
      <c r="AE25" s="22">
        <f>SUM(ENERO:DICIEMBRE!AE25)</f>
        <v>0</v>
      </c>
      <c r="AF25" s="22">
        <f>SUM(ENERO:DICIEMBRE!AF25)</f>
        <v>2</v>
      </c>
      <c r="AG25" s="22">
        <f>SUM(ENERO:DICIEMBRE!AG25)</f>
        <v>1</v>
      </c>
      <c r="AH25" s="22">
        <f>SUM(ENERO:DICIEMBRE!AH25)</f>
        <v>3</v>
      </c>
      <c r="AI25" s="22">
        <f>SUM(ENERO:DICIEMBRE!AI25)</f>
        <v>0</v>
      </c>
      <c r="AJ25" s="22">
        <f>SUM(ENERO:DICIEMBRE!AJ25)</f>
        <v>0</v>
      </c>
      <c r="AK25" s="22">
        <f>SUM(ENERO:DICIEMBRE!AK25)</f>
        <v>0</v>
      </c>
      <c r="AL25" s="22">
        <f>SUM(ENERO:DICIEMBRE!AL25)</f>
        <v>0</v>
      </c>
      <c r="AM25" s="22">
        <f>SUM(ENERO:DICIEMBRE!AM25)</f>
        <v>0</v>
      </c>
      <c r="AN25" s="22">
        <f>SUM(ENERO:DICIEMBRE!AN25)</f>
        <v>0</v>
      </c>
      <c r="AO25" s="22">
        <f>SUM(ENERO:DICIEMBRE!AO25)</f>
        <v>0</v>
      </c>
      <c r="AP25" s="22">
        <f>SUM(ENERO:DICIEMBRE!AP25)</f>
        <v>4</v>
      </c>
      <c r="AQ25" s="22">
        <f>SUM(ENERO:DICIEMBRE!AQ25)</f>
        <v>4</v>
      </c>
      <c r="AR25" s="22">
        <f>SUM(ENERO:DICIEMBRE!AR25)</f>
        <v>17</v>
      </c>
      <c r="AS25" s="31"/>
      <c r="AT25" s="22">
        <f>SUM(ENERO:DICIEMBRE!AT25)</f>
        <v>0</v>
      </c>
      <c r="AU25" s="33" t="str">
        <f t="shared" si="1"/>
        <v/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17"/>
      <c r="BG25" s="17"/>
      <c r="BX25" s="2"/>
      <c r="CA25" s="35" t="str">
        <f t="shared" si="2"/>
        <v/>
      </c>
      <c r="CB25" s="35" t="str">
        <f t="shared" si="3"/>
        <v/>
      </c>
      <c r="CC25" s="35" t="str">
        <f t="shared" si="4"/>
        <v/>
      </c>
      <c r="CD25" s="35" t="str">
        <f t="shared" si="5"/>
        <v/>
      </c>
      <c r="CE25" s="35"/>
      <c r="CF25" s="35"/>
      <c r="CG25" s="36">
        <f t="shared" si="6"/>
        <v>0</v>
      </c>
      <c r="CH25" s="36">
        <f t="shared" si="7"/>
        <v>0</v>
      </c>
      <c r="CI25" s="36">
        <f t="shared" si="8"/>
        <v>0</v>
      </c>
      <c r="CJ25" s="36">
        <f t="shared" si="9"/>
        <v>0</v>
      </c>
      <c r="CK25" s="10"/>
      <c r="CL25" s="10"/>
      <c r="CM25" s="10"/>
      <c r="CN25" s="10"/>
      <c r="CO25" s="10"/>
    </row>
    <row r="26" spans="1:93" ht="16.350000000000001" customHeight="1" x14ac:dyDescent="0.25">
      <c r="A26" s="383"/>
      <c r="B26" s="37" t="s">
        <v>38</v>
      </c>
      <c r="C26" s="38">
        <f t="shared" si="0"/>
        <v>0</v>
      </c>
      <c r="D26" s="39">
        <f t="shared" ref="D26:E35" si="11">+F26+H26+J26+L26+N26+P26+R26+T26+V26+X26+Z26+AB26+AD26+AF26+AH26+AJ26+AL26</f>
        <v>0</v>
      </c>
      <c r="E26" s="40">
        <f t="shared" si="11"/>
        <v>0</v>
      </c>
      <c r="F26" s="22">
        <f>SUM(ENERO:DICIEMBRE!F26)</f>
        <v>0</v>
      </c>
      <c r="G26" s="22">
        <f>SUM(ENERO:DICIEMBRE!G26)</f>
        <v>0</v>
      </c>
      <c r="H26" s="22">
        <f>SUM(ENERO:DICIEMBRE!H26)</f>
        <v>0</v>
      </c>
      <c r="I26" s="22">
        <f>SUM(ENERO:DICIEMBRE!I26)</f>
        <v>0</v>
      </c>
      <c r="J26" s="22">
        <f>SUM(ENERO:DICIEMBRE!J26)</f>
        <v>0</v>
      </c>
      <c r="K26" s="22">
        <f>SUM(ENERO:DICIEMBRE!K26)</f>
        <v>0</v>
      </c>
      <c r="L26" s="22">
        <f>SUM(ENERO:DICIEMBRE!L26)</f>
        <v>0</v>
      </c>
      <c r="M26" s="22">
        <f>SUM(ENERO:DICIEMBRE!M26)</f>
        <v>0</v>
      </c>
      <c r="N26" s="22">
        <f>SUM(ENERO:DICIEMBRE!N26)</f>
        <v>0</v>
      </c>
      <c r="O26" s="22">
        <f>SUM(ENERO:DICIEMBRE!O26)</f>
        <v>0</v>
      </c>
      <c r="P26" s="22">
        <f>SUM(ENERO:DICIEMBRE!P26)</f>
        <v>0</v>
      </c>
      <c r="Q26" s="22">
        <f>SUM(ENERO:DICIEMBRE!Q26)</f>
        <v>0</v>
      </c>
      <c r="R26" s="22">
        <f>SUM(ENERO:DICIEMBRE!R26)</f>
        <v>0</v>
      </c>
      <c r="S26" s="22">
        <f>SUM(ENERO:DICIEMBRE!S26)</f>
        <v>0</v>
      </c>
      <c r="T26" s="22">
        <f>SUM(ENERO:DICIEMBRE!T26)</f>
        <v>0</v>
      </c>
      <c r="U26" s="22">
        <f>SUM(ENERO:DICIEMBRE!U26)</f>
        <v>0</v>
      </c>
      <c r="V26" s="22">
        <f>SUM(ENERO:DICIEMBRE!V26)</f>
        <v>0</v>
      </c>
      <c r="W26" s="22">
        <f>SUM(ENERO:DICIEMBRE!W26)</f>
        <v>0</v>
      </c>
      <c r="X26" s="22">
        <f>SUM(ENERO:DICIEMBRE!X26)</f>
        <v>0</v>
      </c>
      <c r="Y26" s="22">
        <f>SUM(ENERO:DICIEMBRE!Y26)</f>
        <v>0</v>
      </c>
      <c r="Z26" s="22">
        <f>SUM(ENERO:DICIEMBRE!Z26)</f>
        <v>0</v>
      </c>
      <c r="AA26" s="22">
        <f>SUM(ENERO:DICIEMBRE!AA26)</f>
        <v>0</v>
      </c>
      <c r="AB26" s="22">
        <f>SUM(ENERO:DICIEMBRE!AB26)</f>
        <v>0</v>
      </c>
      <c r="AC26" s="22">
        <f>SUM(ENERO:DICIEMBRE!AC26)</f>
        <v>0</v>
      </c>
      <c r="AD26" s="22">
        <f>SUM(ENERO:DICIEMBRE!AD26)</f>
        <v>0</v>
      </c>
      <c r="AE26" s="22">
        <f>SUM(ENERO:DICIEMBRE!AE26)</f>
        <v>0</v>
      </c>
      <c r="AF26" s="22">
        <f>SUM(ENERO:DICIEMBRE!AF26)</f>
        <v>0</v>
      </c>
      <c r="AG26" s="22">
        <f>SUM(ENERO:DICIEMBRE!AG26)</f>
        <v>0</v>
      </c>
      <c r="AH26" s="22">
        <f>SUM(ENERO:DICIEMBRE!AH26)</f>
        <v>0</v>
      </c>
      <c r="AI26" s="22">
        <f>SUM(ENERO:DICIEMBRE!AI26)</f>
        <v>0</v>
      </c>
      <c r="AJ26" s="22">
        <f>SUM(ENERO:DICIEMBRE!AJ26)</f>
        <v>0</v>
      </c>
      <c r="AK26" s="22">
        <f>SUM(ENERO:DICIEMBRE!AK26)</f>
        <v>0</v>
      </c>
      <c r="AL26" s="22">
        <f>SUM(ENERO:DICIEMBRE!AL26)</f>
        <v>0</v>
      </c>
      <c r="AM26" s="22">
        <f>SUM(ENERO:DICIEMBRE!AM26)</f>
        <v>0</v>
      </c>
      <c r="AN26" s="22">
        <f>SUM(ENERO:DICIEMBRE!AN26)</f>
        <v>0</v>
      </c>
      <c r="AO26" s="22">
        <f>SUM(ENERO:DICIEMBRE!AO26)</f>
        <v>0</v>
      </c>
      <c r="AP26" s="22">
        <f>SUM(ENERO:DICIEMBRE!AP26)</f>
        <v>0</v>
      </c>
      <c r="AQ26" s="22">
        <f>SUM(ENERO:DICIEMBRE!AQ26)</f>
        <v>0</v>
      </c>
      <c r="AR26" s="22">
        <f>SUM(ENERO:DICIEMBRE!AR26)</f>
        <v>0</v>
      </c>
      <c r="AS26" s="48"/>
      <c r="AT26" s="22">
        <f>SUM(ENERO:DICIEMBRE!AT26)</f>
        <v>0</v>
      </c>
      <c r="AU26" s="33" t="str">
        <f t="shared" si="1"/>
        <v/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17"/>
      <c r="BG26" s="17"/>
      <c r="BX26" s="2"/>
      <c r="CA26" s="35" t="str">
        <f t="shared" si="2"/>
        <v/>
      </c>
      <c r="CB26" s="35" t="str">
        <f t="shared" si="3"/>
        <v/>
      </c>
      <c r="CC26" s="35" t="str">
        <f t="shared" si="4"/>
        <v/>
      </c>
      <c r="CD26" s="35" t="str">
        <f t="shared" si="5"/>
        <v/>
      </c>
      <c r="CE26" s="35"/>
      <c r="CF26" s="35"/>
      <c r="CG26" s="36">
        <f t="shared" si="6"/>
        <v>0</v>
      </c>
      <c r="CH26" s="36">
        <f t="shared" si="7"/>
        <v>0</v>
      </c>
      <c r="CI26" s="36">
        <f t="shared" si="8"/>
        <v>0</v>
      </c>
      <c r="CJ26" s="36">
        <f t="shared" si="9"/>
        <v>0</v>
      </c>
      <c r="CK26" s="10"/>
      <c r="CL26" s="10"/>
      <c r="CM26" s="10"/>
      <c r="CN26" s="10"/>
      <c r="CO26" s="10"/>
    </row>
    <row r="27" spans="1:93" ht="16.350000000000001" customHeight="1" x14ac:dyDescent="0.25">
      <c r="A27" s="383"/>
      <c r="B27" s="37" t="s">
        <v>39</v>
      </c>
      <c r="C27" s="38">
        <f t="shared" si="0"/>
        <v>1988</v>
      </c>
      <c r="D27" s="39">
        <f t="shared" si="11"/>
        <v>1515</v>
      </c>
      <c r="E27" s="40">
        <f t="shared" si="11"/>
        <v>473</v>
      </c>
      <c r="F27" s="22">
        <f>SUM(ENERO:DICIEMBRE!F27)</f>
        <v>1</v>
      </c>
      <c r="G27" s="22">
        <f>SUM(ENERO:DICIEMBRE!G27)</f>
        <v>0</v>
      </c>
      <c r="H27" s="22">
        <f>SUM(ENERO:DICIEMBRE!H27)</f>
        <v>0</v>
      </c>
      <c r="I27" s="22">
        <f>SUM(ENERO:DICIEMBRE!I27)</f>
        <v>0</v>
      </c>
      <c r="J27" s="22">
        <f>SUM(ENERO:DICIEMBRE!J27)</f>
        <v>1</v>
      </c>
      <c r="K27" s="22">
        <f>SUM(ENERO:DICIEMBRE!K27)</f>
        <v>0</v>
      </c>
      <c r="L27" s="22">
        <f>SUM(ENERO:DICIEMBRE!L27)</f>
        <v>14</v>
      </c>
      <c r="M27" s="22">
        <f>SUM(ENERO:DICIEMBRE!M27)</f>
        <v>0</v>
      </c>
      <c r="N27" s="22">
        <f>SUM(ENERO:DICIEMBRE!N27)</f>
        <v>116</v>
      </c>
      <c r="O27" s="22">
        <f>SUM(ENERO:DICIEMBRE!O27)</f>
        <v>7</v>
      </c>
      <c r="P27" s="22">
        <f>SUM(ENERO:DICIEMBRE!P27)</f>
        <v>208</v>
      </c>
      <c r="Q27" s="22">
        <f>SUM(ENERO:DICIEMBRE!Q27)</f>
        <v>56</v>
      </c>
      <c r="R27" s="22">
        <f>SUM(ENERO:DICIEMBRE!R27)</f>
        <v>282</v>
      </c>
      <c r="S27" s="22">
        <f>SUM(ENERO:DICIEMBRE!S27)</f>
        <v>72</v>
      </c>
      <c r="T27" s="22">
        <f>SUM(ENERO:DICIEMBRE!T27)</f>
        <v>201</v>
      </c>
      <c r="U27" s="22">
        <f>SUM(ENERO:DICIEMBRE!U27)</f>
        <v>93</v>
      </c>
      <c r="V27" s="22">
        <f>SUM(ENERO:DICIEMBRE!V27)</f>
        <v>178</v>
      </c>
      <c r="W27" s="22">
        <f>SUM(ENERO:DICIEMBRE!W27)</f>
        <v>92</v>
      </c>
      <c r="X27" s="22">
        <f>SUM(ENERO:DICIEMBRE!X27)</f>
        <v>175</v>
      </c>
      <c r="Y27" s="22">
        <f>SUM(ENERO:DICIEMBRE!Y27)</f>
        <v>65</v>
      </c>
      <c r="Z27" s="22">
        <f>SUM(ENERO:DICIEMBRE!Z27)</f>
        <v>156</v>
      </c>
      <c r="AA27" s="22">
        <f>SUM(ENERO:DICIEMBRE!AA27)</f>
        <v>56</v>
      </c>
      <c r="AB27" s="22">
        <f>SUM(ENERO:DICIEMBRE!AB27)</f>
        <v>111</v>
      </c>
      <c r="AC27" s="22">
        <f>SUM(ENERO:DICIEMBRE!AC27)</f>
        <v>12</v>
      </c>
      <c r="AD27" s="22">
        <f>SUM(ENERO:DICIEMBRE!AD27)</f>
        <v>15</v>
      </c>
      <c r="AE27" s="22">
        <f>SUM(ENERO:DICIEMBRE!AE27)</f>
        <v>9</v>
      </c>
      <c r="AF27" s="22">
        <f>SUM(ENERO:DICIEMBRE!AF27)</f>
        <v>18</v>
      </c>
      <c r="AG27" s="22">
        <f>SUM(ENERO:DICIEMBRE!AG27)</f>
        <v>11</v>
      </c>
      <c r="AH27" s="22">
        <f>SUM(ENERO:DICIEMBRE!AH27)</f>
        <v>30</v>
      </c>
      <c r="AI27" s="22">
        <f>SUM(ENERO:DICIEMBRE!AI27)</f>
        <v>0</v>
      </c>
      <c r="AJ27" s="22">
        <f>SUM(ENERO:DICIEMBRE!AJ27)</f>
        <v>9</v>
      </c>
      <c r="AK27" s="22">
        <f>SUM(ENERO:DICIEMBRE!AK27)</f>
        <v>0</v>
      </c>
      <c r="AL27" s="22">
        <f>SUM(ENERO:DICIEMBRE!AL27)</f>
        <v>0</v>
      </c>
      <c r="AM27" s="22">
        <f>SUM(ENERO:DICIEMBRE!AM27)</f>
        <v>0</v>
      </c>
      <c r="AN27" s="22">
        <f>SUM(ENERO:DICIEMBRE!AN27)</f>
        <v>0</v>
      </c>
      <c r="AO27" s="22">
        <f>SUM(ENERO:DICIEMBRE!AO27)</f>
        <v>0</v>
      </c>
      <c r="AP27" s="22">
        <f>SUM(ENERO:DICIEMBRE!AP27)</f>
        <v>28</v>
      </c>
      <c r="AQ27" s="22">
        <f>SUM(ENERO:DICIEMBRE!AQ27)</f>
        <v>19</v>
      </c>
      <c r="AR27" s="22">
        <f>SUM(ENERO:DICIEMBRE!AR27)</f>
        <v>136</v>
      </c>
      <c r="AS27" s="48"/>
      <c r="AT27" s="22">
        <f>SUM(ENERO:DICIEMBRE!AT27)</f>
        <v>0</v>
      </c>
      <c r="AU27" s="33" t="str">
        <f t="shared" si="1"/>
        <v/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7"/>
      <c r="BG27" s="17"/>
      <c r="BX27" s="2"/>
      <c r="CA27" s="35" t="str">
        <f t="shared" si="2"/>
        <v/>
      </c>
      <c r="CB27" s="35" t="str">
        <f t="shared" si="3"/>
        <v/>
      </c>
      <c r="CC27" s="35" t="str">
        <f t="shared" si="4"/>
        <v/>
      </c>
      <c r="CD27" s="35" t="str">
        <f t="shared" si="5"/>
        <v/>
      </c>
      <c r="CE27" s="35"/>
      <c r="CF27" s="35"/>
      <c r="CG27" s="36">
        <f t="shared" si="6"/>
        <v>0</v>
      </c>
      <c r="CH27" s="36">
        <f t="shared" si="7"/>
        <v>0</v>
      </c>
      <c r="CI27" s="36">
        <f t="shared" si="8"/>
        <v>0</v>
      </c>
      <c r="CJ27" s="36">
        <f t="shared" si="9"/>
        <v>0</v>
      </c>
      <c r="CK27" s="10"/>
      <c r="CL27" s="10"/>
      <c r="CM27" s="10"/>
      <c r="CN27" s="10"/>
      <c r="CO27" s="10"/>
    </row>
    <row r="28" spans="1:93" ht="16.350000000000001" customHeight="1" x14ac:dyDescent="0.25">
      <c r="A28" s="383"/>
      <c r="B28" s="37" t="s">
        <v>40</v>
      </c>
      <c r="C28" s="38">
        <f t="shared" si="0"/>
        <v>0</v>
      </c>
      <c r="D28" s="39">
        <f t="shared" si="11"/>
        <v>0</v>
      </c>
      <c r="E28" s="40">
        <f t="shared" si="11"/>
        <v>0</v>
      </c>
      <c r="F28" s="22">
        <f>SUM(ENERO:DICIEMBRE!F28)</f>
        <v>0</v>
      </c>
      <c r="G28" s="22">
        <f>SUM(ENERO:DICIEMBRE!G28)</f>
        <v>0</v>
      </c>
      <c r="H28" s="22">
        <f>SUM(ENERO:DICIEMBRE!H28)</f>
        <v>0</v>
      </c>
      <c r="I28" s="22">
        <f>SUM(ENERO:DICIEMBRE!I28)</f>
        <v>0</v>
      </c>
      <c r="J28" s="22">
        <f>SUM(ENERO:DICIEMBRE!J28)</f>
        <v>0</v>
      </c>
      <c r="K28" s="22">
        <f>SUM(ENERO:DICIEMBRE!K28)</f>
        <v>0</v>
      </c>
      <c r="L28" s="22">
        <f>SUM(ENERO:DICIEMBRE!L28)</f>
        <v>0</v>
      </c>
      <c r="M28" s="22">
        <f>SUM(ENERO:DICIEMBRE!M28)</f>
        <v>0</v>
      </c>
      <c r="N28" s="22">
        <f>SUM(ENERO:DICIEMBRE!N28)</f>
        <v>0</v>
      </c>
      <c r="O28" s="22">
        <f>SUM(ENERO:DICIEMBRE!O28)</f>
        <v>0</v>
      </c>
      <c r="P28" s="22">
        <f>SUM(ENERO:DICIEMBRE!P28)</f>
        <v>0</v>
      </c>
      <c r="Q28" s="22">
        <f>SUM(ENERO:DICIEMBRE!Q28)</f>
        <v>0</v>
      </c>
      <c r="R28" s="22">
        <f>SUM(ENERO:DICIEMBRE!R28)</f>
        <v>0</v>
      </c>
      <c r="S28" s="22">
        <f>SUM(ENERO:DICIEMBRE!S28)</f>
        <v>0</v>
      </c>
      <c r="T28" s="22">
        <f>SUM(ENERO:DICIEMBRE!T28)</f>
        <v>0</v>
      </c>
      <c r="U28" s="22">
        <f>SUM(ENERO:DICIEMBRE!U28)</f>
        <v>0</v>
      </c>
      <c r="V28" s="22">
        <f>SUM(ENERO:DICIEMBRE!V28)</f>
        <v>0</v>
      </c>
      <c r="W28" s="22">
        <f>SUM(ENERO:DICIEMBRE!W28)</f>
        <v>0</v>
      </c>
      <c r="X28" s="22">
        <f>SUM(ENERO:DICIEMBRE!X28)</f>
        <v>0</v>
      </c>
      <c r="Y28" s="22">
        <f>SUM(ENERO:DICIEMBRE!Y28)</f>
        <v>0</v>
      </c>
      <c r="Z28" s="22">
        <f>SUM(ENERO:DICIEMBRE!Z28)</f>
        <v>0</v>
      </c>
      <c r="AA28" s="22">
        <f>SUM(ENERO:DICIEMBRE!AA28)</f>
        <v>0</v>
      </c>
      <c r="AB28" s="22">
        <f>SUM(ENERO:DICIEMBRE!AB28)</f>
        <v>0</v>
      </c>
      <c r="AC28" s="22">
        <f>SUM(ENERO:DICIEMBRE!AC28)</f>
        <v>0</v>
      </c>
      <c r="AD28" s="22">
        <f>SUM(ENERO:DICIEMBRE!AD28)</f>
        <v>0</v>
      </c>
      <c r="AE28" s="22">
        <f>SUM(ENERO:DICIEMBRE!AE28)</f>
        <v>0</v>
      </c>
      <c r="AF28" s="22">
        <f>SUM(ENERO:DICIEMBRE!AF28)</f>
        <v>0</v>
      </c>
      <c r="AG28" s="22">
        <f>SUM(ENERO:DICIEMBRE!AG28)</f>
        <v>0</v>
      </c>
      <c r="AH28" s="22">
        <f>SUM(ENERO:DICIEMBRE!AH28)</f>
        <v>0</v>
      </c>
      <c r="AI28" s="22">
        <f>SUM(ENERO:DICIEMBRE!AI28)</f>
        <v>0</v>
      </c>
      <c r="AJ28" s="22">
        <f>SUM(ENERO:DICIEMBRE!AJ28)</f>
        <v>0</v>
      </c>
      <c r="AK28" s="22">
        <f>SUM(ENERO:DICIEMBRE!AK28)</f>
        <v>0</v>
      </c>
      <c r="AL28" s="22">
        <f>SUM(ENERO:DICIEMBRE!AL28)</f>
        <v>0</v>
      </c>
      <c r="AM28" s="22">
        <f>SUM(ENERO:DICIEMBRE!AM28)</f>
        <v>0</v>
      </c>
      <c r="AN28" s="22">
        <f>SUM(ENERO:DICIEMBRE!AN28)</f>
        <v>0</v>
      </c>
      <c r="AO28" s="22">
        <f>SUM(ENERO:DICIEMBRE!AO28)</f>
        <v>0</v>
      </c>
      <c r="AP28" s="22">
        <f>SUM(ENERO:DICIEMBRE!AP28)</f>
        <v>0</v>
      </c>
      <c r="AQ28" s="22">
        <f>SUM(ENERO:DICIEMBRE!AQ28)</f>
        <v>0</v>
      </c>
      <c r="AR28" s="22">
        <f>SUM(ENERO:DICIEMBRE!AR28)</f>
        <v>0</v>
      </c>
      <c r="AS28" s="48"/>
      <c r="AT28" s="22">
        <f>SUM(ENERO:DICIEMBRE!AT28)</f>
        <v>0</v>
      </c>
      <c r="AU28" s="33" t="str">
        <f t="shared" si="1"/>
        <v/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17"/>
      <c r="BG28" s="17"/>
      <c r="BX28" s="2"/>
      <c r="CA28" s="35" t="str">
        <f t="shared" si="2"/>
        <v/>
      </c>
      <c r="CB28" s="35" t="str">
        <f t="shared" si="3"/>
        <v/>
      </c>
      <c r="CC28" s="35" t="str">
        <f t="shared" si="4"/>
        <v/>
      </c>
      <c r="CD28" s="35" t="str">
        <f t="shared" si="5"/>
        <v/>
      </c>
      <c r="CE28" s="35"/>
      <c r="CF28" s="35"/>
      <c r="CG28" s="36">
        <f t="shared" si="6"/>
        <v>0</v>
      </c>
      <c r="CH28" s="36">
        <f t="shared" si="7"/>
        <v>0</v>
      </c>
      <c r="CI28" s="36">
        <f t="shared" si="8"/>
        <v>0</v>
      </c>
      <c r="CJ28" s="36">
        <f t="shared" si="9"/>
        <v>0</v>
      </c>
      <c r="CK28" s="10"/>
      <c r="CL28" s="10"/>
      <c r="CM28" s="10"/>
      <c r="CN28" s="10"/>
      <c r="CO28" s="10"/>
    </row>
    <row r="29" spans="1:93" ht="16.350000000000001" customHeight="1" x14ac:dyDescent="0.25">
      <c r="A29" s="383"/>
      <c r="B29" s="37" t="s">
        <v>41</v>
      </c>
      <c r="C29" s="38">
        <f t="shared" si="0"/>
        <v>0</v>
      </c>
      <c r="D29" s="39">
        <f t="shared" si="11"/>
        <v>0</v>
      </c>
      <c r="E29" s="40">
        <f t="shared" si="11"/>
        <v>0</v>
      </c>
      <c r="F29" s="22">
        <f>SUM(ENERO:DICIEMBRE!F29)</f>
        <v>0</v>
      </c>
      <c r="G29" s="22">
        <f>SUM(ENERO:DICIEMBRE!G29)</f>
        <v>0</v>
      </c>
      <c r="H29" s="22">
        <f>SUM(ENERO:DICIEMBRE!H29)</f>
        <v>0</v>
      </c>
      <c r="I29" s="22">
        <f>SUM(ENERO:DICIEMBRE!I29)</f>
        <v>0</v>
      </c>
      <c r="J29" s="22">
        <f>SUM(ENERO:DICIEMBRE!J29)</f>
        <v>0</v>
      </c>
      <c r="K29" s="22">
        <f>SUM(ENERO:DICIEMBRE!K29)</f>
        <v>0</v>
      </c>
      <c r="L29" s="22">
        <f>SUM(ENERO:DICIEMBRE!L29)</f>
        <v>0</v>
      </c>
      <c r="M29" s="22">
        <f>SUM(ENERO:DICIEMBRE!M29)</f>
        <v>0</v>
      </c>
      <c r="N29" s="22">
        <f>SUM(ENERO:DICIEMBRE!N29)</f>
        <v>0</v>
      </c>
      <c r="O29" s="22">
        <f>SUM(ENERO:DICIEMBRE!O29)</f>
        <v>0</v>
      </c>
      <c r="P29" s="22">
        <f>SUM(ENERO:DICIEMBRE!P29)</f>
        <v>0</v>
      </c>
      <c r="Q29" s="22">
        <f>SUM(ENERO:DICIEMBRE!Q29)</f>
        <v>0</v>
      </c>
      <c r="R29" s="22">
        <f>SUM(ENERO:DICIEMBRE!R29)</f>
        <v>0</v>
      </c>
      <c r="S29" s="22">
        <f>SUM(ENERO:DICIEMBRE!S29)</f>
        <v>0</v>
      </c>
      <c r="T29" s="22">
        <f>SUM(ENERO:DICIEMBRE!T29)</f>
        <v>0</v>
      </c>
      <c r="U29" s="22">
        <f>SUM(ENERO:DICIEMBRE!U29)</f>
        <v>0</v>
      </c>
      <c r="V29" s="22">
        <f>SUM(ENERO:DICIEMBRE!V29)</f>
        <v>0</v>
      </c>
      <c r="W29" s="22">
        <f>SUM(ENERO:DICIEMBRE!W29)</f>
        <v>0</v>
      </c>
      <c r="X29" s="22">
        <f>SUM(ENERO:DICIEMBRE!X29)</f>
        <v>0</v>
      </c>
      <c r="Y29" s="22">
        <f>SUM(ENERO:DICIEMBRE!Y29)</f>
        <v>0</v>
      </c>
      <c r="Z29" s="22">
        <f>SUM(ENERO:DICIEMBRE!Z29)</f>
        <v>0</v>
      </c>
      <c r="AA29" s="22">
        <f>SUM(ENERO:DICIEMBRE!AA29)</f>
        <v>0</v>
      </c>
      <c r="AB29" s="22">
        <f>SUM(ENERO:DICIEMBRE!AB29)</f>
        <v>0</v>
      </c>
      <c r="AC29" s="22">
        <f>SUM(ENERO:DICIEMBRE!AC29)</f>
        <v>0</v>
      </c>
      <c r="AD29" s="22">
        <f>SUM(ENERO:DICIEMBRE!AD29)</f>
        <v>0</v>
      </c>
      <c r="AE29" s="22">
        <f>SUM(ENERO:DICIEMBRE!AE29)</f>
        <v>0</v>
      </c>
      <c r="AF29" s="22">
        <f>SUM(ENERO:DICIEMBRE!AF29)</f>
        <v>0</v>
      </c>
      <c r="AG29" s="22">
        <f>SUM(ENERO:DICIEMBRE!AG29)</f>
        <v>0</v>
      </c>
      <c r="AH29" s="22">
        <f>SUM(ENERO:DICIEMBRE!AH29)</f>
        <v>0</v>
      </c>
      <c r="AI29" s="22">
        <f>SUM(ENERO:DICIEMBRE!AI29)</f>
        <v>0</v>
      </c>
      <c r="AJ29" s="22">
        <f>SUM(ENERO:DICIEMBRE!AJ29)</f>
        <v>0</v>
      </c>
      <c r="AK29" s="22">
        <f>SUM(ENERO:DICIEMBRE!AK29)</f>
        <v>0</v>
      </c>
      <c r="AL29" s="22">
        <f>SUM(ENERO:DICIEMBRE!AL29)</f>
        <v>0</v>
      </c>
      <c r="AM29" s="22">
        <f>SUM(ENERO:DICIEMBRE!AM29)</f>
        <v>0</v>
      </c>
      <c r="AN29" s="22">
        <f>SUM(ENERO:DICIEMBRE!AN29)</f>
        <v>0</v>
      </c>
      <c r="AO29" s="22">
        <f>SUM(ENERO:DICIEMBRE!AO29)</f>
        <v>0</v>
      </c>
      <c r="AP29" s="22">
        <f>SUM(ENERO:DICIEMBRE!AP29)</f>
        <v>0</v>
      </c>
      <c r="AQ29" s="22">
        <f>SUM(ENERO:DICIEMBRE!AQ29)</f>
        <v>0</v>
      </c>
      <c r="AR29" s="22">
        <f>SUM(ENERO:DICIEMBRE!AR29)</f>
        <v>0</v>
      </c>
      <c r="AS29" s="48"/>
      <c r="AT29" s="22">
        <f>SUM(ENERO:DICIEMBRE!AT29)</f>
        <v>0</v>
      </c>
      <c r="AU29" s="33" t="str">
        <f t="shared" si="1"/>
        <v/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7"/>
      <c r="BG29" s="17"/>
      <c r="BX29" s="2"/>
      <c r="CA29" s="35" t="str">
        <f t="shared" si="2"/>
        <v/>
      </c>
      <c r="CB29" s="35" t="str">
        <f t="shared" si="3"/>
        <v/>
      </c>
      <c r="CC29" s="35" t="str">
        <f t="shared" si="4"/>
        <v/>
      </c>
      <c r="CD29" s="35" t="str">
        <f t="shared" si="5"/>
        <v/>
      </c>
      <c r="CE29" s="35"/>
      <c r="CF29" s="35"/>
      <c r="CG29" s="36">
        <f t="shared" si="6"/>
        <v>0</v>
      </c>
      <c r="CH29" s="36">
        <f t="shared" si="7"/>
        <v>0</v>
      </c>
      <c r="CI29" s="36">
        <f t="shared" si="8"/>
        <v>0</v>
      </c>
      <c r="CJ29" s="36">
        <f t="shared" si="9"/>
        <v>0</v>
      </c>
      <c r="CK29" s="10"/>
      <c r="CL29" s="10"/>
      <c r="CM29" s="10"/>
      <c r="CN29" s="10"/>
      <c r="CO29" s="10"/>
    </row>
    <row r="30" spans="1:93" ht="16.350000000000001" customHeight="1" x14ac:dyDescent="0.25">
      <c r="A30" s="383"/>
      <c r="B30" s="37" t="s">
        <v>42</v>
      </c>
      <c r="C30" s="38">
        <f t="shared" si="0"/>
        <v>0</v>
      </c>
      <c r="D30" s="39">
        <f t="shared" si="11"/>
        <v>0</v>
      </c>
      <c r="E30" s="40">
        <f t="shared" si="11"/>
        <v>0</v>
      </c>
      <c r="F30" s="22">
        <f>SUM(ENERO:DICIEMBRE!F30)</f>
        <v>0</v>
      </c>
      <c r="G30" s="22">
        <f>SUM(ENERO:DICIEMBRE!G30)</f>
        <v>0</v>
      </c>
      <c r="H30" s="22">
        <f>SUM(ENERO:DICIEMBRE!H30)</f>
        <v>0</v>
      </c>
      <c r="I30" s="22">
        <f>SUM(ENERO:DICIEMBRE!I30)</f>
        <v>0</v>
      </c>
      <c r="J30" s="22">
        <f>SUM(ENERO:DICIEMBRE!J30)</f>
        <v>0</v>
      </c>
      <c r="K30" s="22">
        <f>SUM(ENERO:DICIEMBRE!K30)</f>
        <v>0</v>
      </c>
      <c r="L30" s="22">
        <f>SUM(ENERO:DICIEMBRE!L30)</f>
        <v>0</v>
      </c>
      <c r="M30" s="22">
        <f>SUM(ENERO:DICIEMBRE!M30)</f>
        <v>0</v>
      </c>
      <c r="N30" s="22">
        <f>SUM(ENERO:DICIEMBRE!N30)</f>
        <v>0</v>
      </c>
      <c r="O30" s="22">
        <f>SUM(ENERO:DICIEMBRE!O30)</f>
        <v>0</v>
      </c>
      <c r="P30" s="22">
        <f>SUM(ENERO:DICIEMBRE!P30)</f>
        <v>0</v>
      </c>
      <c r="Q30" s="22">
        <f>SUM(ENERO:DICIEMBRE!Q30)</f>
        <v>0</v>
      </c>
      <c r="R30" s="22">
        <f>SUM(ENERO:DICIEMBRE!R30)</f>
        <v>0</v>
      </c>
      <c r="S30" s="22">
        <f>SUM(ENERO:DICIEMBRE!S30)</f>
        <v>0</v>
      </c>
      <c r="T30" s="22">
        <f>SUM(ENERO:DICIEMBRE!T30)</f>
        <v>0</v>
      </c>
      <c r="U30" s="22">
        <f>SUM(ENERO:DICIEMBRE!U30)</f>
        <v>0</v>
      </c>
      <c r="V30" s="22">
        <f>SUM(ENERO:DICIEMBRE!V30)</f>
        <v>0</v>
      </c>
      <c r="W30" s="22">
        <f>SUM(ENERO:DICIEMBRE!W30)</f>
        <v>0</v>
      </c>
      <c r="X30" s="22">
        <f>SUM(ENERO:DICIEMBRE!X30)</f>
        <v>0</v>
      </c>
      <c r="Y30" s="22">
        <f>SUM(ENERO:DICIEMBRE!Y30)</f>
        <v>0</v>
      </c>
      <c r="Z30" s="22">
        <f>SUM(ENERO:DICIEMBRE!Z30)</f>
        <v>0</v>
      </c>
      <c r="AA30" s="22">
        <f>SUM(ENERO:DICIEMBRE!AA30)</f>
        <v>0</v>
      </c>
      <c r="AB30" s="22">
        <f>SUM(ENERO:DICIEMBRE!AB30)</f>
        <v>0</v>
      </c>
      <c r="AC30" s="22">
        <f>SUM(ENERO:DICIEMBRE!AC30)</f>
        <v>0</v>
      </c>
      <c r="AD30" s="22">
        <f>SUM(ENERO:DICIEMBRE!AD30)</f>
        <v>0</v>
      </c>
      <c r="AE30" s="22">
        <f>SUM(ENERO:DICIEMBRE!AE30)</f>
        <v>0</v>
      </c>
      <c r="AF30" s="22">
        <f>SUM(ENERO:DICIEMBRE!AF30)</f>
        <v>0</v>
      </c>
      <c r="AG30" s="22">
        <f>SUM(ENERO:DICIEMBRE!AG30)</f>
        <v>0</v>
      </c>
      <c r="AH30" s="22">
        <f>SUM(ENERO:DICIEMBRE!AH30)</f>
        <v>0</v>
      </c>
      <c r="AI30" s="22">
        <f>SUM(ENERO:DICIEMBRE!AI30)</f>
        <v>0</v>
      </c>
      <c r="AJ30" s="22">
        <f>SUM(ENERO:DICIEMBRE!AJ30)</f>
        <v>0</v>
      </c>
      <c r="AK30" s="22">
        <f>SUM(ENERO:DICIEMBRE!AK30)</f>
        <v>0</v>
      </c>
      <c r="AL30" s="22">
        <f>SUM(ENERO:DICIEMBRE!AL30)</f>
        <v>0</v>
      </c>
      <c r="AM30" s="22">
        <f>SUM(ENERO:DICIEMBRE!AM30)</f>
        <v>0</v>
      </c>
      <c r="AN30" s="22">
        <f>SUM(ENERO:DICIEMBRE!AN30)</f>
        <v>0</v>
      </c>
      <c r="AO30" s="22">
        <f>SUM(ENERO:DICIEMBRE!AO30)</f>
        <v>0</v>
      </c>
      <c r="AP30" s="22">
        <f>SUM(ENERO:DICIEMBRE!AP30)</f>
        <v>0</v>
      </c>
      <c r="AQ30" s="22">
        <f>SUM(ENERO:DICIEMBRE!AQ30)</f>
        <v>0</v>
      </c>
      <c r="AR30" s="22">
        <f>SUM(ENERO:DICIEMBRE!AR30)</f>
        <v>0</v>
      </c>
      <c r="AS30" s="48"/>
      <c r="AT30" s="22">
        <f>SUM(ENERO:DICIEMBRE!AT30)</f>
        <v>0</v>
      </c>
      <c r="AU30" s="33" t="str">
        <f t="shared" si="1"/>
        <v/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17"/>
      <c r="BG30" s="17"/>
      <c r="BX30" s="2"/>
      <c r="CA30" s="35" t="str">
        <f t="shared" si="2"/>
        <v/>
      </c>
      <c r="CB30" s="35" t="str">
        <f t="shared" si="3"/>
        <v/>
      </c>
      <c r="CC30" s="35" t="str">
        <f t="shared" si="4"/>
        <v/>
      </c>
      <c r="CD30" s="35" t="str">
        <f t="shared" si="5"/>
        <v/>
      </c>
      <c r="CE30" s="35"/>
      <c r="CF30" s="35"/>
      <c r="CG30" s="36">
        <f t="shared" si="6"/>
        <v>0</v>
      </c>
      <c r="CH30" s="36">
        <f t="shared" si="7"/>
        <v>0</v>
      </c>
      <c r="CI30" s="36">
        <f t="shared" si="8"/>
        <v>0</v>
      </c>
      <c r="CJ30" s="36">
        <f t="shared" si="9"/>
        <v>0</v>
      </c>
      <c r="CK30" s="10"/>
      <c r="CL30" s="10"/>
      <c r="CM30" s="10"/>
      <c r="CN30" s="10"/>
      <c r="CO30" s="10"/>
    </row>
    <row r="31" spans="1:93" ht="16.350000000000001" customHeight="1" x14ac:dyDescent="0.25">
      <c r="A31" s="383"/>
      <c r="B31" s="37" t="s">
        <v>43</v>
      </c>
      <c r="C31" s="38">
        <f t="shared" si="0"/>
        <v>0</v>
      </c>
      <c r="D31" s="39">
        <f t="shared" si="11"/>
        <v>0</v>
      </c>
      <c r="E31" s="40">
        <f t="shared" si="11"/>
        <v>0</v>
      </c>
      <c r="F31" s="22">
        <f>SUM(ENERO:DICIEMBRE!F31)</f>
        <v>0</v>
      </c>
      <c r="G31" s="22">
        <f>SUM(ENERO:DICIEMBRE!G31)</f>
        <v>0</v>
      </c>
      <c r="H31" s="22">
        <f>SUM(ENERO:DICIEMBRE!H31)</f>
        <v>0</v>
      </c>
      <c r="I31" s="22">
        <f>SUM(ENERO:DICIEMBRE!I31)</f>
        <v>0</v>
      </c>
      <c r="J31" s="22">
        <f>SUM(ENERO:DICIEMBRE!J31)</f>
        <v>0</v>
      </c>
      <c r="K31" s="22">
        <f>SUM(ENERO:DICIEMBRE!K31)</f>
        <v>0</v>
      </c>
      <c r="L31" s="22">
        <f>SUM(ENERO:DICIEMBRE!L31)</f>
        <v>0</v>
      </c>
      <c r="M31" s="22">
        <f>SUM(ENERO:DICIEMBRE!M31)</f>
        <v>0</v>
      </c>
      <c r="N31" s="22">
        <f>SUM(ENERO:DICIEMBRE!N31)</f>
        <v>0</v>
      </c>
      <c r="O31" s="22">
        <f>SUM(ENERO:DICIEMBRE!O31)</f>
        <v>0</v>
      </c>
      <c r="P31" s="22">
        <f>SUM(ENERO:DICIEMBRE!P31)</f>
        <v>0</v>
      </c>
      <c r="Q31" s="22">
        <f>SUM(ENERO:DICIEMBRE!Q31)</f>
        <v>0</v>
      </c>
      <c r="R31" s="22">
        <f>SUM(ENERO:DICIEMBRE!R31)</f>
        <v>0</v>
      </c>
      <c r="S31" s="22">
        <f>SUM(ENERO:DICIEMBRE!S31)</f>
        <v>0</v>
      </c>
      <c r="T31" s="22">
        <f>SUM(ENERO:DICIEMBRE!T31)</f>
        <v>0</v>
      </c>
      <c r="U31" s="22">
        <f>SUM(ENERO:DICIEMBRE!U31)</f>
        <v>0</v>
      </c>
      <c r="V31" s="22">
        <f>SUM(ENERO:DICIEMBRE!V31)</f>
        <v>0</v>
      </c>
      <c r="W31" s="22">
        <f>SUM(ENERO:DICIEMBRE!W31)</f>
        <v>0</v>
      </c>
      <c r="X31" s="22">
        <f>SUM(ENERO:DICIEMBRE!X31)</f>
        <v>0</v>
      </c>
      <c r="Y31" s="22">
        <f>SUM(ENERO:DICIEMBRE!Y31)</f>
        <v>0</v>
      </c>
      <c r="Z31" s="22">
        <f>SUM(ENERO:DICIEMBRE!Z31)</f>
        <v>0</v>
      </c>
      <c r="AA31" s="22">
        <f>SUM(ENERO:DICIEMBRE!AA31)</f>
        <v>0</v>
      </c>
      <c r="AB31" s="22">
        <f>SUM(ENERO:DICIEMBRE!AB31)</f>
        <v>0</v>
      </c>
      <c r="AC31" s="22">
        <f>SUM(ENERO:DICIEMBRE!AC31)</f>
        <v>0</v>
      </c>
      <c r="AD31" s="22">
        <f>SUM(ENERO:DICIEMBRE!AD31)</f>
        <v>0</v>
      </c>
      <c r="AE31" s="22">
        <f>SUM(ENERO:DICIEMBRE!AE31)</f>
        <v>0</v>
      </c>
      <c r="AF31" s="22">
        <f>SUM(ENERO:DICIEMBRE!AF31)</f>
        <v>0</v>
      </c>
      <c r="AG31" s="22">
        <f>SUM(ENERO:DICIEMBRE!AG31)</f>
        <v>0</v>
      </c>
      <c r="AH31" s="22">
        <f>SUM(ENERO:DICIEMBRE!AH31)</f>
        <v>0</v>
      </c>
      <c r="AI31" s="22">
        <f>SUM(ENERO:DICIEMBRE!AI31)</f>
        <v>0</v>
      </c>
      <c r="AJ31" s="22">
        <f>SUM(ENERO:DICIEMBRE!AJ31)</f>
        <v>0</v>
      </c>
      <c r="AK31" s="22">
        <f>SUM(ENERO:DICIEMBRE!AK31)</f>
        <v>0</v>
      </c>
      <c r="AL31" s="22">
        <f>SUM(ENERO:DICIEMBRE!AL31)</f>
        <v>0</v>
      </c>
      <c r="AM31" s="22">
        <f>SUM(ENERO:DICIEMBRE!AM31)</f>
        <v>0</v>
      </c>
      <c r="AN31" s="22">
        <f>SUM(ENERO:DICIEMBRE!AN31)</f>
        <v>0</v>
      </c>
      <c r="AO31" s="22">
        <f>SUM(ENERO:DICIEMBRE!AO31)</f>
        <v>0</v>
      </c>
      <c r="AP31" s="22">
        <f>SUM(ENERO:DICIEMBRE!AP31)</f>
        <v>0</v>
      </c>
      <c r="AQ31" s="22">
        <f>SUM(ENERO:DICIEMBRE!AQ31)</f>
        <v>0</v>
      </c>
      <c r="AR31" s="22">
        <f>SUM(ENERO:DICIEMBRE!AR31)</f>
        <v>0</v>
      </c>
      <c r="AS31" s="48"/>
      <c r="AT31" s="22">
        <f>SUM(ENERO:DICIEMBRE!AT31)</f>
        <v>0</v>
      </c>
      <c r="AU31" s="33" t="str">
        <f t="shared" si="1"/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17"/>
      <c r="BG31" s="17"/>
      <c r="BX31" s="2"/>
      <c r="CA31" s="35" t="str">
        <f t="shared" si="2"/>
        <v/>
      </c>
      <c r="CB31" s="35" t="str">
        <f t="shared" si="3"/>
        <v/>
      </c>
      <c r="CC31" s="35" t="str">
        <f t="shared" si="4"/>
        <v/>
      </c>
      <c r="CD31" s="35" t="str">
        <f t="shared" si="5"/>
        <v/>
      </c>
      <c r="CE31" s="35"/>
      <c r="CF31" s="35"/>
      <c r="CG31" s="36">
        <f t="shared" si="6"/>
        <v>0</v>
      </c>
      <c r="CH31" s="36">
        <f t="shared" si="7"/>
        <v>0</v>
      </c>
      <c r="CI31" s="36">
        <f t="shared" si="8"/>
        <v>0</v>
      </c>
      <c r="CJ31" s="36">
        <f t="shared" si="9"/>
        <v>0</v>
      </c>
      <c r="CK31" s="10"/>
      <c r="CL31" s="10"/>
      <c r="CM31" s="10"/>
      <c r="CN31" s="10"/>
      <c r="CO31" s="10"/>
    </row>
    <row r="32" spans="1:93" ht="16.350000000000001" customHeight="1" x14ac:dyDescent="0.25">
      <c r="A32" s="383"/>
      <c r="B32" s="49" t="s">
        <v>44</v>
      </c>
      <c r="C32" s="50">
        <f t="shared" si="0"/>
        <v>0</v>
      </c>
      <c r="D32" s="51">
        <f t="shared" si="11"/>
        <v>0</v>
      </c>
      <c r="E32" s="52">
        <f t="shared" si="11"/>
        <v>0</v>
      </c>
      <c r="F32" s="22">
        <f>SUM(ENERO:DICIEMBRE!F32)</f>
        <v>0</v>
      </c>
      <c r="G32" s="22">
        <f>SUM(ENERO:DICIEMBRE!G32)</f>
        <v>0</v>
      </c>
      <c r="H32" s="22">
        <f>SUM(ENERO:DICIEMBRE!H32)</f>
        <v>0</v>
      </c>
      <c r="I32" s="22">
        <f>SUM(ENERO:DICIEMBRE!I32)</f>
        <v>0</v>
      </c>
      <c r="J32" s="22">
        <f>SUM(ENERO:DICIEMBRE!J32)</f>
        <v>0</v>
      </c>
      <c r="K32" s="22">
        <f>SUM(ENERO:DICIEMBRE!K32)</f>
        <v>0</v>
      </c>
      <c r="L32" s="22">
        <f>SUM(ENERO:DICIEMBRE!L32)</f>
        <v>0</v>
      </c>
      <c r="M32" s="22">
        <f>SUM(ENERO:DICIEMBRE!M32)</f>
        <v>0</v>
      </c>
      <c r="N32" s="22">
        <f>SUM(ENERO:DICIEMBRE!N32)</f>
        <v>0</v>
      </c>
      <c r="O32" s="22">
        <f>SUM(ENERO:DICIEMBRE!O32)</f>
        <v>0</v>
      </c>
      <c r="P32" s="22">
        <f>SUM(ENERO:DICIEMBRE!P32)</f>
        <v>0</v>
      </c>
      <c r="Q32" s="22">
        <f>SUM(ENERO:DICIEMBRE!Q32)</f>
        <v>0</v>
      </c>
      <c r="R32" s="22">
        <f>SUM(ENERO:DICIEMBRE!R32)</f>
        <v>0</v>
      </c>
      <c r="S32" s="22">
        <f>SUM(ENERO:DICIEMBRE!S32)</f>
        <v>0</v>
      </c>
      <c r="T32" s="22">
        <f>SUM(ENERO:DICIEMBRE!T32)</f>
        <v>0</v>
      </c>
      <c r="U32" s="22">
        <f>SUM(ENERO:DICIEMBRE!U32)</f>
        <v>0</v>
      </c>
      <c r="V32" s="22">
        <f>SUM(ENERO:DICIEMBRE!V32)</f>
        <v>0</v>
      </c>
      <c r="W32" s="22">
        <f>SUM(ENERO:DICIEMBRE!W32)</f>
        <v>0</v>
      </c>
      <c r="X32" s="22">
        <f>SUM(ENERO:DICIEMBRE!X32)</f>
        <v>0</v>
      </c>
      <c r="Y32" s="22">
        <f>SUM(ENERO:DICIEMBRE!Y32)</f>
        <v>0</v>
      </c>
      <c r="Z32" s="22">
        <f>SUM(ENERO:DICIEMBRE!Z32)</f>
        <v>0</v>
      </c>
      <c r="AA32" s="22">
        <f>SUM(ENERO:DICIEMBRE!AA32)</f>
        <v>0</v>
      </c>
      <c r="AB32" s="22">
        <f>SUM(ENERO:DICIEMBRE!AB32)</f>
        <v>0</v>
      </c>
      <c r="AC32" s="22">
        <f>SUM(ENERO:DICIEMBRE!AC32)</f>
        <v>0</v>
      </c>
      <c r="AD32" s="22">
        <f>SUM(ENERO:DICIEMBRE!AD32)</f>
        <v>0</v>
      </c>
      <c r="AE32" s="22">
        <f>SUM(ENERO:DICIEMBRE!AE32)</f>
        <v>0</v>
      </c>
      <c r="AF32" s="22">
        <f>SUM(ENERO:DICIEMBRE!AF32)</f>
        <v>0</v>
      </c>
      <c r="AG32" s="22">
        <f>SUM(ENERO:DICIEMBRE!AG32)</f>
        <v>0</v>
      </c>
      <c r="AH32" s="22">
        <f>SUM(ENERO:DICIEMBRE!AH32)</f>
        <v>0</v>
      </c>
      <c r="AI32" s="22">
        <f>SUM(ENERO:DICIEMBRE!AI32)</f>
        <v>0</v>
      </c>
      <c r="AJ32" s="22">
        <f>SUM(ENERO:DICIEMBRE!AJ32)</f>
        <v>0</v>
      </c>
      <c r="AK32" s="22">
        <f>SUM(ENERO:DICIEMBRE!AK32)</f>
        <v>0</v>
      </c>
      <c r="AL32" s="22">
        <f>SUM(ENERO:DICIEMBRE!AL32)</f>
        <v>0</v>
      </c>
      <c r="AM32" s="22">
        <f>SUM(ENERO:DICIEMBRE!AM32)</f>
        <v>0</v>
      </c>
      <c r="AN32" s="22">
        <f>SUM(ENERO:DICIEMBRE!AN32)</f>
        <v>0</v>
      </c>
      <c r="AO32" s="22">
        <f>SUM(ENERO:DICIEMBRE!AO32)</f>
        <v>0</v>
      </c>
      <c r="AP32" s="22">
        <f>SUM(ENERO:DICIEMBRE!AP32)</f>
        <v>0</v>
      </c>
      <c r="AQ32" s="22">
        <f>SUM(ENERO:DICIEMBRE!AQ32)</f>
        <v>0</v>
      </c>
      <c r="AR32" s="22">
        <f>SUM(ENERO:DICIEMBRE!AR32)</f>
        <v>0</v>
      </c>
      <c r="AS32" s="48"/>
      <c r="AT32" s="22">
        <f>SUM(ENERO:DICIEMBRE!AT32)</f>
        <v>0</v>
      </c>
      <c r="AU32" s="33" t="str">
        <f t="shared" si="1"/>
        <v/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17"/>
      <c r="BG32" s="17"/>
      <c r="BX32" s="2"/>
      <c r="CA32" s="35" t="str">
        <f t="shared" si="2"/>
        <v/>
      </c>
      <c r="CB32" s="35" t="str">
        <f t="shared" si="3"/>
        <v/>
      </c>
      <c r="CC32" s="35" t="str">
        <f t="shared" si="4"/>
        <v/>
      </c>
      <c r="CD32" s="35" t="str">
        <f t="shared" si="5"/>
        <v/>
      </c>
      <c r="CE32" s="35"/>
      <c r="CF32" s="35"/>
      <c r="CG32" s="36">
        <f t="shared" si="6"/>
        <v>0</v>
      </c>
      <c r="CH32" s="36">
        <f t="shared" si="7"/>
        <v>0</v>
      </c>
      <c r="CI32" s="36">
        <f t="shared" si="8"/>
        <v>0</v>
      </c>
      <c r="CJ32" s="36">
        <f t="shared" si="9"/>
        <v>0</v>
      </c>
      <c r="CK32" s="10"/>
      <c r="CL32" s="10"/>
      <c r="CM32" s="10"/>
      <c r="CN32" s="10"/>
      <c r="CO32" s="10"/>
    </row>
    <row r="33" spans="1:93" ht="16.350000000000001" customHeight="1" x14ac:dyDescent="0.25">
      <c r="A33" s="383"/>
      <c r="B33" s="37" t="s">
        <v>45</v>
      </c>
      <c r="C33" s="38">
        <f t="shared" si="0"/>
        <v>0</v>
      </c>
      <c r="D33" s="39">
        <f t="shared" si="11"/>
        <v>0</v>
      </c>
      <c r="E33" s="40">
        <f t="shared" si="11"/>
        <v>0</v>
      </c>
      <c r="F33" s="22">
        <f>SUM(ENERO:DICIEMBRE!F33)</f>
        <v>0</v>
      </c>
      <c r="G33" s="22">
        <f>SUM(ENERO:DICIEMBRE!G33)</f>
        <v>0</v>
      </c>
      <c r="H33" s="22">
        <f>SUM(ENERO:DICIEMBRE!H33)</f>
        <v>0</v>
      </c>
      <c r="I33" s="22">
        <f>SUM(ENERO:DICIEMBRE!I33)</f>
        <v>0</v>
      </c>
      <c r="J33" s="22">
        <f>SUM(ENERO:DICIEMBRE!J33)</f>
        <v>0</v>
      </c>
      <c r="K33" s="22">
        <f>SUM(ENERO:DICIEMBRE!K33)</f>
        <v>0</v>
      </c>
      <c r="L33" s="22">
        <f>SUM(ENERO:DICIEMBRE!L33)</f>
        <v>0</v>
      </c>
      <c r="M33" s="22">
        <f>SUM(ENERO:DICIEMBRE!M33)</f>
        <v>0</v>
      </c>
      <c r="N33" s="22">
        <f>SUM(ENERO:DICIEMBRE!N33)</f>
        <v>0</v>
      </c>
      <c r="O33" s="22">
        <f>SUM(ENERO:DICIEMBRE!O33)</f>
        <v>0</v>
      </c>
      <c r="P33" s="22">
        <f>SUM(ENERO:DICIEMBRE!P33)</f>
        <v>0</v>
      </c>
      <c r="Q33" s="22">
        <f>SUM(ENERO:DICIEMBRE!Q33)</f>
        <v>0</v>
      </c>
      <c r="R33" s="22">
        <f>SUM(ENERO:DICIEMBRE!R33)</f>
        <v>0</v>
      </c>
      <c r="S33" s="22">
        <f>SUM(ENERO:DICIEMBRE!S33)</f>
        <v>0</v>
      </c>
      <c r="T33" s="22">
        <f>SUM(ENERO:DICIEMBRE!T33)</f>
        <v>0</v>
      </c>
      <c r="U33" s="22">
        <f>SUM(ENERO:DICIEMBRE!U33)</f>
        <v>0</v>
      </c>
      <c r="V33" s="22">
        <f>SUM(ENERO:DICIEMBRE!V33)</f>
        <v>0</v>
      </c>
      <c r="W33" s="22">
        <f>SUM(ENERO:DICIEMBRE!W33)</f>
        <v>0</v>
      </c>
      <c r="X33" s="22">
        <f>SUM(ENERO:DICIEMBRE!X33)</f>
        <v>0</v>
      </c>
      <c r="Y33" s="22">
        <f>SUM(ENERO:DICIEMBRE!Y33)</f>
        <v>0</v>
      </c>
      <c r="Z33" s="22">
        <f>SUM(ENERO:DICIEMBRE!Z33)</f>
        <v>0</v>
      </c>
      <c r="AA33" s="22">
        <f>SUM(ENERO:DICIEMBRE!AA33)</f>
        <v>0</v>
      </c>
      <c r="AB33" s="22">
        <f>SUM(ENERO:DICIEMBRE!AB33)</f>
        <v>0</v>
      </c>
      <c r="AC33" s="22">
        <f>SUM(ENERO:DICIEMBRE!AC33)</f>
        <v>0</v>
      </c>
      <c r="AD33" s="22">
        <f>SUM(ENERO:DICIEMBRE!AD33)</f>
        <v>0</v>
      </c>
      <c r="AE33" s="22">
        <f>SUM(ENERO:DICIEMBRE!AE33)</f>
        <v>0</v>
      </c>
      <c r="AF33" s="22">
        <f>SUM(ENERO:DICIEMBRE!AF33)</f>
        <v>0</v>
      </c>
      <c r="AG33" s="22">
        <f>SUM(ENERO:DICIEMBRE!AG33)</f>
        <v>0</v>
      </c>
      <c r="AH33" s="22">
        <f>SUM(ENERO:DICIEMBRE!AH33)</f>
        <v>0</v>
      </c>
      <c r="AI33" s="22">
        <f>SUM(ENERO:DICIEMBRE!AI33)</f>
        <v>0</v>
      </c>
      <c r="AJ33" s="22">
        <f>SUM(ENERO:DICIEMBRE!AJ33)</f>
        <v>0</v>
      </c>
      <c r="AK33" s="22">
        <f>SUM(ENERO:DICIEMBRE!AK33)</f>
        <v>0</v>
      </c>
      <c r="AL33" s="22">
        <f>SUM(ENERO:DICIEMBRE!AL33)</f>
        <v>0</v>
      </c>
      <c r="AM33" s="22">
        <f>SUM(ENERO:DICIEMBRE!AM33)</f>
        <v>0</v>
      </c>
      <c r="AN33" s="22">
        <f>SUM(ENERO:DICIEMBRE!AN33)</f>
        <v>0</v>
      </c>
      <c r="AO33" s="22">
        <f>SUM(ENERO:DICIEMBRE!AO33)</f>
        <v>0</v>
      </c>
      <c r="AP33" s="22">
        <f>SUM(ENERO:DICIEMBRE!AP33)</f>
        <v>0</v>
      </c>
      <c r="AQ33" s="22">
        <f>SUM(ENERO:DICIEMBRE!AQ33)</f>
        <v>0</v>
      </c>
      <c r="AR33" s="22">
        <f>SUM(ENERO:DICIEMBRE!AR33)</f>
        <v>0</v>
      </c>
      <c r="AS33" s="48"/>
      <c r="AT33" s="22">
        <f>SUM(ENERO:DICIEMBRE!AT33)</f>
        <v>0</v>
      </c>
      <c r="AU33" s="33" t="str">
        <f t="shared" si="1"/>
        <v/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17"/>
      <c r="BG33" s="17"/>
      <c r="BX33" s="2"/>
      <c r="CA33" s="35" t="str">
        <f t="shared" si="2"/>
        <v/>
      </c>
      <c r="CB33" s="35" t="str">
        <f t="shared" si="3"/>
        <v/>
      </c>
      <c r="CC33" s="35" t="str">
        <f t="shared" si="4"/>
        <v/>
      </c>
      <c r="CD33" s="35" t="str">
        <f t="shared" si="5"/>
        <v/>
      </c>
      <c r="CE33" s="35"/>
      <c r="CF33" s="35"/>
      <c r="CG33" s="36">
        <f t="shared" si="6"/>
        <v>0</v>
      </c>
      <c r="CH33" s="36">
        <f t="shared" si="7"/>
        <v>0</v>
      </c>
      <c r="CI33" s="36">
        <f t="shared" si="8"/>
        <v>0</v>
      </c>
      <c r="CJ33" s="36">
        <f t="shared" si="9"/>
        <v>0</v>
      </c>
      <c r="CK33" s="10"/>
      <c r="CL33" s="10"/>
      <c r="CM33" s="10"/>
      <c r="CN33" s="10"/>
      <c r="CO33" s="10"/>
    </row>
    <row r="34" spans="1:93" ht="16.350000000000001" customHeight="1" x14ac:dyDescent="0.25">
      <c r="A34" s="383"/>
      <c r="B34" s="59" t="s">
        <v>46</v>
      </c>
      <c r="C34" s="38">
        <f t="shared" si="0"/>
        <v>0</v>
      </c>
      <c r="D34" s="60">
        <f t="shared" si="11"/>
        <v>0</v>
      </c>
      <c r="E34" s="61">
        <f t="shared" si="11"/>
        <v>0</v>
      </c>
      <c r="F34" s="22">
        <f>SUM(ENERO:DICIEMBRE!F34)</f>
        <v>0</v>
      </c>
      <c r="G34" s="22">
        <f>SUM(ENERO:DICIEMBRE!G34)</f>
        <v>0</v>
      </c>
      <c r="H34" s="22">
        <f>SUM(ENERO:DICIEMBRE!H34)</f>
        <v>0</v>
      </c>
      <c r="I34" s="22">
        <f>SUM(ENERO:DICIEMBRE!I34)</f>
        <v>0</v>
      </c>
      <c r="J34" s="22">
        <f>SUM(ENERO:DICIEMBRE!J34)</f>
        <v>0</v>
      </c>
      <c r="K34" s="22">
        <f>SUM(ENERO:DICIEMBRE!K34)</f>
        <v>0</v>
      </c>
      <c r="L34" s="22">
        <f>SUM(ENERO:DICIEMBRE!L34)</f>
        <v>0</v>
      </c>
      <c r="M34" s="22">
        <f>SUM(ENERO:DICIEMBRE!M34)</f>
        <v>0</v>
      </c>
      <c r="N34" s="22">
        <f>SUM(ENERO:DICIEMBRE!N34)</f>
        <v>0</v>
      </c>
      <c r="O34" s="22">
        <f>SUM(ENERO:DICIEMBRE!O34)</f>
        <v>0</v>
      </c>
      <c r="P34" s="22">
        <f>SUM(ENERO:DICIEMBRE!P34)</f>
        <v>0</v>
      </c>
      <c r="Q34" s="22">
        <f>SUM(ENERO:DICIEMBRE!Q34)</f>
        <v>0</v>
      </c>
      <c r="R34" s="22">
        <f>SUM(ENERO:DICIEMBRE!R34)</f>
        <v>0</v>
      </c>
      <c r="S34" s="22">
        <f>SUM(ENERO:DICIEMBRE!S34)</f>
        <v>0</v>
      </c>
      <c r="T34" s="22">
        <f>SUM(ENERO:DICIEMBRE!T34)</f>
        <v>0</v>
      </c>
      <c r="U34" s="22">
        <f>SUM(ENERO:DICIEMBRE!U34)</f>
        <v>0</v>
      </c>
      <c r="V34" s="22">
        <f>SUM(ENERO:DICIEMBRE!V34)</f>
        <v>0</v>
      </c>
      <c r="W34" s="22">
        <f>SUM(ENERO:DICIEMBRE!W34)</f>
        <v>0</v>
      </c>
      <c r="X34" s="22">
        <f>SUM(ENERO:DICIEMBRE!X34)</f>
        <v>0</v>
      </c>
      <c r="Y34" s="22">
        <f>SUM(ENERO:DICIEMBRE!Y34)</f>
        <v>0</v>
      </c>
      <c r="Z34" s="22">
        <f>SUM(ENERO:DICIEMBRE!Z34)</f>
        <v>0</v>
      </c>
      <c r="AA34" s="22">
        <f>SUM(ENERO:DICIEMBRE!AA34)</f>
        <v>0</v>
      </c>
      <c r="AB34" s="22">
        <f>SUM(ENERO:DICIEMBRE!AB34)</f>
        <v>0</v>
      </c>
      <c r="AC34" s="22">
        <f>SUM(ENERO:DICIEMBRE!AC34)</f>
        <v>0</v>
      </c>
      <c r="AD34" s="22">
        <f>SUM(ENERO:DICIEMBRE!AD34)</f>
        <v>0</v>
      </c>
      <c r="AE34" s="22">
        <f>SUM(ENERO:DICIEMBRE!AE34)</f>
        <v>0</v>
      </c>
      <c r="AF34" s="22">
        <f>SUM(ENERO:DICIEMBRE!AF34)</f>
        <v>0</v>
      </c>
      <c r="AG34" s="22">
        <f>SUM(ENERO:DICIEMBRE!AG34)</f>
        <v>0</v>
      </c>
      <c r="AH34" s="22">
        <f>SUM(ENERO:DICIEMBRE!AH34)</f>
        <v>0</v>
      </c>
      <c r="AI34" s="22">
        <f>SUM(ENERO:DICIEMBRE!AI34)</f>
        <v>0</v>
      </c>
      <c r="AJ34" s="22">
        <f>SUM(ENERO:DICIEMBRE!AJ34)</f>
        <v>0</v>
      </c>
      <c r="AK34" s="22">
        <f>SUM(ENERO:DICIEMBRE!AK34)</f>
        <v>0</v>
      </c>
      <c r="AL34" s="22">
        <f>SUM(ENERO:DICIEMBRE!AL34)</f>
        <v>0</v>
      </c>
      <c r="AM34" s="22">
        <f>SUM(ENERO:DICIEMBRE!AM34)</f>
        <v>0</v>
      </c>
      <c r="AN34" s="22">
        <f>SUM(ENERO:DICIEMBRE!AN34)</f>
        <v>0</v>
      </c>
      <c r="AO34" s="22">
        <f>SUM(ENERO:DICIEMBRE!AO34)</f>
        <v>0</v>
      </c>
      <c r="AP34" s="22">
        <f>SUM(ENERO:DICIEMBRE!AP34)</f>
        <v>0</v>
      </c>
      <c r="AQ34" s="22">
        <f>SUM(ENERO:DICIEMBRE!AQ34)</f>
        <v>0</v>
      </c>
      <c r="AR34" s="22">
        <f>SUM(ENERO:DICIEMBRE!AR34)</f>
        <v>0</v>
      </c>
      <c r="AS34" s="48"/>
      <c r="AT34" s="22">
        <f>SUM(ENERO:DICIEMBRE!AT34)</f>
        <v>0</v>
      </c>
      <c r="AU34" s="33" t="str">
        <f t="shared" si="1"/>
        <v/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7"/>
      <c r="BG34" s="17"/>
      <c r="BX34" s="2"/>
      <c r="CA34" s="35" t="str">
        <f t="shared" si="2"/>
        <v/>
      </c>
      <c r="CB34" s="35" t="str">
        <f t="shared" si="3"/>
        <v/>
      </c>
      <c r="CC34" s="35" t="str">
        <f t="shared" si="4"/>
        <v/>
      </c>
      <c r="CD34" s="35" t="str">
        <f t="shared" si="5"/>
        <v/>
      </c>
      <c r="CE34" s="35"/>
      <c r="CF34" s="35"/>
      <c r="CG34" s="36">
        <f t="shared" si="6"/>
        <v>0</v>
      </c>
      <c r="CH34" s="36">
        <f t="shared" si="7"/>
        <v>0</v>
      </c>
      <c r="CI34" s="36">
        <f t="shared" si="8"/>
        <v>0</v>
      </c>
      <c r="CJ34" s="36">
        <f t="shared" si="9"/>
        <v>0</v>
      </c>
      <c r="CK34" s="10"/>
      <c r="CL34" s="10"/>
      <c r="CM34" s="10"/>
      <c r="CN34" s="10"/>
      <c r="CO34" s="10"/>
    </row>
    <row r="35" spans="1:93" ht="16.350000000000001" customHeight="1" x14ac:dyDescent="0.25">
      <c r="A35" s="384"/>
      <c r="B35" s="63" t="s">
        <v>47</v>
      </c>
      <c r="C35" s="64">
        <f t="shared" si="0"/>
        <v>0</v>
      </c>
      <c r="D35" s="65">
        <f t="shared" si="11"/>
        <v>0</v>
      </c>
      <c r="E35" s="66">
        <f t="shared" si="11"/>
        <v>0</v>
      </c>
      <c r="F35" s="22">
        <f>SUM(ENERO:DICIEMBRE!F35)</f>
        <v>0</v>
      </c>
      <c r="G35" s="22">
        <f>SUM(ENERO:DICIEMBRE!G35)</f>
        <v>0</v>
      </c>
      <c r="H35" s="22">
        <f>SUM(ENERO:DICIEMBRE!H35)</f>
        <v>0</v>
      </c>
      <c r="I35" s="22">
        <f>SUM(ENERO:DICIEMBRE!I35)</f>
        <v>0</v>
      </c>
      <c r="J35" s="22">
        <f>SUM(ENERO:DICIEMBRE!J35)</f>
        <v>0</v>
      </c>
      <c r="K35" s="22">
        <f>SUM(ENERO:DICIEMBRE!K35)</f>
        <v>0</v>
      </c>
      <c r="L35" s="22">
        <f>SUM(ENERO:DICIEMBRE!L35)</f>
        <v>0</v>
      </c>
      <c r="M35" s="22">
        <f>SUM(ENERO:DICIEMBRE!M35)</f>
        <v>0</v>
      </c>
      <c r="N35" s="22">
        <f>SUM(ENERO:DICIEMBRE!N35)</f>
        <v>0</v>
      </c>
      <c r="O35" s="22">
        <f>SUM(ENERO:DICIEMBRE!O35)</f>
        <v>0</v>
      </c>
      <c r="P35" s="22">
        <f>SUM(ENERO:DICIEMBRE!P35)</f>
        <v>0</v>
      </c>
      <c r="Q35" s="22">
        <f>SUM(ENERO:DICIEMBRE!Q35)</f>
        <v>0</v>
      </c>
      <c r="R35" s="22">
        <f>SUM(ENERO:DICIEMBRE!R35)</f>
        <v>0</v>
      </c>
      <c r="S35" s="22">
        <f>SUM(ENERO:DICIEMBRE!S35)</f>
        <v>0</v>
      </c>
      <c r="T35" s="22">
        <f>SUM(ENERO:DICIEMBRE!T35)</f>
        <v>0</v>
      </c>
      <c r="U35" s="22">
        <f>SUM(ENERO:DICIEMBRE!U35)</f>
        <v>0</v>
      </c>
      <c r="V35" s="22">
        <f>SUM(ENERO:DICIEMBRE!V35)</f>
        <v>0</v>
      </c>
      <c r="W35" s="22">
        <f>SUM(ENERO:DICIEMBRE!W35)</f>
        <v>0</v>
      </c>
      <c r="X35" s="22">
        <f>SUM(ENERO:DICIEMBRE!X35)</f>
        <v>0</v>
      </c>
      <c r="Y35" s="22">
        <f>SUM(ENERO:DICIEMBRE!Y35)</f>
        <v>0</v>
      </c>
      <c r="Z35" s="22">
        <f>SUM(ENERO:DICIEMBRE!Z35)</f>
        <v>0</v>
      </c>
      <c r="AA35" s="22">
        <f>SUM(ENERO:DICIEMBRE!AA35)</f>
        <v>0</v>
      </c>
      <c r="AB35" s="22">
        <f>SUM(ENERO:DICIEMBRE!AB35)</f>
        <v>0</v>
      </c>
      <c r="AC35" s="22">
        <f>SUM(ENERO:DICIEMBRE!AC35)</f>
        <v>0</v>
      </c>
      <c r="AD35" s="22">
        <f>SUM(ENERO:DICIEMBRE!AD35)</f>
        <v>0</v>
      </c>
      <c r="AE35" s="22">
        <f>SUM(ENERO:DICIEMBRE!AE35)</f>
        <v>0</v>
      </c>
      <c r="AF35" s="22">
        <f>SUM(ENERO:DICIEMBRE!AF35)</f>
        <v>0</v>
      </c>
      <c r="AG35" s="22">
        <f>SUM(ENERO:DICIEMBRE!AG35)</f>
        <v>0</v>
      </c>
      <c r="AH35" s="22">
        <f>SUM(ENERO:DICIEMBRE!AH35)</f>
        <v>0</v>
      </c>
      <c r="AI35" s="22">
        <f>SUM(ENERO:DICIEMBRE!AI35)</f>
        <v>0</v>
      </c>
      <c r="AJ35" s="22">
        <f>SUM(ENERO:DICIEMBRE!AJ35)</f>
        <v>0</v>
      </c>
      <c r="AK35" s="22">
        <f>SUM(ENERO:DICIEMBRE!AK35)</f>
        <v>0</v>
      </c>
      <c r="AL35" s="22">
        <f>SUM(ENERO:DICIEMBRE!AL35)</f>
        <v>0</v>
      </c>
      <c r="AM35" s="22">
        <f>SUM(ENERO:DICIEMBRE!AM35)</f>
        <v>0</v>
      </c>
      <c r="AN35" s="22">
        <f>SUM(ENERO:DICIEMBRE!AN35)</f>
        <v>0</v>
      </c>
      <c r="AO35" s="22">
        <f>SUM(ENERO:DICIEMBRE!AO35)</f>
        <v>0</v>
      </c>
      <c r="AP35" s="22">
        <f>SUM(ENERO:DICIEMBRE!AP35)</f>
        <v>0</v>
      </c>
      <c r="AQ35" s="22">
        <f>SUM(ENERO:DICIEMBRE!AQ35)</f>
        <v>0</v>
      </c>
      <c r="AR35" s="22">
        <f>SUM(ENERO:DICIEMBRE!AR35)</f>
        <v>0</v>
      </c>
      <c r="AS35" s="76"/>
      <c r="AT35" s="22">
        <f>SUM(ENERO:DICIEMBRE!AT35)</f>
        <v>0</v>
      </c>
      <c r="AU35" s="33" t="str">
        <f t="shared" si="1"/>
        <v/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7"/>
      <c r="BG35" s="17"/>
      <c r="BX35" s="2"/>
      <c r="CA35" s="35" t="str">
        <f t="shared" si="2"/>
        <v/>
      </c>
      <c r="CB35" s="35" t="str">
        <f t="shared" si="3"/>
        <v/>
      </c>
      <c r="CC35" s="35" t="str">
        <f t="shared" si="4"/>
        <v/>
      </c>
      <c r="CD35" s="35" t="str">
        <f t="shared" si="5"/>
        <v/>
      </c>
      <c r="CE35" s="35"/>
      <c r="CF35" s="35"/>
      <c r="CG35" s="36">
        <f t="shared" si="6"/>
        <v>0</v>
      </c>
      <c r="CH35" s="36">
        <f t="shared" si="7"/>
        <v>0</v>
      </c>
      <c r="CI35" s="36">
        <f t="shared" si="8"/>
        <v>0</v>
      </c>
      <c r="CJ35" s="36">
        <f t="shared" si="9"/>
        <v>0</v>
      </c>
      <c r="CK35" s="10"/>
      <c r="CL35" s="10"/>
      <c r="CM35" s="10"/>
      <c r="CN35" s="10"/>
      <c r="CO35" s="10"/>
    </row>
    <row r="36" spans="1:93" ht="16.350000000000001" customHeight="1" x14ac:dyDescent="0.25">
      <c r="A36" s="382" t="s">
        <v>49</v>
      </c>
      <c r="B36" s="18" t="s">
        <v>37</v>
      </c>
      <c r="C36" s="19">
        <f t="shared" si="0"/>
        <v>186</v>
      </c>
      <c r="D36" s="20">
        <f>SUM(H36+J36+L36+N36+P36+R36+T36+V36+X36+Z36+AB36+AD36+AF36+AH36+AJ36+AL36)</f>
        <v>149</v>
      </c>
      <c r="E36" s="21">
        <f>SUM(I36+K36+M36+O36+Q36+S36+U36+W36+Y36+AA36+AC36+AE36+AG36+AI36+AK36+AM36)</f>
        <v>37</v>
      </c>
      <c r="F36" s="88"/>
      <c r="G36" s="89"/>
      <c r="H36" s="22">
        <f>SUM(ENERO:DICIEMBRE!H36)</f>
        <v>0</v>
      </c>
      <c r="I36" s="22">
        <f>SUM(ENERO:DICIEMBRE!I36)</f>
        <v>0</v>
      </c>
      <c r="J36" s="22">
        <f>SUM(ENERO:DICIEMBRE!J36)</f>
        <v>0</v>
      </c>
      <c r="K36" s="22">
        <f>SUM(ENERO:DICIEMBRE!K36)</f>
        <v>0</v>
      </c>
      <c r="L36" s="22">
        <f>SUM(ENERO:DICIEMBRE!L36)</f>
        <v>0</v>
      </c>
      <c r="M36" s="22">
        <f>SUM(ENERO:DICIEMBRE!M36)</f>
        <v>0</v>
      </c>
      <c r="N36" s="22">
        <f>SUM(ENERO:DICIEMBRE!N36)</f>
        <v>8</v>
      </c>
      <c r="O36" s="22">
        <f>SUM(ENERO:DICIEMBRE!O36)</f>
        <v>1</v>
      </c>
      <c r="P36" s="22">
        <f>SUM(ENERO:DICIEMBRE!P36)</f>
        <v>30</v>
      </c>
      <c r="Q36" s="22">
        <f>SUM(ENERO:DICIEMBRE!Q36)</f>
        <v>8</v>
      </c>
      <c r="R36" s="22">
        <f>SUM(ENERO:DICIEMBRE!R36)</f>
        <v>21</v>
      </c>
      <c r="S36" s="22">
        <f>SUM(ENERO:DICIEMBRE!S36)</f>
        <v>2</v>
      </c>
      <c r="T36" s="22">
        <f>SUM(ENERO:DICIEMBRE!T36)</f>
        <v>18</v>
      </c>
      <c r="U36" s="22">
        <f>SUM(ENERO:DICIEMBRE!U36)</f>
        <v>10</v>
      </c>
      <c r="V36" s="22">
        <f>SUM(ENERO:DICIEMBRE!V36)</f>
        <v>15</v>
      </c>
      <c r="W36" s="22">
        <f>SUM(ENERO:DICIEMBRE!W36)</f>
        <v>4</v>
      </c>
      <c r="X36" s="22">
        <f>SUM(ENERO:DICIEMBRE!X36)</f>
        <v>23</v>
      </c>
      <c r="Y36" s="22">
        <f>SUM(ENERO:DICIEMBRE!Y36)</f>
        <v>3</v>
      </c>
      <c r="Z36" s="22">
        <f>SUM(ENERO:DICIEMBRE!Z36)</f>
        <v>22</v>
      </c>
      <c r="AA36" s="22">
        <f>SUM(ENERO:DICIEMBRE!AA36)</f>
        <v>8</v>
      </c>
      <c r="AB36" s="22">
        <f>SUM(ENERO:DICIEMBRE!AB36)</f>
        <v>7</v>
      </c>
      <c r="AC36" s="22">
        <f>SUM(ENERO:DICIEMBRE!AC36)</f>
        <v>0</v>
      </c>
      <c r="AD36" s="22">
        <f>SUM(ENERO:DICIEMBRE!AD36)</f>
        <v>0</v>
      </c>
      <c r="AE36" s="22">
        <f>SUM(ENERO:DICIEMBRE!AE36)</f>
        <v>0</v>
      </c>
      <c r="AF36" s="22">
        <f>SUM(ENERO:DICIEMBRE!AF36)</f>
        <v>2</v>
      </c>
      <c r="AG36" s="22">
        <f>SUM(ENERO:DICIEMBRE!AG36)</f>
        <v>1</v>
      </c>
      <c r="AH36" s="22">
        <f>SUM(ENERO:DICIEMBRE!AH36)</f>
        <v>3</v>
      </c>
      <c r="AI36" s="22">
        <f>SUM(ENERO:DICIEMBRE!AI36)</f>
        <v>0</v>
      </c>
      <c r="AJ36" s="22">
        <f>SUM(ENERO:DICIEMBRE!AJ36)</f>
        <v>0</v>
      </c>
      <c r="AK36" s="22">
        <f>SUM(ENERO:DICIEMBRE!AK36)</f>
        <v>0</v>
      </c>
      <c r="AL36" s="22">
        <f>SUM(ENERO:DICIEMBRE!AL36)</f>
        <v>0</v>
      </c>
      <c r="AM36" s="22">
        <f>SUM(ENERO:DICIEMBRE!AM36)</f>
        <v>0</v>
      </c>
      <c r="AN36" s="22">
        <f>SUM(ENERO:DICIEMBRE!AN36)</f>
        <v>0</v>
      </c>
      <c r="AO36" s="22">
        <f>SUM(ENERO:DICIEMBRE!AO36)</f>
        <v>0</v>
      </c>
      <c r="AP36" s="22">
        <f>SUM(ENERO:DICIEMBRE!AP36)</f>
        <v>4</v>
      </c>
      <c r="AQ36" s="22">
        <f>SUM(ENERO:DICIEMBRE!AQ36)</f>
        <v>4</v>
      </c>
      <c r="AR36" s="22">
        <f>SUM(ENERO:DICIEMBRE!AR36)</f>
        <v>17</v>
      </c>
      <c r="AS36" s="31"/>
      <c r="AT36" s="22">
        <f>SUM(ENERO:DICIEMBRE!AT36)</f>
        <v>0</v>
      </c>
      <c r="AU36" s="33" t="str">
        <f t="shared" si="1"/>
        <v/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7"/>
      <c r="BG36" s="17"/>
      <c r="BX36" s="2"/>
      <c r="CA36" s="35" t="str">
        <f t="shared" si="2"/>
        <v/>
      </c>
      <c r="CB36" s="35" t="str">
        <f t="shared" si="3"/>
        <v/>
      </c>
      <c r="CC36" s="35" t="str">
        <f t="shared" si="4"/>
        <v/>
      </c>
      <c r="CD36" s="35" t="str">
        <f t="shared" si="5"/>
        <v/>
      </c>
      <c r="CE36" s="35"/>
      <c r="CF36" s="35"/>
      <c r="CG36" s="36">
        <f t="shared" si="6"/>
        <v>0</v>
      </c>
      <c r="CH36" s="36">
        <f t="shared" si="7"/>
        <v>0</v>
      </c>
      <c r="CI36" s="36">
        <f t="shared" si="8"/>
        <v>0</v>
      </c>
      <c r="CJ36" s="36">
        <f t="shared" si="9"/>
        <v>0</v>
      </c>
      <c r="CK36" s="10"/>
      <c r="CL36" s="10"/>
      <c r="CM36" s="10"/>
      <c r="CN36" s="10"/>
      <c r="CO36" s="10"/>
    </row>
    <row r="37" spans="1:93" ht="16.350000000000001" customHeight="1" x14ac:dyDescent="0.25">
      <c r="A37" s="383"/>
      <c r="B37" s="37" t="s">
        <v>38</v>
      </c>
      <c r="C37" s="38">
        <f t="shared" si="0"/>
        <v>0</v>
      </c>
      <c r="D37" s="39">
        <f t="shared" ref="D37:E52" si="12">SUM(H37+J37+L37+N37+P37+R37+T37+V37+X37+Z37+AB37+AD37+AF37+AH37+AJ37+AL37)</f>
        <v>0</v>
      </c>
      <c r="E37" s="40">
        <f t="shared" si="12"/>
        <v>0</v>
      </c>
      <c r="F37" s="90"/>
      <c r="G37" s="91"/>
      <c r="H37" s="22">
        <f>SUM(ENERO:DICIEMBRE!H37)</f>
        <v>0</v>
      </c>
      <c r="I37" s="22">
        <f>SUM(ENERO:DICIEMBRE!I37)</f>
        <v>0</v>
      </c>
      <c r="J37" s="22">
        <f>SUM(ENERO:DICIEMBRE!J37)</f>
        <v>0</v>
      </c>
      <c r="K37" s="22">
        <f>SUM(ENERO:DICIEMBRE!K37)</f>
        <v>0</v>
      </c>
      <c r="L37" s="22">
        <f>SUM(ENERO:DICIEMBRE!L37)</f>
        <v>0</v>
      </c>
      <c r="M37" s="22">
        <f>SUM(ENERO:DICIEMBRE!M37)</f>
        <v>0</v>
      </c>
      <c r="N37" s="22">
        <f>SUM(ENERO:DICIEMBRE!N37)</f>
        <v>0</v>
      </c>
      <c r="O37" s="22">
        <f>SUM(ENERO:DICIEMBRE!O37)</f>
        <v>0</v>
      </c>
      <c r="P37" s="22">
        <f>SUM(ENERO:DICIEMBRE!P37)</f>
        <v>0</v>
      </c>
      <c r="Q37" s="22">
        <f>SUM(ENERO:DICIEMBRE!Q37)</f>
        <v>0</v>
      </c>
      <c r="R37" s="22">
        <f>SUM(ENERO:DICIEMBRE!R37)</f>
        <v>0</v>
      </c>
      <c r="S37" s="22">
        <f>SUM(ENERO:DICIEMBRE!S37)</f>
        <v>0</v>
      </c>
      <c r="T37" s="22">
        <f>SUM(ENERO:DICIEMBRE!T37)</f>
        <v>0</v>
      </c>
      <c r="U37" s="22">
        <f>SUM(ENERO:DICIEMBRE!U37)</f>
        <v>0</v>
      </c>
      <c r="V37" s="22">
        <f>SUM(ENERO:DICIEMBRE!V37)</f>
        <v>0</v>
      </c>
      <c r="W37" s="22">
        <f>SUM(ENERO:DICIEMBRE!W37)</f>
        <v>0</v>
      </c>
      <c r="X37" s="22">
        <f>SUM(ENERO:DICIEMBRE!X37)</f>
        <v>0</v>
      </c>
      <c r="Y37" s="22">
        <f>SUM(ENERO:DICIEMBRE!Y37)</f>
        <v>0</v>
      </c>
      <c r="Z37" s="22">
        <f>SUM(ENERO:DICIEMBRE!Z37)</f>
        <v>0</v>
      </c>
      <c r="AA37" s="22">
        <f>SUM(ENERO:DICIEMBRE!AA37)</f>
        <v>0</v>
      </c>
      <c r="AB37" s="22">
        <f>SUM(ENERO:DICIEMBRE!AB37)</f>
        <v>0</v>
      </c>
      <c r="AC37" s="22">
        <f>SUM(ENERO:DICIEMBRE!AC37)</f>
        <v>0</v>
      </c>
      <c r="AD37" s="22">
        <f>SUM(ENERO:DICIEMBRE!AD37)</f>
        <v>0</v>
      </c>
      <c r="AE37" s="22">
        <f>SUM(ENERO:DICIEMBRE!AE37)</f>
        <v>0</v>
      </c>
      <c r="AF37" s="22">
        <f>SUM(ENERO:DICIEMBRE!AF37)</f>
        <v>0</v>
      </c>
      <c r="AG37" s="22">
        <f>SUM(ENERO:DICIEMBRE!AG37)</f>
        <v>0</v>
      </c>
      <c r="AH37" s="22">
        <f>SUM(ENERO:DICIEMBRE!AH37)</f>
        <v>0</v>
      </c>
      <c r="AI37" s="22">
        <f>SUM(ENERO:DICIEMBRE!AI37)</f>
        <v>0</v>
      </c>
      <c r="AJ37" s="22">
        <f>SUM(ENERO:DICIEMBRE!AJ37)</f>
        <v>0</v>
      </c>
      <c r="AK37" s="22">
        <f>SUM(ENERO:DICIEMBRE!AK37)</f>
        <v>0</v>
      </c>
      <c r="AL37" s="22">
        <f>SUM(ENERO:DICIEMBRE!AL37)</f>
        <v>0</v>
      </c>
      <c r="AM37" s="22">
        <f>SUM(ENERO:DICIEMBRE!AM37)</f>
        <v>0</v>
      </c>
      <c r="AN37" s="22">
        <f>SUM(ENERO:DICIEMBRE!AN37)</f>
        <v>0</v>
      </c>
      <c r="AO37" s="22">
        <f>SUM(ENERO:DICIEMBRE!AO37)</f>
        <v>0</v>
      </c>
      <c r="AP37" s="22">
        <f>SUM(ENERO:DICIEMBRE!AP37)</f>
        <v>0</v>
      </c>
      <c r="AQ37" s="22">
        <f>SUM(ENERO:DICIEMBRE!AQ37)</f>
        <v>0</v>
      </c>
      <c r="AR37" s="22">
        <f>SUM(ENERO:DICIEMBRE!AR37)</f>
        <v>0</v>
      </c>
      <c r="AS37" s="48"/>
      <c r="AT37" s="22">
        <f>SUM(ENERO:DICIEMBRE!AT37)</f>
        <v>0</v>
      </c>
      <c r="AU37" s="33" t="str">
        <f t="shared" si="1"/>
        <v/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17"/>
      <c r="BG37" s="17"/>
      <c r="BX37" s="2"/>
      <c r="CA37" s="35" t="str">
        <f t="shared" si="2"/>
        <v/>
      </c>
      <c r="CB37" s="35" t="str">
        <f t="shared" si="3"/>
        <v/>
      </c>
      <c r="CC37" s="35" t="str">
        <f t="shared" si="4"/>
        <v/>
      </c>
      <c r="CD37" s="35" t="str">
        <f t="shared" si="5"/>
        <v/>
      </c>
      <c r="CE37" s="35"/>
      <c r="CF37" s="35"/>
      <c r="CG37" s="36">
        <f t="shared" si="6"/>
        <v>0</v>
      </c>
      <c r="CH37" s="36">
        <f t="shared" si="7"/>
        <v>0</v>
      </c>
      <c r="CI37" s="36">
        <f t="shared" si="8"/>
        <v>0</v>
      </c>
      <c r="CJ37" s="36">
        <f t="shared" si="9"/>
        <v>0</v>
      </c>
      <c r="CK37" s="10"/>
      <c r="CL37" s="10"/>
      <c r="CM37" s="10"/>
      <c r="CN37" s="10"/>
      <c r="CO37" s="10"/>
    </row>
    <row r="38" spans="1:93" ht="16.350000000000001" customHeight="1" x14ac:dyDescent="0.25">
      <c r="A38" s="383"/>
      <c r="B38" s="37" t="s">
        <v>39</v>
      </c>
      <c r="C38" s="38">
        <f t="shared" si="0"/>
        <v>1987</v>
      </c>
      <c r="D38" s="39">
        <f t="shared" si="12"/>
        <v>1514</v>
      </c>
      <c r="E38" s="40">
        <f t="shared" si="12"/>
        <v>473</v>
      </c>
      <c r="F38" s="90"/>
      <c r="G38" s="91"/>
      <c r="H38" s="22">
        <f>SUM(ENERO:DICIEMBRE!H38)</f>
        <v>0</v>
      </c>
      <c r="I38" s="22">
        <f>SUM(ENERO:DICIEMBRE!I38)</f>
        <v>0</v>
      </c>
      <c r="J38" s="22">
        <f>SUM(ENERO:DICIEMBRE!J38)</f>
        <v>1</v>
      </c>
      <c r="K38" s="22">
        <f>SUM(ENERO:DICIEMBRE!K38)</f>
        <v>0</v>
      </c>
      <c r="L38" s="22">
        <f>SUM(ENERO:DICIEMBRE!L38)</f>
        <v>14</v>
      </c>
      <c r="M38" s="22">
        <f>SUM(ENERO:DICIEMBRE!M38)</f>
        <v>0</v>
      </c>
      <c r="N38" s="22">
        <f>SUM(ENERO:DICIEMBRE!N38)</f>
        <v>116</v>
      </c>
      <c r="O38" s="22">
        <f>SUM(ENERO:DICIEMBRE!O38)</f>
        <v>7</v>
      </c>
      <c r="P38" s="22">
        <f>SUM(ENERO:DICIEMBRE!P38)</f>
        <v>208</v>
      </c>
      <c r="Q38" s="22">
        <f>SUM(ENERO:DICIEMBRE!Q38)</f>
        <v>56</v>
      </c>
      <c r="R38" s="22">
        <f>SUM(ENERO:DICIEMBRE!R38)</f>
        <v>282</v>
      </c>
      <c r="S38" s="22">
        <f>SUM(ENERO:DICIEMBRE!S38)</f>
        <v>72</v>
      </c>
      <c r="T38" s="22">
        <f>SUM(ENERO:DICIEMBRE!T38)</f>
        <v>201</v>
      </c>
      <c r="U38" s="22">
        <f>SUM(ENERO:DICIEMBRE!U38)</f>
        <v>93</v>
      </c>
      <c r="V38" s="22">
        <f>SUM(ENERO:DICIEMBRE!V38)</f>
        <v>178</v>
      </c>
      <c r="W38" s="22">
        <f>SUM(ENERO:DICIEMBRE!W38)</f>
        <v>92</v>
      </c>
      <c r="X38" s="22">
        <f>SUM(ENERO:DICIEMBRE!X38)</f>
        <v>175</v>
      </c>
      <c r="Y38" s="22">
        <f>SUM(ENERO:DICIEMBRE!Y38)</f>
        <v>65</v>
      </c>
      <c r="Z38" s="22">
        <f>SUM(ENERO:DICIEMBRE!Z38)</f>
        <v>156</v>
      </c>
      <c r="AA38" s="22">
        <f>SUM(ENERO:DICIEMBRE!AA38)</f>
        <v>56</v>
      </c>
      <c r="AB38" s="22">
        <f>SUM(ENERO:DICIEMBRE!AB38)</f>
        <v>111</v>
      </c>
      <c r="AC38" s="22">
        <f>SUM(ENERO:DICIEMBRE!AC38)</f>
        <v>12</v>
      </c>
      <c r="AD38" s="22">
        <f>SUM(ENERO:DICIEMBRE!AD38)</f>
        <v>15</v>
      </c>
      <c r="AE38" s="22">
        <f>SUM(ENERO:DICIEMBRE!AE38)</f>
        <v>9</v>
      </c>
      <c r="AF38" s="22">
        <f>SUM(ENERO:DICIEMBRE!AF38)</f>
        <v>18</v>
      </c>
      <c r="AG38" s="22">
        <f>SUM(ENERO:DICIEMBRE!AG38)</f>
        <v>11</v>
      </c>
      <c r="AH38" s="22">
        <f>SUM(ENERO:DICIEMBRE!AH38)</f>
        <v>30</v>
      </c>
      <c r="AI38" s="22">
        <f>SUM(ENERO:DICIEMBRE!AI38)</f>
        <v>0</v>
      </c>
      <c r="AJ38" s="22">
        <f>SUM(ENERO:DICIEMBRE!AJ38)</f>
        <v>9</v>
      </c>
      <c r="AK38" s="22">
        <f>SUM(ENERO:DICIEMBRE!AK38)</f>
        <v>0</v>
      </c>
      <c r="AL38" s="22">
        <f>SUM(ENERO:DICIEMBRE!AL38)</f>
        <v>0</v>
      </c>
      <c r="AM38" s="22">
        <f>SUM(ENERO:DICIEMBRE!AM38)</f>
        <v>0</v>
      </c>
      <c r="AN38" s="22">
        <f>SUM(ENERO:DICIEMBRE!AN38)</f>
        <v>0</v>
      </c>
      <c r="AO38" s="22">
        <f>SUM(ENERO:DICIEMBRE!AO38)</f>
        <v>0</v>
      </c>
      <c r="AP38" s="22">
        <f>SUM(ENERO:DICIEMBRE!AP38)</f>
        <v>28</v>
      </c>
      <c r="AQ38" s="22">
        <f>SUM(ENERO:DICIEMBRE!AQ38)</f>
        <v>19</v>
      </c>
      <c r="AR38" s="22">
        <f>SUM(ENERO:DICIEMBRE!AR38)</f>
        <v>136</v>
      </c>
      <c r="AS38" s="48"/>
      <c r="AT38" s="22">
        <f>SUM(ENERO:DICIEMBRE!AT38)</f>
        <v>0</v>
      </c>
      <c r="AU38" s="33" t="str">
        <f t="shared" si="1"/>
        <v/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17"/>
      <c r="BG38" s="17"/>
      <c r="BX38" s="2"/>
      <c r="CA38" s="35" t="str">
        <f t="shared" si="2"/>
        <v/>
      </c>
      <c r="CB38" s="35" t="str">
        <f t="shared" si="3"/>
        <v/>
      </c>
      <c r="CC38" s="35" t="str">
        <f t="shared" si="4"/>
        <v/>
      </c>
      <c r="CD38" s="35" t="str">
        <f t="shared" si="5"/>
        <v/>
      </c>
      <c r="CE38" s="35"/>
      <c r="CF38" s="35"/>
      <c r="CG38" s="36">
        <f t="shared" si="6"/>
        <v>0</v>
      </c>
      <c r="CH38" s="36">
        <f t="shared" si="7"/>
        <v>0</v>
      </c>
      <c r="CI38" s="36">
        <f t="shared" si="8"/>
        <v>0</v>
      </c>
      <c r="CJ38" s="36">
        <f t="shared" si="9"/>
        <v>0</v>
      </c>
      <c r="CK38" s="10"/>
      <c r="CL38" s="10"/>
      <c r="CM38" s="10"/>
      <c r="CN38" s="10"/>
      <c r="CO38" s="10"/>
    </row>
    <row r="39" spans="1:93" ht="16.350000000000001" customHeight="1" x14ac:dyDescent="0.25">
      <c r="A39" s="383"/>
      <c r="B39" s="37" t="s">
        <v>40</v>
      </c>
      <c r="C39" s="38">
        <f t="shared" si="0"/>
        <v>0</v>
      </c>
      <c r="D39" s="39">
        <f t="shared" si="12"/>
        <v>0</v>
      </c>
      <c r="E39" s="40">
        <f t="shared" si="12"/>
        <v>0</v>
      </c>
      <c r="F39" s="90"/>
      <c r="G39" s="91"/>
      <c r="H39" s="22">
        <f>SUM(ENERO:DICIEMBRE!H39)</f>
        <v>0</v>
      </c>
      <c r="I39" s="22">
        <f>SUM(ENERO:DICIEMBRE!I39)</f>
        <v>0</v>
      </c>
      <c r="J39" s="22">
        <f>SUM(ENERO:DICIEMBRE!J39)</f>
        <v>0</v>
      </c>
      <c r="K39" s="22">
        <f>SUM(ENERO:DICIEMBRE!K39)</f>
        <v>0</v>
      </c>
      <c r="L39" s="22">
        <f>SUM(ENERO:DICIEMBRE!L39)</f>
        <v>0</v>
      </c>
      <c r="M39" s="22">
        <f>SUM(ENERO:DICIEMBRE!M39)</f>
        <v>0</v>
      </c>
      <c r="N39" s="22">
        <f>SUM(ENERO:DICIEMBRE!N39)</f>
        <v>0</v>
      </c>
      <c r="O39" s="22">
        <f>SUM(ENERO:DICIEMBRE!O39)</f>
        <v>0</v>
      </c>
      <c r="P39" s="22">
        <f>SUM(ENERO:DICIEMBRE!P39)</f>
        <v>0</v>
      </c>
      <c r="Q39" s="22">
        <f>SUM(ENERO:DICIEMBRE!Q39)</f>
        <v>0</v>
      </c>
      <c r="R39" s="22">
        <f>SUM(ENERO:DICIEMBRE!R39)</f>
        <v>0</v>
      </c>
      <c r="S39" s="22">
        <f>SUM(ENERO:DICIEMBRE!S39)</f>
        <v>0</v>
      </c>
      <c r="T39" s="22">
        <f>SUM(ENERO:DICIEMBRE!T39)</f>
        <v>0</v>
      </c>
      <c r="U39" s="22">
        <f>SUM(ENERO:DICIEMBRE!U39)</f>
        <v>0</v>
      </c>
      <c r="V39" s="22">
        <f>SUM(ENERO:DICIEMBRE!V39)</f>
        <v>0</v>
      </c>
      <c r="W39" s="22">
        <f>SUM(ENERO:DICIEMBRE!W39)</f>
        <v>0</v>
      </c>
      <c r="X39" s="22">
        <f>SUM(ENERO:DICIEMBRE!X39)</f>
        <v>0</v>
      </c>
      <c r="Y39" s="22">
        <f>SUM(ENERO:DICIEMBRE!Y39)</f>
        <v>0</v>
      </c>
      <c r="Z39" s="22">
        <f>SUM(ENERO:DICIEMBRE!Z39)</f>
        <v>0</v>
      </c>
      <c r="AA39" s="22">
        <f>SUM(ENERO:DICIEMBRE!AA39)</f>
        <v>0</v>
      </c>
      <c r="AB39" s="22">
        <f>SUM(ENERO:DICIEMBRE!AB39)</f>
        <v>0</v>
      </c>
      <c r="AC39" s="22">
        <f>SUM(ENERO:DICIEMBRE!AC39)</f>
        <v>0</v>
      </c>
      <c r="AD39" s="22">
        <f>SUM(ENERO:DICIEMBRE!AD39)</f>
        <v>0</v>
      </c>
      <c r="AE39" s="22">
        <f>SUM(ENERO:DICIEMBRE!AE39)</f>
        <v>0</v>
      </c>
      <c r="AF39" s="22">
        <f>SUM(ENERO:DICIEMBRE!AF39)</f>
        <v>0</v>
      </c>
      <c r="AG39" s="22">
        <f>SUM(ENERO:DICIEMBRE!AG39)</f>
        <v>0</v>
      </c>
      <c r="AH39" s="22">
        <f>SUM(ENERO:DICIEMBRE!AH39)</f>
        <v>0</v>
      </c>
      <c r="AI39" s="22">
        <f>SUM(ENERO:DICIEMBRE!AI39)</f>
        <v>0</v>
      </c>
      <c r="AJ39" s="22">
        <f>SUM(ENERO:DICIEMBRE!AJ39)</f>
        <v>0</v>
      </c>
      <c r="AK39" s="22">
        <f>SUM(ENERO:DICIEMBRE!AK39)</f>
        <v>0</v>
      </c>
      <c r="AL39" s="22">
        <f>SUM(ENERO:DICIEMBRE!AL39)</f>
        <v>0</v>
      </c>
      <c r="AM39" s="22">
        <f>SUM(ENERO:DICIEMBRE!AM39)</f>
        <v>0</v>
      </c>
      <c r="AN39" s="22">
        <f>SUM(ENERO:DICIEMBRE!AN39)</f>
        <v>0</v>
      </c>
      <c r="AO39" s="22">
        <f>SUM(ENERO:DICIEMBRE!AO39)</f>
        <v>0</v>
      </c>
      <c r="AP39" s="22">
        <f>SUM(ENERO:DICIEMBRE!AP39)</f>
        <v>0</v>
      </c>
      <c r="AQ39" s="22">
        <f>SUM(ENERO:DICIEMBRE!AQ39)</f>
        <v>0</v>
      </c>
      <c r="AR39" s="22">
        <f>SUM(ENERO:DICIEMBRE!AR39)</f>
        <v>0</v>
      </c>
      <c r="AS39" s="48"/>
      <c r="AT39" s="22">
        <f>SUM(ENERO:DICIEMBRE!AT39)</f>
        <v>0</v>
      </c>
      <c r="AU39" s="33" t="str">
        <f t="shared" si="1"/>
        <v/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17"/>
      <c r="BG39" s="17"/>
      <c r="BX39" s="2"/>
      <c r="CA39" s="35" t="str">
        <f t="shared" si="2"/>
        <v/>
      </c>
      <c r="CB39" s="35" t="str">
        <f t="shared" si="3"/>
        <v/>
      </c>
      <c r="CC39" s="35" t="str">
        <f t="shared" si="4"/>
        <v/>
      </c>
      <c r="CD39" s="35" t="str">
        <f t="shared" si="5"/>
        <v/>
      </c>
      <c r="CE39" s="35"/>
      <c r="CF39" s="35"/>
      <c r="CG39" s="36">
        <f t="shared" si="6"/>
        <v>0</v>
      </c>
      <c r="CH39" s="36">
        <f t="shared" si="7"/>
        <v>0</v>
      </c>
      <c r="CI39" s="36">
        <f t="shared" si="8"/>
        <v>0</v>
      </c>
      <c r="CJ39" s="36">
        <f t="shared" si="9"/>
        <v>0</v>
      </c>
      <c r="CK39" s="10"/>
      <c r="CL39" s="10"/>
      <c r="CM39" s="10"/>
      <c r="CN39" s="10"/>
      <c r="CO39" s="10"/>
    </row>
    <row r="40" spans="1:93" ht="16.350000000000001" customHeight="1" x14ac:dyDescent="0.25">
      <c r="A40" s="383"/>
      <c r="B40" s="37" t="s">
        <v>41</v>
      </c>
      <c r="C40" s="38">
        <f t="shared" si="0"/>
        <v>0</v>
      </c>
      <c r="D40" s="39">
        <f t="shared" si="12"/>
        <v>0</v>
      </c>
      <c r="E40" s="40">
        <f t="shared" si="12"/>
        <v>0</v>
      </c>
      <c r="F40" s="90"/>
      <c r="G40" s="91"/>
      <c r="H40" s="22">
        <f>SUM(ENERO:DICIEMBRE!H40)</f>
        <v>0</v>
      </c>
      <c r="I40" s="22">
        <f>SUM(ENERO:DICIEMBRE!I40)</f>
        <v>0</v>
      </c>
      <c r="J40" s="22">
        <f>SUM(ENERO:DICIEMBRE!J40)</f>
        <v>0</v>
      </c>
      <c r="K40" s="22">
        <f>SUM(ENERO:DICIEMBRE!K40)</f>
        <v>0</v>
      </c>
      <c r="L40" s="22">
        <f>SUM(ENERO:DICIEMBRE!L40)</f>
        <v>0</v>
      </c>
      <c r="M40" s="22">
        <f>SUM(ENERO:DICIEMBRE!M40)</f>
        <v>0</v>
      </c>
      <c r="N40" s="22">
        <f>SUM(ENERO:DICIEMBRE!N40)</f>
        <v>0</v>
      </c>
      <c r="O40" s="22">
        <f>SUM(ENERO:DICIEMBRE!O40)</f>
        <v>0</v>
      </c>
      <c r="P40" s="22">
        <f>SUM(ENERO:DICIEMBRE!P40)</f>
        <v>0</v>
      </c>
      <c r="Q40" s="22">
        <f>SUM(ENERO:DICIEMBRE!Q40)</f>
        <v>0</v>
      </c>
      <c r="R40" s="22">
        <f>SUM(ENERO:DICIEMBRE!R40)</f>
        <v>0</v>
      </c>
      <c r="S40" s="22">
        <f>SUM(ENERO:DICIEMBRE!S40)</f>
        <v>0</v>
      </c>
      <c r="T40" s="22">
        <f>SUM(ENERO:DICIEMBRE!T40)</f>
        <v>0</v>
      </c>
      <c r="U40" s="22">
        <f>SUM(ENERO:DICIEMBRE!U40)</f>
        <v>0</v>
      </c>
      <c r="V40" s="22">
        <f>SUM(ENERO:DICIEMBRE!V40)</f>
        <v>0</v>
      </c>
      <c r="W40" s="22">
        <f>SUM(ENERO:DICIEMBRE!W40)</f>
        <v>0</v>
      </c>
      <c r="X40" s="22">
        <f>SUM(ENERO:DICIEMBRE!X40)</f>
        <v>0</v>
      </c>
      <c r="Y40" s="22">
        <f>SUM(ENERO:DICIEMBRE!Y40)</f>
        <v>0</v>
      </c>
      <c r="Z40" s="22">
        <f>SUM(ENERO:DICIEMBRE!Z40)</f>
        <v>0</v>
      </c>
      <c r="AA40" s="22">
        <f>SUM(ENERO:DICIEMBRE!AA40)</f>
        <v>0</v>
      </c>
      <c r="AB40" s="22">
        <f>SUM(ENERO:DICIEMBRE!AB40)</f>
        <v>0</v>
      </c>
      <c r="AC40" s="22">
        <f>SUM(ENERO:DICIEMBRE!AC40)</f>
        <v>0</v>
      </c>
      <c r="AD40" s="22">
        <f>SUM(ENERO:DICIEMBRE!AD40)</f>
        <v>0</v>
      </c>
      <c r="AE40" s="22">
        <f>SUM(ENERO:DICIEMBRE!AE40)</f>
        <v>0</v>
      </c>
      <c r="AF40" s="22">
        <f>SUM(ENERO:DICIEMBRE!AF40)</f>
        <v>0</v>
      </c>
      <c r="AG40" s="22">
        <f>SUM(ENERO:DICIEMBRE!AG40)</f>
        <v>0</v>
      </c>
      <c r="AH40" s="22">
        <f>SUM(ENERO:DICIEMBRE!AH40)</f>
        <v>0</v>
      </c>
      <c r="AI40" s="22">
        <f>SUM(ENERO:DICIEMBRE!AI40)</f>
        <v>0</v>
      </c>
      <c r="AJ40" s="22">
        <f>SUM(ENERO:DICIEMBRE!AJ40)</f>
        <v>0</v>
      </c>
      <c r="AK40" s="22">
        <f>SUM(ENERO:DICIEMBRE!AK40)</f>
        <v>0</v>
      </c>
      <c r="AL40" s="22">
        <f>SUM(ENERO:DICIEMBRE!AL40)</f>
        <v>0</v>
      </c>
      <c r="AM40" s="22">
        <f>SUM(ENERO:DICIEMBRE!AM40)</f>
        <v>0</v>
      </c>
      <c r="AN40" s="22">
        <f>SUM(ENERO:DICIEMBRE!AN40)</f>
        <v>0</v>
      </c>
      <c r="AO40" s="22">
        <f>SUM(ENERO:DICIEMBRE!AO40)</f>
        <v>0</v>
      </c>
      <c r="AP40" s="22">
        <f>SUM(ENERO:DICIEMBRE!AP40)</f>
        <v>0</v>
      </c>
      <c r="AQ40" s="22">
        <f>SUM(ENERO:DICIEMBRE!AQ40)</f>
        <v>0</v>
      </c>
      <c r="AR40" s="22">
        <f>SUM(ENERO:DICIEMBRE!AR40)</f>
        <v>0</v>
      </c>
      <c r="AS40" s="48"/>
      <c r="AT40" s="22">
        <f>SUM(ENERO:DICIEMBRE!AT40)</f>
        <v>0</v>
      </c>
      <c r="AU40" s="33" t="str">
        <f t="shared" si="1"/>
        <v/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17"/>
      <c r="BG40" s="17"/>
      <c r="BX40" s="2"/>
      <c r="CA40" s="35" t="str">
        <f t="shared" si="2"/>
        <v/>
      </c>
      <c r="CB40" s="35" t="str">
        <f t="shared" si="3"/>
        <v/>
      </c>
      <c r="CC40" s="35" t="str">
        <f t="shared" si="4"/>
        <v/>
      </c>
      <c r="CD40" s="35" t="str">
        <f t="shared" si="5"/>
        <v/>
      </c>
      <c r="CE40" s="35"/>
      <c r="CF40" s="35"/>
      <c r="CG40" s="36">
        <f t="shared" si="6"/>
        <v>0</v>
      </c>
      <c r="CH40" s="36">
        <f t="shared" si="7"/>
        <v>0</v>
      </c>
      <c r="CI40" s="36">
        <f t="shared" si="8"/>
        <v>0</v>
      </c>
      <c r="CJ40" s="36">
        <f t="shared" si="9"/>
        <v>0</v>
      </c>
      <c r="CK40" s="10"/>
      <c r="CL40" s="10"/>
      <c r="CM40" s="10"/>
      <c r="CN40" s="10"/>
      <c r="CO40" s="10"/>
    </row>
    <row r="41" spans="1:93" ht="16.350000000000001" customHeight="1" x14ac:dyDescent="0.25">
      <c r="A41" s="383"/>
      <c r="B41" s="37" t="s">
        <v>42</v>
      </c>
      <c r="C41" s="38">
        <f t="shared" si="0"/>
        <v>0</v>
      </c>
      <c r="D41" s="39">
        <f t="shared" si="12"/>
        <v>0</v>
      </c>
      <c r="E41" s="40">
        <f t="shared" si="12"/>
        <v>0</v>
      </c>
      <c r="F41" s="90"/>
      <c r="G41" s="91"/>
      <c r="H41" s="22">
        <f>SUM(ENERO:DICIEMBRE!H41)</f>
        <v>0</v>
      </c>
      <c r="I41" s="22">
        <f>SUM(ENERO:DICIEMBRE!I41)</f>
        <v>0</v>
      </c>
      <c r="J41" s="22">
        <f>SUM(ENERO:DICIEMBRE!J41)</f>
        <v>0</v>
      </c>
      <c r="K41" s="22">
        <f>SUM(ENERO:DICIEMBRE!K41)</f>
        <v>0</v>
      </c>
      <c r="L41" s="22">
        <f>SUM(ENERO:DICIEMBRE!L41)</f>
        <v>0</v>
      </c>
      <c r="M41" s="22">
        <f>SUM(ENERO:DICIEMBRE!M41)</f>
        <v>0</v>
      </c>
      <c r="N41" s="22">
        <f>SUM(ENERO:DICIEMBRE!N41)</f>
        <v>0</v>
      </c>
      <c r="O41" s="22">
        <f>SUM(ENERO:DICIEMBRE!O41)</f>
        <v>0</v>
      </c>
      <c r="P41" s="22">
        <f>SUM(ENERO:DICIEMBRE!P41)</f>
        <v>0</v>
      </c>
      <c r="Q41" s="22">
        <f>SUM(ENERO:DICIEMBRE!Q41)</f>
        <v>0</v>
      </c>
      <c r="R41" s="22">
        <f>SUM(ENERO:DICIEMBRE!R41)</f>
        <v>0</v>
      </c>
      <c r="S41" s="22">
        <f>SUM(ENERO:DICIEMBRE!S41)</f>
        <v>0</v>
      </c>
      <c r="T41" s="22">
        <f>SUM(ENERO:DICIEMBRE!T41)</f>
        <v>0</v>
      </c>
      <c r="U41" s="22">
        <f>SUM(ENERO:DICIEMBRE!U41)</f>
        <v>0</v>
      </c>
      <c r="V41" s="22">
        <f>SUM(ENERO:DICIEMBRE!V41)</f>
        <v>0</v>
      </c>
      <c r="W41" s="22">
        <f>SUM(ENERO:DICIEMBRE!W41)</f>
        <v>0</v>
      </c>
      <c r="X41" s="22">
        <f>SUM(ENERO:DICIEMBRE!X41)</f>
        <v>0</v>
      </c>
      <c r="Y41" s="22">
        <f>SUM(ENERO:DICIEMBRE!Y41)</f>
        <v>0</v>
      </c>
      <c r="Z41" s="22">
        <f>SUM(ENERO:DICIEMBRE!Z41)</f>
        <v>0</v>
      </c>
      <c r="AA41" s="22">
        <f>SUM(ENERO:DICIEMBRE!AA41)</f>
        <v>0</v>
      </c>
      <c r="AB41" s="22">
        <f>SUM(ENERO:DICIEMBRE!AB41)</f>
        <v>0</v>
      </c>
      <c r="AC41" s="22">
        <f>SUM(ENERO:DICIEMBRE!AC41)</f>
        <v>0</v>
      </c>
      <c r="AD41" s="22">
        <f>SUM(ENERO:DICIEMBRE!AD41)</f>
        <v>0</v>
      </c>
      <c r="AE41" s="22">
        <f>SUM(ENERO:DICIEMBRE!AE41)</f>
        <v>0</v>
      </c>
      <c r="AF41" s="22">
        <f>SUM(ENERO:DICIEMBRE!AF41)</f>
        <v>0</v>
      </c>
      <c r="AG41" s="22">
        <f>SUM(ENERO:DICIEMBRE!AG41)</f>
        <v>0</v>
      </c>
      <c r="AH41" s="22">
        <f>SUM(ENERO:DICIEMBRE!AH41)</f>
        <v>0</v>
      </c>
      <c r="AI41" s="22">
        <f>SUM(ENERO:DICIEMBRE!AI41)</f>
        <v>0</v>
      </c>
      <c r="AJ41" s="22">
        <f>SUM(ENERO:DICIEMBRE!AJ41)</f>
        <v>0</v>
      </c>
      <c r="AK41" s="22">
        <f>SUM(ENERO:DICIEMBRE!AK41)</f>
        <v>0</v>
      </c>
      <c r="AL41" s="22">
        <f>SUM(ENERO:DICIEMBRE!AL41)</f>
        <v>0</v>
      </c>
      <c r="AM41" s="22">
        <f>SUM(ENERO:DICIEMBRE!AM41)</f>
        <v>0</v>
      </c>
      <c r="AN41" s="22">
        <f>SUM(ENERO:DICIEMBRE!AN41)</f>
        <v>0</v>
      </c>
      <c r="AO41" s="22">
        <f>SUM(ENERO:DICIEMBRE!AO41)</f>
        <v>0</v>
      </c>
      <c r="AP41" s="22">
        <f>SUM(ENERO:DICIEMBRE!AP41)</f>
        <v>0</v>
      </c>
      <c r="AQ41" s="22">
        <f>SUM(ENERO:DICIEMBRE!AQ41)</f>
        <v>0</v>
      </c>
      <c r="AR41" s="22">
        <f>SUM(ENERO:DICIEMBRE!AR41)</f>
        <v>0</v>
      </c>
      <c r="AS41" s="48"/>
      <c r="AT41" s="22">
        <f>SUM(ENERO:DICIEMBRE!AT41)</f>
        <v>0</v>
      </c>
      <c r="AU41" s="33" t="str">
        <f t="shared" si="1"/>
        <v/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17"/>
      <c r="BG41" s="17"/>
      <c r="BX41" s="2"/>
      <c r="CA41" s="35" t="str">
        <f t="shared" si="2"/>
        <v/>
      </c>
      <c r="CB41" s="35" t="str">
        <f t="shared" si="3"/>
        <v/>
      </c>
      <c r="CC41" s="35" t="str">
        <f t="shared" si="4"/>
        <v/>
      </c>
      <c r="CD41" s="35" t="str">
        <f t="shared" si="5"/>
        <v/>
      </c>
      <c r="CE41" s="35"/>
      <c r="CF41" s="35"/>
      <c r="CG41" s="36">
        <f t="shared" si="6"/>
        <v>0</v>
      </c>
      <c r="CH41" s="36">
        <f t="shared" si="7"/>
        <v>0</v>
      </c>
      <c r="CI41" s="36">
        <f t="shared" si="8"/>
        <v>0</v>
      </c>
      <c r="CJ41" s="36">
        <f t="shared" si="9"/>
        <v>0</v>
      </c>
      <c r="CK41" s="10"/>
      <c r="CL41" s="10"/>
      <c r="CM41" s="10"/>
      <c r="CN41" s="10"/>
      <c r="CO41" s="10"/>
    </row>
    <row r="42" spans="1:93" ht="16.350000000000001" customHeight="1" x14ac:dyDescent="0.25">
      <c r="A42" s="383"/>
      <c r="B42" s="37" t="s">
        <v>43</v>
      </c>
      <c r="C42" s="38">
        <f t="shared" si="0"/>
        <v>0</v>
      </c>
      <c r="D42" s="39">
        <f t="shared" si="12"/>
        <v>0</v>
      </c>
      <c r="E42" s="40">
        <f t="shared" si="12"/>
        <v>0</v>
      </c>
      <c r="F42" s="90"/>
      <c r="G42" s="91"/>
      <c r="H42" s="22">
        <f>SUM(ENERO:DICIEMBRE!H42)</f>
        <v>0</v>
      </c>
      <c r="I42" s="22">
        <f>SUM(ENERO:DICIEMBRE!I42)</f>
        <v>0</v>
      </c>
      <c r="J42" s="22">
        <f>SUM(ENERO:DICIEMBRE!J42)</f>
        <v>0</v>
      </c>
      <c r="K42" s="22">
        <f>SUM(ENERO:DICIEMBRE!K42)</f>
        <v>0</v>
      </c>
      <c r="L42" s="22">
        <f>SUM(ENERO:DICIEMBRE!L42)</f>
        <v>0</v>
      </c>
      <c r="M42" s="22">
        <f>SUM(ENERO:DICIEMBRE!M42)</f>
        <v>0</v>
      </c>
      <c r="N42" s="22">
        <f>SUM(ENERO:DICIEMBRE!N42)</f>
        <v>0</v>
      </c>
      <c r="O42" s="22">
        <f>SUM(ENERO:DICIEMBRE!O42)</f>
        <v>0</v>
      </c>
      <c r="P42" s="22">
        <f>SUM(ENERO:DICIEMBRE!P42)</f>
        <v>0</v>
      </c>
      <c r="Q42" s="22">
        <f>SUM(ENERO:DICIEMBRE!Q42)</f>
        <v>0</v>
      </c>
      <c r="R42" s="22">
        <f>SUM(ENERO:DICIEMBRE!R42)</f>
        <v>0</v>
      </c>
      <c r="S42" s="22">
        <f>SUM(ENERO:DICIEMBRE!S42)</f>
        <v>0</v>
      </c>
      <c r="T42" s="22">
        <f>SUM(ENERO:DICIEMBRE!T42)</f>
        <v>0</v>
      </c>
      <c r="U42" s="22">
        <f>SUM(ENERO:DICIEMBRE!U42)</f>
        <v>0</v>
      </c>
      <c r="V42" s="22">
        <f>SUM(ENERO:DICIEMBRE!V42)</f>
        <v>0</v>
      </c>
      <c r="W42" s="22">
        <f>SUM(ENERO:DICIEMBRE!W42)</f>
        <v>0</v>
      </c>
      <c r="X42" s="22">
        <f>SUM(ENERO:DICIEMBRE!X42)</f>
        <v>0</v>
      </c>
      <c r="Y42" s="22">
        <f>SUM(ENERO:DICIEMBRE!Y42)</f>
        <v>0</v>
      </c>
      <c r="Z42" s="22">
        <f>SUM(ENERO:DICIEMBRE!Z42)</f>
        <v>0</v>
      </c>
      <c r="AA42" s="22">
        <f>SUM(ENERO:DICIEMBRE!AA42)</f>
        <v>0</v>
      </c>
      <c r="AB42" s="22">
        <f>SUM(ENERO:DICIEMBRE!AB42)</f>
        <v>0</v>
      </c>
      <c r="AC42" s="22">
        <f>SUM(ENERO:DICIEMBRE!AC42)</f>
        <v>0</v>
      </c>
      <c r="AD42" s="22">
        <f>SUM(ENERO:DICIEMBRE!AD42)</f>
        <v>0</v>
      </c>
      <c r="AE42" s="22">
        <f>SUM(ENERO:DICIEMBRE!AE42)</f>
        <v>0</v>
      </c>
      <c r="AF42" s="22">
        <f>SUM(ENERO:DICIEMBRE!AF42)</f>
        <v>0</v>
      </c>
      <c r="AG42" s="22">
        <f>SUM(ENERO:DICIEMBRE!AG42)</f>
        <v>0</v>
      </c>
      <c r="AH42" s="22">
        <f>SUM(ENERO:DICIEMBRE!AH42)</f>
        <v>0</v>
      </c>
      <c r="AI42" s="22">
        <f>SUM(ENERO:DICIEMBRE!AI42)</f>
        <v>0</v>
      </c>
      <c r="AJ42" s="22">
        <f>SUM(ENERO:DICIEMBRE!AJ42)</f>
        <v>0</v>
      </c>
      <c r="AK42" s="22">
        <f>SUM(ENERO:DICIEMBRE!AK42)</f>
        <v>0</v>
      </c>
      <c r="AL42" s="22">
        <f>SUM(ENERO:DICIEMBRE!AL42)</f>
        <v>0</v>
      </c>
      <c r="AM42" s="22">
        <f>SUM(ENERO:DICIEMBRE!AM42)</f>
        <v>0</v>
      </c>
      <c r="AN42" s="22">
        <f>SUM(ENERO:DICIEMBRE!AN42)</f>
        <v>0</v>
      </c>
      <c r="AO42" s="22">
        <f>SUM(ENERO:DICIEMBRE!AO42)</f>
        <v>0</v>
      </c>
      <c r="AP42" s="22">
        <f>SUM(ENERO:DICIEMBRE!AP42)</f>
        <v>0</v>
      </c>
      <c r="AQ42" s="22">
        <f>SUM(ENERO:DICIEMBRE!AQ42)</f>
        <v>0</v>
      </c>
      <c r="AR42" s="22">
        <f>SUM(ENERO:DICIEMBRE!AR42)</f>
        <v>0</v>
      </c>
      <c r="AS42" s="48"/>
      <c r="AT42" s="22">
        <f>SUM(ENERO:DICIEMBRE!AT42)</f>
        <v>0</v>
      </c>
      <c r="AU42" s="33" t="str">
        <f t="shared" si="1"/>
        <v/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17"/>
      <c r="BG42" s="17"/>
      <c r="BX42" s="2"/>
      <c r="CA42" s="35" t="str">
        <f t="shared" si="2"/>
        <v/>
      </c>
      <c r="CB42" s="35" t="str">
        <f t="shared" si="3"/>
        <v/>
      </c>
      <c r="CC42" s="35" t="str">
        <f t="shared" si="4"/>
        <v/>
      </c>
      <c r="CD42" s="35" t="str">
        <f t="shared" si="5"/>
        <v/>
      </c>
      <c r="CE42" s="35"/>
      <c r="CF42" s="35"/>
      <c r="CG42" s="36">
        <f t="shared" si="6"/>
        <v>0</v>
      </c>
      <c r="CH42" s="36">
        <f t="shared" si="7"/>
        <v>0</v>
      </c>
      <c r="CI42" s="36">
        <f t="shared" si="8"/>
        <v>0</v>
      </c>
      <c r="CJ42" s="36">
        <f t="shared" si="9"/>
        <v>0</v>
      </c>
      <c r="CK42" s="10"/>
      <c r="CL42" s="10"/>
      <c r="CM42" s="10"/>
      <c r="CN42" s="10"/>
      <c r="CO42" s="10"/>
    </row>
    <row r="43" spans="1:93" ht="16.350000000000001" customHeight="1" x14ac:dyDescent="0.25">
      <c r="A43" s="383"/>
      <c r="B43" s="49" t="s">
        <v>44</v>
      </c>
      <c r="C43" s="50">
        <f t="shared" si="0"/>
        <v>0</v>
      </c>
      <c r="D43" s="51">
        <f t="shared" si="12"/>
        <v>0</v>
      </c>
      <c r="E43" s="52">
        <f t="shared" si="12"/>
        <v>0</v>
      </c>
      <c r="F43" s="90"/>
      <c r="G43" s="91"/>
      <c r="H43" s="22">
        <f>SUM(ENERO:DICIEMBRE!H43)</f>
        <v>0</v>
      </c>
      <c r="I43" s="22">
        <f>SUM(ENERO:DICIEMBRE!I43)</f>
        <v>0</v>
      </c>
      <c r="J43" s="22">
        <f>SUM(ENERO:DICIEMBRE!J43)</f>
        <v>0</v>
      </c>
      <c r="K43" s="22">
        <f>SUM(ENERO:DICIEMBRE!K43)</f>
        <v>0</v>
      </c>
      <c r="L43" s="22">
        <f>SUM(ENERO:DICIEMBRE!L43)</f>
        <v>0</v>
      </c>
      <c r="M43" s="22">
        <f>SUM(ENERO:DICIEMBRE!M43)</f>
        <v>0</v>
      </c>
      <c r="N43" s="22">
        <f>SUM(ENERO:DICIEMBRE!N43)</f>
        <v>0</v>
      </c>
      <c r="O43" s="22">
        <f>SUM(ENERO:DICIEMBRE!O43)</f>
        <v>0</v>
      </c>
      <c r="P43" s="22">
        <f>SUM(ENERO:DICIEMBRE!P43)</f>
        <v>0</v>
      </c>
      <c r="Q43" s="22">
        <f>SUM(ENERO:DICIEMBRE!Q43)</f>
        <v>0</v>
      </c>
      <c r="R43" s="22">
        <f>SUM(ENERO:DICIEMBRE!R43)</f>
        <v>0</v>
      </c>
      <c r="S43" s="22">
        <f>SUM(ENERO:DICIEMBRE!S43)</f>
        <v>0</v>
      </c>
      <c r="T43" s="22">
        <f>SUM(ENERO:DICIEMBRE!T43)</f>
        <v>0</v>
      </c>
      <c r="U43" s="22">
        <f>SUM(ENERO:DICIEMBRE!U43)</f>
        <v>0</v>
      </c>
      <c r="V43" s="22">
        <f>SUM(ENERO:DICIEMBRE!V43)</f>
        <v>0</v>
      </c>
      <c r="W43" s="22">
        <f>SUM(ENERO:DICIEMBRE!W43)</f>
        <v>0</v>
      </c>
      <c r="X43" s="22">
        <f>SUM(ENERO:DICIEMBRE!X43)</f>
        <v>0</v>
      </c>
      <c r="Y43" s="22">
        <f>SUM(ENERO:DICIEMBRE!Y43)</f>
        <v>0</v>
      </c>
      <c r="Z43" s="22">
        <f>SUM(ENERO:DICIEMBRE!Z43)</f>
        <v>0</v>
      </c>
      <c r="AA43" s="22">
        <f>SUM(ENERO:DICIEMBRE!AA43)</f>
        <v>0</v>
      </c>
      <c r="AB43" s="22">
        <f>SUM(ENERO:DICIEMBRE!AB43)</f>
        <v>0</v>
      </c>
      <c r="AC43" s="22">
        <f>SUM(ENERO:DICIEMBRE!AC43)</f>
        <v>0</v>
      </c>
      <c r="AD43" s="22">
        <f>SUM(ENERO:DICIEMBRE!AD43)</f>
        <v>0</v>
      </c>
      <c r="AE43" s="22">
        <f>SUM(ENERO:DICIEMBRE!AE43)</f>
        <v>0</v>
      </c>
      <c r="AF43" s="22">
        <f>SUM(ENERO:DICIEMBRE!AF43)</f>
        <v>0</v>
      </c>
      <c r="AG43" s="22">
        <f>SUM(ENERO:DICIEMBRE!AG43)</f>
        <v>0</v>
      </c>
      <c r="AH43" s="22">
        <f>SUM(ENERO:DICIEMBRE!AH43)</f>
        <v>0</v>
      </c>
      <c r="AI43" s="22">
        <f>SUM(ENERO:DICIEMBRE!AI43)</f>
        <v>0</v>
      </c>
      <c r="AJ43" s="22">
        <f>SUM(ENERO:DICIEMBRE!AJ43)</f>
        <v>0</v>
      </c>
      <c r="AK43" s="22">
        <f>SUM(ENERO:DICIEMBRE!AK43)</f>
        <v>0</v>
      </c>
      <c r="AL43" s="22">
        <f>SUM(ENERO:DICIEMBRE!AL43)</f>
        <v>0</v>
      </c>
      <c r="AM43" s="22">
        <f>SUM(ENERO:DICIEMBRE!AM43)</f>
        <v>0</v>
      </c>
      <c r="AN43" s="22">
        <f>SUM(ENERO:DICIEMBRE!AN43)</f>
        <v>0</v>
      </c>
      <c r="AO43" s="22">
        <f>SUM(ENERO:DICIEMBRE!AO43)</f>
        <v>0</v>
      </c>
      <c r="AP43" s="22">
        <f>SUM(ENERO:DICIEMBRE!AP43)</f>
        <v>0</v>
      </c>
      <c r="AQ43" s="22">
        <f>SUM(ENERO:DICIEMBRE!AQ43)</f>
        <v>0</v>
      </c>
      <c r="AR43" s="22">
        <f>SUM(ENERO:DICIEMBRE!AR43)</f>
        <v>0</v>
      </c>
      <c r="AS43" s="48"/>
      <c r="AT43" s="22">
        <f>SUM(ENERO:DICIEMBRE!AT43)</f>
        <v>0</v>
      </c>
      <c r="AU43" s="33" t="str">
        <f t="shared" si="1"/>
        <v/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17"/>
      <c r="BG43" s="17"/>
      <c r="BX43" s="2"/>
      <c r="CA43" s="35" t="str">
        <f t="shared" si="2"/>
        <v/>
      </c>
      <c r="CB43" s="35" t="str">
        <f t="shared" si="3"/>
        <v/>
      </c>
      <c r="CC43" s="35" t="str">
        <f t="shared" si="4"/>
        <v/>
      </c>
      <c r="CD43" s="35" t="str">
        <f t="shared" si="5"/>
        <v/>
      </c>
      <c r="CE43" s="35"/>
      <c r="CF43" s="35"/>
      <c r="CG43" s="36">
        <f t="shared" si="6"/>
        <v>0</v>
      </c>
      <c r="CH43" s="36">
        <f t="shared" si="7"/>
        <v>0</v>
      </c>
      <c r="CI43" s="36">
        <f t="shared" si="8"/>
        <v>0</v>
      </c>
      <c r="CJ43" s="36">
        <f t="shared" si="9"/>
        <v>0</v>
      </c>
      <c r="CK43" s="10"/>
      <c r="CL43" s="10"/>
      <c r="CM43" s="10"/>
      <c r="CN43" s="10"/>
      <c r="CO43" s="10"/>
    </row>
    <row r="44" spans="1:93" ht="16.350000000000001" customHeight="1" x14ac:dyDescent="0.25">
      <c r="A44" s="383"/>
      <c r="B44" s="37" t="s">
        <v>45</v>
      </c>
      <c r="C44" s="38">
        <f t="shared" si="0"/>
        <v>0</v>
      </c>
      <c r="D44" s="39">
        <f t="shared" si="12"/>
        <v>0</v>
      </c>
      <c r="E44" s="40">
        <f t="shared" si="12"/>
        <v>0</v>
      </c>
      <c r="F44" s="90"/>
      <c r="G44" s="92"/>
      <c r="H44" s="22">
        <f>SUM(ENERO:DICIEMBRE!H44)</f>
        <v>0</v>
      </c>
      <c r="I44" s="22">
        <f>SUM(ENERO:DICIEMBRE!I44)</f>
        <v>0</v>
      </c>
      <c r="J44" s="22">
        <f>SUM(ENERO:DICIEMBRE!J44)</f>
        <v>0</v>
      </c>
      <c r="K44" s="22">
        <f>SUM(ENERO:DICIEMBRE!K44)</f>
        <v>0</v>
      </c>
      <c r="L44" s="22">
        <f>SUM(ENERO:DICIEMBRE!L44)</f>
        <v>0</v>
      </c>
      <c r="M44" s="22">
        <f>SUM(ENERO:DICIEMBRE!M44)</f>
        <v>0</v>
      </c>
      <c r="N44" s="22">
        <f>SUM(ENERO:DICIEMBRE!N44)</f>
        <v>0</v>
      </c>
      <c r="O44" s="22">
        <f>SUM(ENERO:DICIEMBRE!O44)</f>
        <v>0</v>
      </c>
      <c r="P44" s="22">
        <f>SUM(ENERO:DICIEMBRE!P44)</f>
        <v>0</v>
      </c>
      <c r="Q44" s="22">
        <f>SUM(ENERO:DICIEMBRE!Q44)</f>
        <v>0</v>
      </c>
      <c r="R44" s="22">
        <f>SUM(ENERO:DICIEMBRE!R44)</f>
        <v>0</v>
      </c>
      <c r="S44" s="22">
        <f>SUM(ENERO:DICIEMBRE!S44)</f>
        <v>0</v>
      </c>
      <c r="T44" s="22">
        <f>SUM(ENERO:DICIEMBRE!T44)</f>
        <v>0</v>
      </c>
      <c r="U44" s="22">
        <f>SUM(ENERO:DICIEMBRE!U44)</f>
        <v>0</v>
      </c>
      <c r="V44" s="22">
        <f>SUM(ENERO:DICIEMBRE!V44)</f>
        <v>0</v>
      </c>
      <c r="W44" s="22">
        <f>SUM(ENERO:DICIEMBRE!W44)</f>
        <v>0</v>
      </c>
      <c r="X44" s="22">
        <f>SUM(ENERO:DICIEMBRE!X44)</f>
        <v>0</v>
      </c>
      <c r="Y44" s="22">
        <f>SUM(ENERO:DICIEMBRE!Y44)</f>
        <v>0</v>
      </c>
      <c r="Z44" s="22">
        <f>SUM(ENERO:DICIEMBRE!Z44)</f>
        <v>0</v>
      </c>
      <c r="AA44" s="22">
        <f>SUM(ENERO:DICIEMBRE!AA44)</f>
        <v>0</v>
      </c>
      <c r="AB44" s="22">
        <f>SUM(ENERO:DICIEMBRE!AB44)</f>
        <v>0</v>
      </c>
      <c r="AC44" s="22">
        <f>SUM(ENERO:DICIEMBRE!AC44)</f>
        <v>0</v>
      </c>
      <c r="AD44" s="22">
        <f>SUM(ENERO:DICIEMBRE!AD44)</f>
        <v>0</v>
      </c>
      <c r="AE44" s="22">
        <f>SUM(ENERO:DICIEMBRE!AE44)</f>
        <v>0</v>
      </c>
      <c r="AF44" s="22">
        <f>SUM(ENERO:DICIEMBRE!AF44)</f>
        <v>0</v>
      </c>
      <c r="AG44" s="22">
        <f>SUM(ENERO:DICIEMBRE!AG44)</f>
        <v>0</v>
      </c>
      <c r="AH44" s="22">
        <f>SUM(ENERO:DICIEMBRE!AH44)</f>
        <v>0</v>
      </c>
      <c r="AI44" s="22">
        <f>SUM(ENERO:DICIEMBRE!AI44)</f>
        <v>0</v>
      </c>
      <c r="AJ44" s="22">
        <f>SUM(ENERO:DICIEMBRE!AJ44)</f>
        <v>0</v>
      </c>
      <c r="AK44" s="22">
        <f>SUM(ENERO:DICIEMBRE!AK44)</f>
        <v>0</v>
      </c>
      <c r="AL44" s="22">
        <f>SUM(ENERO:DICIEMBRE!AL44)</f>
        <v>0</v>
      </c>
      <c r="AM44" s="22">
        <f>SUM(ENERO:DICIEMBRE!AM44)</f>
        <v>0</v>
      </c>
      <c r="AN44" s="22">
        <f>SUM(ENERO:DICIEMBRE!AN44)</f>
        <v>0</v>
      </c>
      <c r="AO44" s="22">
        <f>SUM(ENERO:DICIEMBRE!AO44)</f>
        <v>0</v>
      </c>
      <c r="AP44" s="22">
        <f>SUM(ENERO:DICIEMBRE!AP44)</f>
        <v>0</v>
      </c>
      <c r="AQ44" s="22">
        <f>SUM(ENERO:DICIEMBRE!AQ44)</f>
        <v>0</v>
      </c>
      <c r="AR44" s="22">
        <f>SUM(ENERO:DICIEMBRE!AR44)</f>
        <v>0</v>
      </c>
      <c r="AS44" s="48"/>
      <c r="AT44" s="22">
        <f>SUM(ENERO:DICIEMBRE!AT44)</f>
        <v>0</v>
      </c>
      <c r="AU44" s="33" t="str">
        <f t="shared" si="1"/>
        <v/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17"/>
      <c r="BG44" s="17"/>
      <c r="BX44" s="2"/>
      <c r="CA44" s="35" t="str">
        <f t="shared" si="2"/>
        <v/>
      </c>
      <c r="CB44" s="35" t="str">
        <f t="shared" si="3"/>
        <v/>
      </c>
      <c r="CC44" s="35" t="str">
        <f t="shared" si="4"/>
        <v/>
      </c>
      <c r="CD44" s="35" t="str">
        <f t="shared" si="5"/>
        <v/>
      </c>
      <c r="CE44" s="35"/>
      <c r="CF44" s="35"/>
      <c r="CG44" s="36">
        <f t="shared" si="6"/>
        <v>0</v>
      </c>
      <c r="CH44" s="36">
        <f t="shared" si="7"/>
        <v>0</v>
      </c>
      <c r="CI44" s="36">
        <f t="shared" si="8"/>
        <v>0</v>
      </c>
      <c r="CJ44" s="36">
        <f t="shared" si="9"/>
        <v>0</v>
      </c>
      <c r="CK44" s="10"/>
      <c r="CL44" s="10"/>
      <c r="CM44" s="10"/>
      <c r="CN44" s="10"/>
      <c r="CO44" s="10"/>
    </row>
    <row r="45" spans="1:93" ht="16.350000000000001" customHeight="1" x14ac:dyDescent="0.25">
      <c r="A45" s="383"/>
      <c r="B45" s="59" t="s">
        <v>46</v>
      </c>
      <c r="C45" s="38">
        <f t="shared" si="0"/>
        <v>0</v>
      </c>
      <c r="D45" s="39">
        <f t="shared" si="12"/>
        <v>0</v>
      </c>
      <c r="E45" s="61">
        <f t="shared" si="12"/>
        <v>0</v>
      </c>
      <c r="F45" s="90"/>
      <c r="G45" s="93"/>
      <c r="H45" s="22">
        <f>SUM(ENERO:DICIEMBRE!H45)</f>
        <v>0</v>
      </c>
      <c r="I45" s="22">
        <f>SUM(ENERO:DICIEMBRE!I45)</f>
        <v>0</v>
      </c>
      <c r="J45" s="22">
        <f>SUM(ENERO:DICIEMBRE!J45)</f>
        <v>0</v>
      </c>
      <c r="K45" s="22">
        <f>SUM(ENERO:DICIEMBRE!K45)</f>
        <v>0</v>
      </c>
      <c r="L45" s="22">
        <f>SUM(ENERO:DICIEMBRE!L45)</f>
        <v>0</v>
      </c>
      <c r="M45" s="22">
        <f>SUM(ENERO:DICIEMBRE!M45)</f>
        <v>0</v>
      </c>
      <c r="N45" s="22">
        <f>SUM(ENERO:DICIEMBRE!N45)</f>
        <v>0</v>
      </c>
      <c r="O45" s="22">
        <f>SUM(ENERO:DICIEMBRE!O45)</f>
        <v>0</v>
      </c>
      <c r="P45" s="22">
        <f>SUM(ENERO:DICIEMBRE!P45)</f>
        <v>0</v>
      </c>
      <c r="Q45" s="22">
        <f>SUM(ENERO:DICIEMBRE!Q45)</f>
        <v>0</v>
      </c>
      <c r="R45" s="22">
        <f>SUM(ENERO:DICIEMBRE!R45)</f>
        <v>0</v>
      </c>
      <c r="S45" s="22">
        <f>SUM(ENERO:DICIEMBRE!S45)</f>
        <v>0</v>
      </c>
      <c r="T45" s="22">
        <f>SUM(ENERO:DICIEMBRE!T45)</f>
        <v>0</v>
      </c>
      <c r="U45" s="22">
        <f>SUM(ENERO:DICIEMBRE!U45)</f>
        <v>0</v>
      </c>
      <c r="V45" s="22">
        <f>SUM(ENERO:DICIEMBRE!V45)</f>
        <v>0</v>
      </c>
      <c r="W45" s="22">
        <f>SUM(ENERO:DICIEMBRE!W45)</f>
        <v>0</v>
      </c>
      <c r="X45" s="22">
        <f>SUM(ENERO:DICIEMBRE!X45)</f>
        <v>0</v>
      </c>
      <c r="Y45" s="22">
        <f>SUM(ENERO:DICIEMBRE!Y45)</f>
        <v>0</v>
      </c>
      <c r="Z45" s="22">
        <f>SUM(ENERO:DICIEMBRE!Z45)</f>
        <v>0</v>
      </c>
      <c r="AA45" s="22">
        <f>SUM(ENERO:DICIEMBRE!AA45)</f>
        <v>0</v>
      </c>
      <c r="AB45" s="22">
        <f>SUM(ENERO:DICIEMBRE!AB45)</f>
        <v>0</v>
      </c>
      <c r="AC45" s="22">
        <f>SUM(ENERO:DICIEMBRE!AC45)</f>
        <v>0</v>
      </c>
      <c r="AD45" s="22">
        <f>SUM(ENERO:DICIEMBRE!AD45)</f>
        <v>0</v>
      </c>
      <c r="AE45" s="22">
        <f>SUM(ENERO:DICIEMBRE!AE45)</f>
        <v>0</v>
      </c>
      <c r="AF45" s="22">
        <f>SUM(ENERO:DICIEMBRE!AF45)</f>
        <v>0</v>
      </c>
      <c r="AG45" s="22">
        <f>SUM(ENERO:DICIEMBRE!AG45)</f>
        <v>0</v>
      </c>
      <c r="AH45" s="22">
        <f>SUM(ENERO:DICIEMBRE!AH45)</f>
        <v>0</v>
      </c>
      <c r="AI45" s="22">
        <f>SUM(ENERO:DICIEMBRE!AI45)</f>
        <v>0</v>
      </c>
      <c r="AJ45" s="22">
        <f>SUM(ENERO:DICIEMBRE!AJ45)</f>
        <v>0</v>
      </c>
      <c r="AK45" s="22">
        <f>SUM(ENERO:DICIEMBRE!AK45)</f>
        <v>0</v>
      </c>
      <c r="AL45" s="22">
        <f>SUM(ENERO:DICIEMBRE!AL45)</f>
        <v>0</v>
      </c>
      <c r="AM45" s="22">
        <f>SUM(ENERO:DICIEMBRE!AM45)</f>
        <v>0</v>
      </c>
      <c r="AN45" s="22">
        <f>SUM(ENERO:DICIEMBRE!AN45)</f>
        <v>0</v>
      </c>
      <c r="AO45" s="22">
        <f>SUM(ENERO:DICIEMBRE!AO45)</f>
        <v>0</v>
      </c>
      <c r="AP45" s="22">
        <f>SUM(ENERO:DICIEMBRE!AP45)</f>
        <v>0</v>
      </c>
      <c r="AQ45" s="22">
        <f>SUM(ENERO:DICIEMBRE!AQ45)</f>
        <v>0</v>
      </c>
      <c r="AR45" s="22">
        <f>SUM(ENERO:DICIEMBRE!AR45)</f>
        <v>0</v>
      </c>
      <c r="AS45" s="48"/>
      <c r="AT45" s="22">
        <f>SUM(ENERO:DICIEMBRE!AT45)</f>
        <v>0</v>
      </c>
      <c r="AU45" s="33" t="str">
        <f t="shared" si="1"/>
        <v/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17"/>
      <c r="BG45" s="17"/>
      <c r="BX45" s="2"/>
      <c r="CA45" s="35" t="str">
        <f t="shared" si="2"/>
        <v/>
      </c>
      <c r="CB45" s="35" t="str">
        <f t="shared" si="3"/>
        <v/>
      </c>
      <c r="CC45" s="35" t="str">
        <f t="shared" si="4"/>
        <v/>
      </c>
      <c r="CD45" s="35" t="str">
        <f t="shared" si="5"/>
        <v/>
      </c>
      <c r="CE45" s="35"/>
      <c r="CF45" s="35"/>
      <c r="CG45" s="36">
        <f t="shared" si="6"/>
        <v>0</v>
      </c>
      <c r="CH45" s="36">
        <f t="shared" si="7"/>
        <v>0</v>
      </c>
      <c r="CI45" s="36">
        <f t="shared" si="8"/>
        <v>0</v>
      </c>
      <c r="CJ45" s="36">
        <f t="shared" si="9"/>
        <v>0</v>
      </c>
      <c r="CK45" s="10"/>
      <c r="CL45" s="10"/>
      <c r="CM45" s="10"/>
      <c r="CN45" s="10"/>
      <c r="CO45" s="10"/>
    </row>
    <row r="46" spans="1:93" ht="16.350000000000001" customHeight="1" x14ac:dyDescent="0.25">
      <c r="A46" s="384"/>
      <c r="B46" s="63" t="s">
        <v>47</v>
      </c>
      <c r="C46" s="64">
        <f t="shared" si="0"/>
        <v>0</v>
      </c>
      <c r="D46" s="65">
        <f t="shared" si="12"/>
        <v>0</v>
      </c>
      <c r="E46" s="66">
        <f t="shared" si="12"/>
        <v>0</v>
      </c>
      <c r="F46" s="97"/>
      <c r="G46" s="98"/>
      <c r="H46" s="22">
        <f>SUM(ENERO:DICIEMBRE!H46)</f>
        <v>0</v>
      </c>
      <c r="I46" s="22">
        <f>SUM(ENERO:DICIEMBRE!I46)</f>
        <v>0</v>
      </c>
      <c r="J46" s="22">
        <f>SUM(ENERO:DICIEMBRE!J46)</f>
        <v>0</v>
      </c>
      <c r="K46" s="22">
        <f>SUM(ENERO:DICIEMBRE!K46)</f>
        <v>0</v>
      </c>
      <c r="L46" s="22">
        <f>SUM(ENERO:DICIEMBRE!L46)</f>
        <v>0</v>
      </c>
      <c r="M46" s="22">
        <f>SUM(ENERO:DICIEMBRE!M46)</f>
        <v>0</v>
      </c>
      <c r="N46" s="22">
        <f>SUM(ENERO:DICIEMBRE!N46)</f>
        <v>0</v>
      </c>
      <c r="O46" s="22">
        <f>SUM(ENERO:DICIEMBRE!O46)</f>
        <v>0</v>
      </c>
      <c r="P46" s="22">
        <f>SUM(ENERO:DICIEMBRE!P46)</f>
        <v>0</v>
      </c>
      <c r="Q46" s="22">
        <f>SUM(ENERO:DICIEMBRE!Q46)</f>
        <v>0</v>
      </c>
      <c r="R46" s="22">
        <f>SUM(ENERO:DICIEMBRE!R46)</f>
        <v>0</v>
      </c>
      <c r="S46" s="22">
        <f>SUM(ENERO:DICIEMBRE!S46)</f>
        <v>0</v>
      </c>
      <c r="T46" s="22">
        <f>SUM(ENERO:DICIEMBRE!T46)</f>
        <v>0</v>
      </c>
      <c r="U46" s="22">
        <f>SUM(ENERO:DICIEMBRE!U46)</f>
        <v>0</v>
      </c>
      <c r="V46" s="22">
        <f>SUM(ENERO:DICIEMBRE!V46)</f>
        <v>0</v>
      </c>
      <c r="W46" s="22">
        <f>SUM(ENERO:DICIEMBRE!W46)</f>
        <v>0</v>
      </c>
      <c r="X46" s="22">
        <f>SUM(ENERO:DICIEMBRE!X46)</f>
        <v>0</v>
      </c>
      <c r="Y46" s="22">
        <f>SUM(ENERO:DICIEMBRE!Y46)</f>
        <v>0</v>
      </c>
      <c r="Z46" s="22">
        <f>SUM(ENERO:DICIEMBRE!Z46)</f>
        <v>0</v>
      </c>
      <c r="AA46" s="22">
        <f>SUM(ENERO:DICIEMBRE!AA46)</f>
        <v>0</v>
      </c>
      <c r="AB46" s="22">
        <f>SUM(ENERO:DICIEMBRE!AB46)</f>
        <v>0</v>
      </c>
      <c r="AC46" s="22">
        <f>SUM(ENERO:DICIEMBRE!AC46)</f>
        <v>0</v>
      </c>
      <c r="AD46" s="22">
        <f>SUM(ENERO:DICIEMBRE!AD46)</f>
        <v>0</v>
      </c>
      <c r="AE46" s="22">
        <f>SUM(ENERO:DICIEMBRE!AE46)</f>
        <v>0</v>
      </c>
      <c r="AF46" s="22">
        <f>SUM(ENERO:DICIEMBRE!AF46)</f>
        <v>0</v>
      </c>
      <c r="AG46" s="22">
        <f>SUM(ENERO:DICIEMBRE!AG46)</f>
        <v>0</v>
      </c>
      <c r="AH46" s="22">
        <f>SUM(ENERO:DICIEMBRE!AH46)</f>
        <v>0</v>
      </c>
      <c r="AI46" s="22">
        <f>SUM(ENERO:DICIEMBRE!AI46)</f>
        <v>0</v>
      </c>
      <c r="AJ46" s="22">
        <f>SUM(ENERO:DICIEMBRE!AJ46)</f>
        <v>0</v>
      </c>
      <c r="AK46" s="22">
        <f>SUM(ENERO:DICIEMBRE!AK46)</f>
        <v>0</v>
      </c>
      <c r="AL46" s="22">
        <f>SUM(ENERO:DICIEMBRE!AL46)</f>
        <v>0</v>
      </c>
      <c r="AM46" s="22">
        <f>SUM(ENERO:DICIEMBRE!AM46)</f>
        <v>0</v>
      </c>
      <c r="AN46" s="22">
        <f>SUM(ENERO:DICIEMBRE!AN46)</f>
        <v>0</v>
      </c>
      <c r="AO46" s="22">
        <f>SUM(ENERO:DICIEMBRE!AO46)</f>
        <v>0</v>
      </c>
      <c r="AP46" s="22">
        <f>SUM(ENERO:DICIEMBRE!AP46)</f>
        <v>0</v>
      </c>
      <c r="AQ46" s="22">
        <f>SUM(ENERO:DICIEMBRE!AQ46)</f>
        <v>0</v>
      </c>
      <c r="AR46" s="22">
        <f>SUM(ENERO:DICIEMBRE!AR46)</f>
        <v>0</v>
      </c>
      <c r="AS46" s="76"/>
      <c r="AT46" s="22">
        <f>SUM(ENERO:DICIEMBRE!AT46)</f>
        <v>0</v>
      </c>
      <c r="AU46" s="33" t="str">
        <f t="shared" si="1"/>
        <v/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17"/>
      <c r="BG46" s="17"/>
      <c r="BX46" s="2"/>
      <c r="CA46" s="35" t="str">
        <f t="shared" si="2"/>
        <v/>
      </c>
      <c r="CB46" s="35" t="str">
        <f t="shared" si="3"/>
        <v/>
      </c>
      <c r="CC46" s="35" t="str">
        <f t="shared" si="4"/>
        <v/>
      </c>
      <c r="CD46" s="35" t="str">
        <f t="shared" si="5"/>
        <v/>
      </c>
      <c r="CE46" s="35"/>
      <c r="CF46" s="35"/>
      <c r="CG46" s="36">
        <f t="shared" si="6"/>
        <v>0</v>
      </c>
      <c r="CH46" s="36">
        <f t="shared" si="7"/>
        <v>0</v>
      </c>
      <c r="CI46" s="36">
        <f t="shared" si="8"/>
        <v>0</v>
      </c>
      <c r="CJ46" s="36">
        <f t="shared" si="9"/>
        <v>0</v>
      </c>
      <c r="CK46" s="10"/>
      <c r="CL46" s="10"/>
      <c r="CM46" s="10"/>
      <c r="CN46" s="10"/>
      <c r="CO46" s="10"/>
    </row>
    <row r="47" spans="1:93" ht="16.350000000000001" customHeight="1" x14ac:dyDescent="0.25">
      <c r="A47" s="382" t="s">
        <v>50</v>
      </c>
      <c r="B47" s="18" t="s">
        <v>37</v>
      </c>
      <c r="C47" s="19">
        <f t="shared" si="0"/>
        <v>186</v>
      </c>
      <c r="D47" s="20">
        <f t="shared" si="12"/>
        <v>149</v>
      </c>
      <c r="E47" s="21">
        <f t="shared" si="12"/>
        <v>37</v>
      </c>
      <c r="F47" s="88"/>
      <c r="G47" s="89"/>
      <c r="H47" s="22">
        <f>SUM(ENERO:DICIEMBRE!H47)</f>
        <v>0</v>
      </c>
      <c r="I47" s="22">
        <f>SUM(ENERO:DICIEMBRE!I47)</f>
        <v>0</v>
      </c>
      <c r="J47" s="22">
        <f>SUM(ENERO:DICIEMBRE!J47)</f>
        <v>0</v>
      </c>
      <c r="K47" s="22">
        <f>SUM(ENERO:DICIEMBRE!K47)</f>
        <v>0</v>
      </c>
      <c r="L47" s="22">
        <f>SUM(ENERO:DICIEMBRE!L47)</f>
        <v>0</v>
      </c>
      <c r="M47" s="22">
        <f>SUM(ENERO:DICIEMBRE!M47)</f>
        <v>0</v>
      </c>
      <c r="N47" s="22">
        <f>SUM(ENERO:DICIEMBRE!N47)</f>
        <v>8</v>
      </c>
      <c r="O47" s="22">
        <f>SUM(ENERO:DICIEMBRE!O47)</f>
        <v>1</v>
      </c>
      <c r="P47" s="22">
        <f>SUM(ENERO:DICIEMBRE!P47)</f>
        <v>30</v>
      </c>
      <c r="Q47" s="22">
        <f>SUM(ENERO:DICIEMBRE!Q47)</f>
        <v>8</v>
      </c>
      <c r="R47" s="22">
        <f>SUM(ENERO:DICIEMBRE!R47)</f>
        <v>21</v>
      </c>
      <c r="S47" s="22">
        <f>SUM(ENERO:DICIEMBRE!S47)</f>
        <v>2</v>
      </c>
      <c r="T47" s="22">
        <f>SUM(ENERO:DICIEMBRE!T47)</f>
        <v>18</v>
      </c>
      <c r="U47" s="22">
        <f>SUM(ENERO:DICIEMBRE!U47)</f>
        <v>10</v>
      </c>
      <c r="V47" s="22">
        <f>SUM(ENERO:DICIEMBRE!V47)</f>
        <v>15</v>
      </c>
      <c r="W47" s="22">
        <f>SUM(ENERO:DICIEMBRE!W47)</f>
        <v>4</v>
      </c>
      <c r="X47" s="22">
        <f>SUM(ENERO:DICIEMBRE!X47)</f>
        <v>23</v>
      </c>
      <c r="Y47" s="22">
        <f>SUM(ENERO:DICIEMBRE!Y47)</f>
        <v>3</v>
      </c>
      <c r="Z47" s="22">
        <f>SUM(ENERO:DICIEMBRE!Z47)</f>
        <v>22</v>
      </c>
      <c r="AA47" s="22">
        <f>SUM(ENERO:DICIEMBRE!AA47)</f>
        <v>8</v>
      </c>
      <c r="AB47" s="22">
        <f>SUM(ENERO:DICIEMBRE!AB47)</f>
        <v>7</v>
      </c>
      <c r="AC47" s="22">
        <f>SUM(ENERO:DICIEMBRE!AC47)</f>
        <v>0</v>
      </c>
      <c r="AD47" s="22">
        <f>SUM(ENERO:DICIEMBRE!AD47)</f>
        <v>0</v>
      </c>
      <c r="AE47" s="22">
        <f>SUM(ENERO:DICIEMBRE!AE47)</f>
        <v>0</v>
      </c>
      <c r="AF47" s="22">
        <f>SUM(ENERO:DICIEMBRE!AF47)</f>
        <v>2</v>
      </c>
      <c r="AG47" s="22">
        <f>SUM(ENERO:DICIEMBRE!AG47)</f>
        <v>1</v>
      </c>
      <c r="AH47" s="22">
        <f>SUM(ENERO:DICIEMBRE!AH47)</f>
        <v>3</v>
      </c>
      <c r="AI47" s="22">
        <f>SUM(ENERO:DICIEMBRE!AI47)</f>
        <v>0</v>
      </c>
      <c r="AJ47" s="22">
        <f>SUM(ENERO:DICIEMBRE!AJ47)</f>
        <v>0</v>
      </c>
      <c r="AK47" s="22">
        <f>SUM(ENERO:DICIEMBRE!AK47)</f>
        <v>0</v>
      </c>
      <c r="AL47" s="22">
        <f>SUM(ENERO:DICIEMBRE!AL47)</f>
        <v>0</v>
      </c>
      <c r="AM47" s="22">
        <f>SUM(ENERO:DICIEMBRE!AM47)</f>
        <v>0</v>
      </c>
      <c r="AN47" s="22">
        <f>SUM(ENERO:DICIEMBRE!AN47)</f>
        <v>0</v>
      </c>
      <c r="AO47" s="22">
        <f>SUM(ENERO:DICIEMBRE!AO47)</f>
        <v>0</v>
      </c>
      <c r="AP47" s="22">
        <f>SUM(ENERO:DICIEMBRE!AP47)</f>
        <v>4</v>
      </c>
      <c r="AQ47" s="22">
        <f>SUM(ENERO:DICIEMBRE!AQ47)</f>
        <v>4</v>
      </c>
      <c r="AR47" s="22">
        <f>SUM(ENERO:DICIEMBRE!AR47)</f>
        <v>17</v>
      </c>
      <c r="AS47" s="100"/>
      <c r="AT47" s="22">
        <f>SUM(ENERO:DICIEMBRE!AT47)</f>
        <v>0</v>
      </c>
      <c r="AU47" s="33" t="str">
        <f t="shared" si="1"/>
        <v/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17"/>
      <c r="BG47" s="17"/>
      <c r="BX47" s="2"/>
      <c r="CA47" s="35" t="str">
        <f t="shared" si="2"/>
        <v/>
      </c>
      <c r="CB47" s="35" t="str">
        <f t="shared" si="3"/>
        <v/>
      </c>
      <c r="CC47" s="35" t="str">
        <f t="shared" si="4"/>
        <v/>
      </c>
      <c r="CD47" s="35" t="str">
        <f t="shared" si="5"/>
        <v/>
      </c>
      <c r="CE47" s="35"/>
      <c r="CF47" s="35"/>
      <c r="CG47" s="36">
        <f t="shared" si="6"/>
        <v>0</v>
      </c>
      <c r="CH47" s="36">
        <f t="shared" si="7"/>
        <v>0</v>
      </c>
      <c r="CI47" s="36">
        <f t="shared" si="8"/>
        <v>0</v>
      </c>
      <c r="CJ47" s="36">
        <f t="shared" si="9"/>
        <v>0</v>
      </c>
      <c r="CK47" s="10"/>
      <c r="CL47" s="10"/>
      <c r="CM47" s="10"/>
      <c r="CN47" s="10"/>
      <c r="CO47" s="10"/>
    </row>
    <row r="48" spans="1:93" ht="16.350000000000001" customHeight="1" x14ac:dyDescent="0.25">
      <c r="A48" s="383"/>
      <c r="B48" s="37" t="s">
        <v>38</v>
      </c>
      <c r="C48" s="38">
        <f t="shared" si="0"/>
        <v>0</v>
      </c>
      <c r="D48" s="39">
        <f>SUM(H48+J48+L48+N48+P48+R48+T48+V48+X48+Z48+AB48+AD48+AF48+AH48+AJ48+AL48)</f>
        <v>0</v>
      </c>
      <c r="E48" s="40">
        <f t="shared" si="12"/>
        <v>0</v>
      </c>
      <c r="F48" s="90"/>
      <c r="G48" s="91"/>
      <c r="H48" s="22">
        <f>SUM(ENERO:DICIEMBRE!H48)</f>
        <v>0</v>
      </c>
      <c r="I48" s="22">
        <f>SUM(ENERO:DICIEMBRE!I48)</f>
        <v>0</v>
      </c>
      <c r="J48" s="22">
        <f>SUM(ENERO:DICIEMBRE!J48)</f>
        <v>0</v>
      </c>
      <c r="K48" s="22">
        <f>SUM(ENERO:DICIEMBRE!K48)</f>
        <v>0</v>
      </c>
      <c r="L48" s="22">
        <f>SUM(ENERO:DICIEMBRE!L48)</f>
        <v>0</v>
      </c>
      <c r="M48" s="22">
        <f>SUM(ENERO:DICIEMBRE!M48)</f>
        <v>0</v>
      </c>
      <c r="N48" s="22">
        <f>SUM(ENERO:DICIEMBRE!N48)</f>
        <v>0</v>
      </c>
      <c r="O48" s="22">
        <f>SUM(ENERO:DICIEMBRE!O48)</f>
        <v>0</v>
      </c>
      <c r="P48" s="22">
        <f>SUM(ENERO:DICIEMBRE!P48)</f>
        <v>0</v>
      </c>
      <c r="Q48" s="22">
        <f>SUM(ENERO:DICIEMBRE!Q48)</f>
        <v>0</v>
      </c>
      <c r="R48" s="22">
        <f>SUM(ENERO:DICIEMBRE!R48)</f>
        <v>0</v>
      </c>
      <c r="S48" s="22">
        <f>SUM(ENERO:DICIEMBRE!S48)</f>
        <v>0</v>
      </c>
      <c r="T48" s="22">
        <f>SUM(ENERO:DICIEMBRE!T48)</f>
        <v>0</v>
      </c>
      <c r="U48" s="22">
        <f>SUM(ENERO:DICIEMBRE!U48)</f>
        <v>0</v>
      </c>
      <c r="V48" s="22">
        <f>SUM(ENERO:DICIEMBRE!V48)</f>
        <v>0</v>
      </c>
      <c r="W48" s="22">
        <f>SUM(ENERO:DICIEMBRE!W48)</f>
        <v>0</v>
      </c>
      <c r="X48" s="22">
        <f>SUM(ENERO:DICIEMBRE!X48)</f>
        <v>0</v>
      </c>
      <c r="Y48" s="22">
        <f>SUM(ENERO:DICIEMBRE!Y48)</f>
        <v>0</v>
      </c>
      <c r="Z48" s="22">
        <f>SUM(ENERO:DICIEMBRE!Z48)</f>
        <v>0</v>
      </c>
      <c r="AA48" s="22">
        <f>SUM(ENERO:DICIEMBRE!AA48)</f>
        <v>0</v>
      </c>
      <c r="AB48" s="22">
        <f>SUM(ENERO:DICIEMBRE!AB48)</f>
        <v>0</v>
      </c>
      <c r="AC48" s="22">
        <f>SUM(ENERO:DICIEMBRE!AC48)</f>
        <v>0</v>
      </c>
      <c r="AD48" s="22">
        <f>SUM(ENERO:DICIEMBRE!AD48)</f>
        <v>0</v>
      </c>
      <c r="AE48" s="22">
        <f>SUM(ENERO:DICIEMBRE!AE48)</f>
        <v>0</v>
      </c>
      <c r="AF48" s="22">
        <f>SUM(ENERO:DICIEMBRE!AF48)</f>
        <v>0</v>
      </c>
      <c r="AG48" s="22">
        <f>SUM(ENERO:DICIEMBRE!AG48)</f>
        <v>0</v>
      </c>
      <c r="AH48" s="22">
        <f>SUM(ENERO:DICIEMBRE!AH48)</f>
        <v>0</v>
      </c>
      <c r="AI48" s="22">
        <f>SUM(ENERO:DICIEMBRE!AI48)</f>
        <v>0</v>
      </c>
      <c r="AJ48" s="22">
        <f>SUM(ENERO:DICIEMBRE!AJ48)</f>
        <v>0</v>
      </c>
      <c r="AK48" s="22">
        <f>SUM(ENERO:DICIEMBRE!AK48)</f>
        <v>0</v>
      </c>
      <c r="AL48" s="22">
        <f>SUM(ENERO:DICIEMBRE!AL48)</f>
        <v>0</v>
      </c>
      <c r="AM48" s="22">
        <f>SUM(ENERO:DICIEMBRE!AM48)</f>
        <v>0</v>
      </c>
      <c r="AN48" s="22">
        <f>SUM(ENERO:DICIEMBRE!AN48)</f>
        <v>0</v>
      </c>
      <c r="AO48" s="22">
        <f>SUM(ENERO:DICIEMBRE!AO48)</f>
        <v>0</v>
      </c>
      <c r="AP48" s="22">
        <f>SUM(ENERO:DICIEMBRE!AP48)</f>
        <v>0</v>
      </c>
      <c r="AQ48" s="22">
        <f>SUM(ENERO:DICIEMBRE!AQ48)</f>
        <v>0</v>
      </c>
      <c r="AR48" s="22">
        <f>SUM(ENERO:DICIEMBRE!AR48)</f>
        <v>0</v>
      </c>
      <c r="AS48" s="48"/>
      <c r="AT48" s="22">
        <f>SUM(ENERO:DICIEMBRE!AT48)</f>
        <v>0</v>
      </c>
      <c r="AU48" s="33" t="str">
        <f t="shared" si="1"/>
        <v/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17"/>
      <c r="BG48" s="17"/>
      <c r="BX48" s="2"/>
      <c r="CA48" s="35" t="str">
        <f t="shared" si="2"/>
        <v/>
      </c>
      <c r="CB48" s="35" t="str">
        <f t="shared" si="3"/>
        <v/>
      </c>
      <c r="CC48" s="35" t="str">
        <f t="shared" si="4"/>
        <v/>
      </c>
      <c r="CD48" s="35" t="str">
        <f t="shared" si="5"/>
        <v/>
      </c>
      <c r="CE48" s="35"/>
      <c r="CF48" s="35"/>
      <c r="CG48" s="36">
        <f t="shared" si="6"/>
        <v>0</v>
      </c>
      <c r="CH48" s="36">
        <f t="shared" si="7"/>
        <v>0</v>
      </c>
      <c r="CI48" s="36">
        <f t="shared" si="8"/>
        <v>0</v>
      </c>
      <c r="CJ48" s="36">
        <f t="shared" si="9"/>
        <v>0</v>
      </c>
      <c r="CK48" s="10"/>
      <c r="CL48" s="10"/>
      <c r="CM48" s="10"/>
      <c r="CN48" s="10"/>
      <c r="CO48" s="10"/>
    </row>
    <row r="49" spans="1:93" ht="16.350000000000001" customHeight="1" x14ac:dyDescent="0.25">
      <c r="A49" s="383"/>
      <c r="B49" s="37" t="s">
        <v>39</v>
      </c>
      <c r="C49" s="38">
        <f t="shared" si="0"/>
        <v>1987</v>
      </c>
      <c r="D49" s="39">
        <f t="shared" si="12"/>
        <v>1514</v>
      </c>
      <c r="E49" s="40">
        <f t="shared" si="12"/>
        <v>473</v>
      </c>
      <c r="F49" s="90"/>
      <c r="G49" s="91"/>
      <c r="H49" s="22">
        <f>SUM(ENERO:DICIEMBRE!H49)</f>
        <v>0</v>
      </c>
      <c r="I49" s="22">
        <f>SUM(ENERO:DICIEMBRE!I49)</f>
        <v>0</v>
      </c>
      <c r="J49" s="22">
        <f>SUM(ENERO:DICIEMBRE!J49)</f>
        <v>1</v>
      </c>
      <c r="K49" s="22">
        <f>SUM(ENERO:DICIEMBRE!K49)</f>
        <v>0</v>
      </c>
      <c r="L49" s="22">
        <f>SUM(ENERO:DICIEMBRE!L49)</f>
        <v>14</v>
      </c>
      <c r="M49" s="22">
        <f>SUM(ENERO:DICIEMBRE!M49)</f>
        <v>0</v>
      </c>
      <c r="N49" s="22">
        <f>SUM(ENERO:DICIEMBRE!N49)</f>
        <v>116</v>
      </c>
      <c r="O49" s="22">
        <f>SUM(ENERO:DICIEMBRE!O49)</f>
        <v>7</v>
      </c>
      <c r="P49" s="22">
        <f>SUM(ENERO:DICIEMBRE!P49)</f>
        <v>208</v>
      </c>
      <c r="Q49" s="22">
        <f>SUM(ENERO:DICIEMBRE!Q49)</f>
        <v>56</v>
      </c>
      <c r="R49" s="22">
        <f>SUM(ENERO:DICIEMBRE!R49)</f>
        <v>282</v>
      </c>
      <c r="S49" s="22">
        <f>SUM(ENERO:DICIEMBRE!S49)</f>
        <v>72</v>
      </c>
      <c r="T49" s="22">
        <f>SUM(ENERO:DICIEMBRE!T49)</f>
        <v>201</v>
      </c>
      <c r="U49" s="22">
        <f>SUM(ENERO:DICIEMBRE!U49)</f>
        <v>93</v>
      </c>
      <c r="V49" s="22">
        <f>SUM(ENERO:DICIEMBRE!V49)</f>
        <v>178</v>
      </c>
      <c r="W49" s="22">
        <f>SUM(ENERO:DICIEMBRE!W49)</f>
        <v>92</v>
      </c>
      <c r="X49" s="22">
        <f>SUM(ENERO:DICIEMBRE!X49)</f>
        <v>175</v>
      </c>
      <c r="Y49" s="22">
        <f>SUM(ENERO:DICIEMBRE!Y49)</f>
        <v>65</v>
      </c>
      <c r="Z49" s="22">
        <f>SUM(ENERO:DICIEMBRE!Z49)</f>
        <v>156</v>
      </c>
      <c r="AA49" s="22">
        <f>SUM(ENERO:DICIEMBRE!AA49)</f>
        <v>56</v>
      </c>
      <c r="AB49" s="22">
        <f>SUM(ENERO:DICIEMBRE!AB49)</f>
        <v>111</v>
      </c>
      <c r="AC49" s="22">
        <f>SUM(ENERO:DICIEMBRE!AC49)</f>
        <v>12</v>
      </c>
      <c r="AD49" s="22">
        <f>SUM(ENERO:DICIEMBRE!AD49)</f>
        <v>15</v>
      </c>
      <c r="AE49" s="22">
        <f>SUM(ENERO:DICIEMBRE!AE49)</f>
        <v>9</v>
      </c>
      <c r="AF49" s="22">
        <f>SUM(ENERO:DICIEMBRE!AF49)</f>
        <v>18</v>
      </c>
      <c r="AG49" s="22">
        <f>SUM(ENERO:DICIEMBRE!AG49)</f>
        <v>11</v>
      </c>
      <c r="AH49" s="22">
        <f>SUM(ENERO:DICIEMBRE!AH49)</f>
        <v>30</v>
      </c>
      <c r="AI49" s="22">
        <f>SUM(ENERO:DICIEMBRE!AI49)</f>
        <v>0</v>
      </c>
      <c r="AJ49" s="22">
        <f>SUM(ENERO:DICIEMBRE!AJ49)</f>
        <v>9</v>
      </c>
      <c r="AK49" s="22">
        <f>SUM(ENERO:DICIEMBRE!AK49)</f>
        <v>0</v>
      </c>
      <c r="AL49" s="22">
        <f>SUM(ENERO:DICIEMBRE!AL49)</f>
        <v>0</v>
      </c>
      <c r="AM49" s="22">
        <f>SUM(ENERO:DICIEMBRE!AM49)</f>
        <v>0</v>
      </c>
      <c r="AN49" s="22">
        <f>SUM(ENERO:DICIEMBRE!AN49)</f>
        <v>0</v>
      </c>
      <c r="AO49" s="22">
        <f>SUM(ENERO:DICIEMBRE!AO49)</f>
        <v>0</v>
      </c>
      <c r="AP49" s="22">
        <f>SUM(ENERO:DICIEMBRE!AP49)</f>
        <v>28</v>
      </c>
      <c r="AQ49" s="22">
        <f>SUM(ENERO:DICIEMBRE!AQ49)</f>
        <v>19</v>
      </c>
      <c r="AR49" s="22">
        <f>SUM(ENERO:DICIEMBRE!AR49)</f>
        <v>136</v>
      </c>
      <c r="AS49" s="48"/>
      <c r="AT49" s="22">
        <f>SUM(ENERO:DICIEMBRE!AT49)</f>
        <v>0</v>
      </c>
      <c r="AU49" s="33" t="str">
        <f t="shared" si="1"/>
        <v/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17"/>
      <c r="BG49" s="17"/>
      <c r="BX49" s="2"/>
      <c r="CA49" s="35" t="str">
        <f t="shared" si="2"/>
        <v/>
      </c>
      <c r="CB49" s="35" t="str">
        <f t="shared" si="3"/>
        <v/>
      </c>
      <c r="CC49" s="35" t="str">
        <f t="shared" si="4"/>
        <v/>
      </c>
      <c r="CD49" s="35" t="str">
        <f t="shared" si="5"/>
        <v/>
      </c>
      <c r="CE49" s="35"/>
      <c r="CF49" s="35"/>
      <c r="CG49" s="36">
        <f t="shared" si="6"/>
        <v>0</v>
      </c>
      <c r="CH49" s="36">
        <f t="shared" si="7"/>
        <v>0</v>
      </c>
      <c r="CI49" s="36">
        <f t="shared" si="8"/>
        <v>0</v>
      </c>
      <c r="CJ49" s="36">
        <f t="shared" si="9"/>
        <v>0</v>
      </c>
      <c r="CK49" s="10"/>
      <c r="CL49" s="10"/>
      <c r="CM49" s="10"/>
      <c r="CN49" s="10"/>
      <c r="CO49" s="10"/>
    </row>
    <row r="50" spans="1:93" ht="16.350000000000001" customHeight="1" x14ac:dyDescent="0.25">
      <c r="A50" s="383"/>
      <c r="B50" s="37" t="s">
        <v>40</v>
      </c>
      <c r="C50" s="38">
        <f t="shared" si="0"/>
        <v>0</v>
      </c>
      <c r="D50" s="39">
        <f t="shared" si="12"/>
        <v>0</v>
      </c>
      <c r="E50" s="40">
        <f t="shared" si="12"/>
        <v>0</v>
      </c>
      <c r="F50" s="90"/>
      <c r="G50" s="91"/>
      <c r="H50" s="22">
        <f>SUM(ENERO:DICIEMBRE!H50)</f>
        <v>0</v>
      </c>
      <c r="I50" s="22">
        <f>SUM(ENERO:DICIEMBRE!I50)</f>
        <v>0</v>
      </c>
      <c r="J50" s="22">
        <f>SUM(ENERO:DICIEMBRE!J50)</f>
        <v>0</v>
      </c>
      <c r="K50" s="22">
        <f>SUM(ENERO:DICIEMBRE!K50)</f>
        <v>0</v>
      </c>
      <c r="L50" s="22">
        <f>SUM(ENERO:DICIEMBRE!L50)</f>
        <v>0</v>
      </c>
      <c r="M50" s="22">
        <f>SUM(ENERO:DICIEMBRE!M50)</f>
        <v>0</v>
      </c>
      <c r="N50" s="22">
        <f>SUM(ENERO:DICIEMBRE!N50)</f>
        <v>0</v>
      </c>
      <c r="O50" s="22">
        <f>SUM(ENERO:DICIEMBRE!O50)</f>
        <v>0</v>
      </c>
      <c r="P50" s="22">
        <f>SUM(ENERO:DICIEMBRE!P50)</f>
        <v>0</v>
      </c>
      <c r="Q50" s="22">
        <f>SUM(ENERO:DICIEMBRE!Q50)</f>
        <v>0</v>
      </c>
      <c r="R50" s="22">
        <f>SUM(ENERO:DICIEMBRE!R50)</f>
        <v>0</v>
      </c>
      <c r="S50" s="22">
        <f>SUM(ENERO:DICIEMBRE!S50)</f>
        <v>0</v>
      </c>
      <c r="T50" s="22">
        <f>SUM(ENERO:DICIEMBRE!T50)</f>
        <v>0</v>
      </c>
      <c r="U50" s="22">
        <f>SUM(ENERO:DICIEMBRE!U50)</f>
        <v>0</v>
      </c>
      <c r="V50" s="22">
        <f>SUM(ENERO:DICIEMBRE!V50)</f>
        <v>0</v>
      </c>
      <c r="W50" s="22">
        <f>SUM(ENERO:DICIEMBRE!W50)</f>
        <v>0</v>
      </c>
      <c r="X50" s="22">
        <f>SUM(ENERO:DICIEMBRE!X50)</f>
        <v>0</v>
      </c>
      <c r="Y50" s="22">
        <f>SUM(ENERO:DICIEMBRE!Y50)</f>
        <v>0</v>
      </c>
      <c r="Z50" s="22">
        <f>SUM(ENERO:DICIEMBRE!Z50)</f>
        <v>0</v>
      </c>
      <c r="AA50" s="22">
        <f>SUM(ENERO:DICIEMBRE!AA50)</f>
        <v>0</v>
      </c>
      <c r="AB50" s="22">
        <f>SUM(ENERO:DICIEMBRE!AB50)</f>
        <v>0</v>
      </c>
      <c r="AC50" s="22">
        <f>SUM(ENERO:DICIEMBRE!AC50)</f>
        <v>0</v>
      </c>
      <c r="AD50" s="22">
        <f>SUM(ENERO:DICIEMBRE!AD50)</f>
        <v>0</v>
      </c>
      <c r="AE50" s="22">
        <f>SUM(ENERO:DICIEMBRE!AE50)</f>
        <v>0</v>
      </c>
      <c r="AF50" s="22">
        <f>SUM(ENERO:DICIEMBRE!AF50)</f>
        <v>0</v>
      </c>
      <c r="AG50" s="22">
        <f>SUM(ENERO:DICIEMBRE!AG50)</f>
        <v>0</v>
      </c>
      <c r="AH50" s="22">
        <f>SUM(ENERO:DICIEMBRE!AH50)</f>
        <v>0</v>
      </c>
      <c r="AI50" s="22">
        <f>SUM(ENERO:DICIEMBRE!AI50)</f>
        <v>0</v>
      </c>
      <c r="AJ50" s="22">
        <f>SUM(ENERO:DICIEMBRE!AJ50)</f>
        <v>0</v>
      </c>
      <c r="AK50" s="22">
        <f>SUM(ENERO:DICIEMBRE!AK50)</f>
        <v>0</v>
      </c>
      <c r="AL50" s="22">
        <f>SUM(ENERO:DICIEMBRE!AL50)</f>
        <v>0</v>
      </c>
      <c r="AM50" s="22">
        <f>SUM(ENERO:DICIEMBRE!AM50)</f>
        <v>0</v>
      </c>
      <c r="AN50" s="22">
        <f>SUM(ENERO:DICIEMBRE!AN50)</f>
        <v>0</v>
      </c>
      <c r="AO50" s="22">
        <f>SUM(ENERO:DICIEMBRE!AO50)</f>
        <v>0</v>
      </c>
      <c r="AP50" s="22">
        <f>SUM(ENERO:DICIEMBRE!AP50)</f>
        <v>0</v>
      </c>
      <c r="AQ50" s="22">
        <f>SUM(ENERO:DICIEMBRE!AQ50)</f>
        <v>0</v>
      </c>
      <c r="AR50" s="22">
        <f>SUM(ENERO:DICIEMBRE!AR50)</f>
        <v>0</v>
      </c>
      <c r="AS50" s="48"/>
      <c r="AT50" s="22">
        <f>SUM(ENERO:DICIEMBRE!AT50)</f>
        <v>0</v>
      </c>
      <c r="AU50" s="33" t="str">
        <f t="shared" si="1"/>
        <v/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7"/>
      <c r="BG50" s="17"/>
      <c r="BX50" s="2"/>
      <c r="CA50" s="35" t="str">
        <f t="shared" si="2"/>
        <v/>
      </c>
      <c r="CB50" s="35" t="str">
        <f t="shared" si="3"/>
        <v/>
      </c>
      <c r="CC50" s="35" t="str">
        <f t="shared" si="4"/>
        <v/>
      </c>
      <c r="CD50" s="35" t="str">
        <f t="shared" si="5"/>
        <v/>
      </c>
      <c r="CE50" s="35"/>
      <c r="CF50" s="35"/>
      <c r="CG50" s="36">
        <f t="shared" si="6"/>
        <v>0</v>
      </c>
      <c r="CH50" s="36">
        <f t="shared" si="7"/>
        <v>0</v>
      </c>
      <c r="CI50" s="36">
        <f t="shared" si="8"/>
        <v>0</v>
      </c>
      <c r="CJ50" s="36">
        <f t="shared" si="9"/>
        <v>0</v>
      </c>
      <c r="CK50" s="10"/>
      <c r="CL50" s="10"/>
      <c r="CM50" s="10"/>
      <c r="CN50" s="10"/>
      <c r="CO50" s="10"/>
    </row>
    <row r="51" spans="1:93" ht="16.350000000000001" customHeight="1" x14ac:dyDescent="0.25">
      <c r="A51" s="383"/>
      <c r="B51" s="37" t="s">
        <v>41</v>
      </c>
      <c r="C51" s="38">
        <f t="shared" si="0"/>
        <v>0</v>
      </c>
      <c r="D51" s="39">
        <f>SUM(H51+J51+L51+N51+P51+R51+T51+V51+X51+Z51+AB51+AD51+AF51+AH51+AJ51+AL51)</f>
        <v>0</v>
      </c>
      <c r="E51" s="40">
        <f t="shared" si="12"/>
        <v>0</v>
      </c>
      <c r="F51" s="90"/>
      <c r="G51" s="91"/>
      <c r="H51" s="22">
        <f>SUM(ENERO:DICIEMBRE!H51)</f>
        <v>0</v>
      </c>
      <c r="I51" s="22">
        <f>SUM(ENERO:DICIEMBRE!I51)</f>
        <v>0</v>
      </c>
      <c r="J51" s="22">
        <f>SUM(ENERO:DICIEMBRE!J51)</f>
        <v>0</v>
      </c>
      <c r="K51" s="22">
        <f>SUM(ENERO:DICIEMBRE!K51)</f>
        <v>0</v>
      </c>
      <c r="L51" s="22">
        <f>SUM(ENERO:DICIEMBRE!L51)</f>
        <v>0</v>
      </c>
      <c r="M51" s="22">
        <f>SUM(ENERO:DICIEMBRE!M51)</f>
        <v>0</v>
      </c>
      <c r="N51" s="22">
        <f>SUM(ENERO:DICIEMBRE!N51)</f>
        <v>0</v>
      </c>
      <c r="O51" s="22">
        <f>SUM(ENERO:DICIEMBRE!O51)</f>
        <v>0</v>
      </c>
      <c r="P51" s="22">
        <f>SUM(ENERO:DICIEMBRE!P51)</f>
        <v>0</v>
      </c>
      <c r="Q51" s="22">
        <f>SUM(ENERO:DICIEMBRE!Q51)</f>
        <v>0</v>
      </c>
      <c r="R51" s="22">
        <f>SUM(ENERO:DICIEMBRE!R51)</f>
        <v>0</v>
      </c>
      <c r="S51" s="22">
        <f>SUM(ENERO:DICIEMBRE!S51)</f>
        <v>0</v>
      </c>
      <c r="T51" s="22">
        <f>SUM(ENERO:DICIEMBRE!T51)</f>
        <v>0</v>
      </c>
      <c r="U51" s="22">
        <f>SUM(ENERO:DICIEMBRE!U51)</f>
        <v>0</v>
      </c>
      <c r="V51" s="22">
        <f>SUM(ENERO:DICIEMBRE!V51)</f>
        <v>0</v>
      </c>
      <c r="W51" s="22">
        <f>SUM(ENERO:DICIEMBRE!W51)</f>
        <v>0</v>
      </c>
      <c r="X51" s="22">
        <f>SUM(ENERO:DICIEMBRE!X51)</f>
        <v>0</v>
      </c>
      <c r="Y51" s="22">
        <f>SUM(ENERO:DICIEMBRE!Y51)</f>
        <v>0</v>
      </c>
      <c r="Z51" s="22">
        <f>SUM(ENERO:DICIEMBRE!Z51)</f>
        <v>0</v>
      </c>
      <c r="AA51" s="22">
        <f>SUM(ENERO:DICIEMBRE!AA51)</f>
        <v>0</v>
      </c>
      <c r="AB51" s="22">
        <f>SUM(ENERO:DICIEMBRE!AB51)</f>
        <v>0</v>
      </c>
      <c r="AC51" s="22">
        <f>SUM(ENERO:DICIEMBRE!AC51)</f>
        <v>0</v>
      </c>
      <c r="AD51" s="22">
        <f>SUM(ENERO:DICIEMBRE!AD51)</f>
        <v>0</v>
      </c>
      <c r="AE51" s="22">
        <f>SUM(ENERO:DICIEMBRE!AE51)</f>
        <v>0</v>
      </c>
      <c r="AF51" s="22">
        <f>SUM(ENERO:DICIEMBRE!AF51)</f>
        <v>0</v>
      </c>
      <c r="AG51" s="22">
        <f>SUM(ENERO:DICIEMBRE!AG51)</f>
        <v>0</v>
      </c>
      <c r="AH51" s="22">
        <f>SUM(ENERO:DICIEMBRE!AH51)</f>
        <v>0</v>
      </c>
      <c r="AI51" s="22">
        <f>SUM(ENERO:DICIEMBRE!AI51)</f>
        <v>0</v>
      </c>
      <c r="AJ51" s="22">
        <f>SUM(ENERO:DICIEMBRE!AJ51)</f>
        <v>0</v>
      </c>
      <c r="AK51" s="22">
        <f>SUM(ENERO:DICIEMBRE!AK51)</f>
        <v>0</v>
      </c>
      <c r="AL51" s="22">
        <f>SUM(ENERO:DICIEMBRE!AL51)</f>
        <v>0</v>
      </c>
      <c r="AM51" s="22">
        <f>SUM(ENERO:DICIEMBRE!AM51)</f>
        <v>0</v>
      </c>
      <c r="AN51" s="22">
        <f>SUM(ENERO:DICIEMBRE!AN51)</f>
        <v>0</v>
      </c>
      <c r="AO51" s="22">
        <f>SUM(ENERO:DICIEMBRE!AO51)</f>
        <v>0</v>
      </c>
      <c r="AP51" s="22">
        <f>SUM(ENERO:DICIEMBRE!AP51)</f>
        <v>0</v>
      </c>
      <c r="AQ51" s="22">
        <f>SUM(ENERO:DICIEMBRE!AQ51)</f>
        <v>0</v>
      </c>
      <c r="AR51" s="22">
        <f>SUM(ENERO:DICIEMBRE!AR51)</f>
        <v>0</v>
      </c>
      <c r="AS51" s="48"/>
      <c r="AT51" s="22">
        <f>SUM(ENERO:DICIEMBRE!AT51)</f>
        <v>0</v>
      </c>
      <c r="AU51" s="33" t="str">
        <f t="shared" si="1"/>
        <v/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7"/>
      <c r="BG51" s="17"/>
      <c r="BX51" s="2"/>
      <c r="CA51" s="35" t="str">
        <f t="shared" si="2"/>
        <v/>
      </c>
      <c r="CB51" s="35" t="str">
        <f t="shared" si="3"/>
        <v/>
      </c>
      <c r="CC51" s="35" t="str">
        <f t="shared" si="4"/>
        <v/>
      </c>
      <c r="CD51" s="35" t="str">
        <f t="shared" si="5"/>
        <v/>
      </c>
      <c r="CE51" s="35"/>
      <c r="CF51" s="35"/>
      <c r="CG51" s="36">
        <f t="shared" si="6"/>
        <v>0</v>
      </c>
      <c r="CH51" s="36">
        <f t="shared" si="7"/>
        <v>0</v>
      </c>
      <c r="CI51" s="36">
        <f t="shared" si="8"/>
        <v>0</v>
      </c>
      <c r="CJ51" s="36">
        <f t="shared" si="9"/>
        <v>0</v>
      </c>
      <c r="CK51" s="10"/>
      <c r="CL51" s="10"/>
      <c r="CM51" s="10"/>
      <c r="CN51" s="10"/>
      <c r="CO51" s="10"/>
    </row>
    <row r="52" spans="1:93" ht="16.350000000000001" customHeight="1" x14ac:dyDescent="0.25">
      <c r="A52" s="383"/>
      <c r="B52" s="37" t="s">
        <v>42</v>
      </c>
      <c r="C52" s="38">
        <f t="shared" si="0"/>
        <v>0</v>
      </c>
      <c r="D52" s="39">
        <f t="shared" si="12"/>
        <v>0</v>
      </c>
      <c r="E52" s="40">
        <f t="shared" si="12"/>
        <v>0</v>
      </c>
      <c r="F52" s="90"/>
      <c r="G52" s="91"/>
      <c r="H52" s="22">
        <f>SUM(ENERO:DICIEMBRE!H52)</f>
        <v>0</v>
      </c>
      <c r="I52" s="22">
        <f>SUM(ENERO:DICIEMBRE!I52)</f>
        <v>0</v>
      </c>
      <c r="J52" s="22">
        <f>SUM(ENERO:DICIEMBRE!J52)</f>
        <v>0</v>
      </c>
      <c r="K52" s="22">
        <f>SUM(ENERO:DICIEMBRE!K52)</f>
        <v>0</v>
      </c>
      <c r="L52" s="22">
        <f>SUM(ENERO:DICIEMBRE!L52)</f>
        <v>0</v>
      </c>
      <c r="M52" s="22">
        <f>SUM(ENERO:DICIEMBRE!M52)</f>
        <v>0</v>
      </c>
      <c r="N52" s="22">
        <f>SUM(ENERO:DICIEMBRE!N52)</f>
        <v>0</v>
      </c>
      <c r="O52" s="22">
        <f>SUM(ENERO:DICIEMBRE!O52)</f>
        <v>0</v>
      </c>
      <c r="P52" s="22">
        <f>SUM(ENERO:DICIEMBRE!P52)</f>
        <v>0</v>
      </c>
      <c r="Q52" s="22">
        <f>SUM(ENERO:DICIEMBRE!Q52)</f>
        <v>0</v>
      </c>
      <c r="R52" s="22">
        <f>SUM(ENERO:DICIEMBRE!R52)</f>
        <v>0</v>
      </c>
      <c r="S52" s="22">
        <f>SUM(ENERO:DICIEMBRE!S52)</f>
        <v>0</v>
      </c>
      <c r="T52" s="22">
        <f>SUM(ENERO:DICIEMBRE!T52)</f>
        <v>0</v>
      </c>
      <c r="U52" s="22">
        <f>SUM(ENERO:DICIEMBRE!U52)</f>
        <v>0</v>
      </c>
      <c r="V52" s="22">
        <f>SUM(ENERO:DICIEMBRE!V52)</f>
        <v>0</v>
      </c>
      <c r="W52" s="22">
        <f>SUM(ENERO:DICIEMBRE!W52)</f>
        <v>0</v>
      </c>
      <c r="X52" s="22">
        <f>SUM(ENERO:DICIEMBRE!X52)</f>
        <v>0</v>
      </c>
      <c r="Y52" s="22">
        <f>SUM(ENERO:DICIEMBRE!Y52)</f>
        <v>0</v>
      </c>
      <c r="Z52" s="22">
        <f>SUM(ENERO:DICIEMBRE!Z52)</f>
        <v>0</v>
      </c>
      <c r="AA52" s="22">
        <f>SUM(ENERO:DICIEMBRE!AA52)</f>
        <v>0</v>
      </c>
      <c r="AB52" s="22">
        <f>SUM(ENERO:DICIEMBRE!AB52)</f>
        <v>0</v>
      </c>
      <c r="AC52" s="22">
        <f>SUM(ENERO:DICIEMBRE!AC52)</f>
        <v>0</v>
      </c>
      <c r="AD52" s="22">
        <f>SUM(ENERO:DICIEMBRE!AD52)</f>
        <v>0</v>
      </c>
      <c r="AE52" s="22">
        <f>SUM(ENERO:DICIEMBRE!AE52)</f>
        <v>0</v>
      </c>
      <c r="AF52" s="22">
        <f>SUM(ENERO:DICIEMBRE!AF52)</f>
        <v>0</v>
      </c>
      <c r="AG52" s="22">
        <f>SUM(ENERO:DICIEMBRE!AG52)</f>
        <v>0</v>
      </c>
      <c r="AH52" s="22">
        <f>SUM(ENERO:DICIEMBRE!AH52)</f>
        <v>0</v>
      </c>
      <c r="AI52" s="22">
        <f>SUM(ENERO:DICIEMBRE!AI52)</f>
        <v>0</v>
      </c>
      <c r="AJ52" s="22">
        <f>SUM(ENERO:DICIEMBRE!AJ52)</f>
        <v>0</v>
      </c>
      <c r="AK52" s="22">
        <f>SUM(ENERO:DICIEMBRE!AK52)</f>
        <v>0</v>
      </c>
      <c r="AL52" s="22">
        <f>SUM(ENERO:DICIEMBRE!AL52)</f>
        <v>0</v>
      </c>
      <c r="AM52" s="22">
        <f>SUM(ENERO:DICIEMBRE!AM52)</f>
        <v>0</v>
      </c>
      <c r="AN52" s="22">
        <f>SUM(ENERO:DICIEMBRE!AN52)</f>
        <v>0</v>
      </c>
      <c r="AO52" s="22">
        <f>SUM(ENERO:DICIEMBRE!AO52)</f>
        <v>0</v>
      </c>
      <c r="AP52" s="22">
        <f>SUM(ENERO:DICIEMBRE!AP52)</f>
        <v>0</v>
      </c>
      <c r="AQ52" s="22">
        <f>SUM(ENERO:DICIEMBRE!AQ52)</f>
        <v>0</v>
      </c>
      <c r="AR52" s="22">
        <f>SUM(ENERO:DICIEMBRE!AR52)</f>
        <v>0</v>
      </c>
      <c r="AS52" s="48"/>
      <c r="AT52" s="22">
        <f>SUM(ENERO:DICIEMBRE!AT52)</f>
        <v>0</v>
      </c>
      <c r="AU52" s="33" t="str">
        <f t="shared" si="1"/>
        <v/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17"/>
      <c r="BG52" s="17"/>
      <c r="BX52" s="2"/>
      <c r="CA52" s="35" t="str">
        <f t="shared" si="2"/>
        <v/>
      </c>
      <c r="CB52" s="35" t="str">
        <f t="shared" si="3"/>
        <v/>
      </c>
      <c r="CC52" s="35" t="str">
        <f t="shared" si="4"/>
        <v/>
      </c>
      <c r="CD52" s="35" t="str">
        <f t="shared" si="5"/>
        <v/>
      </c>
      <c r="CE52" s="35"/>
      <c r="CF52" s="35"/>
      <c r="CG52" s="36">
        <f t="shared" si="6"/>
        <v>0</v>
      </c>
      <c r="CH52" s="36">
        <f t="shared" si="7"/>
        <v>0</v>
      </c>
      <c r="CI52" s="36">
        <f t="shared" si="8"/>
        <v>0</v>
      </c>
      <c r="CJ52" s="36">
        <f t="shared" si="9"/>
        <v>0</v>
      </c>
      <c r="CK52" s="10"/>
      <c r="CL52" s="10"/>
      <c r="CM52" s="10"/>
      <c r="CN52" s="10"/>
      <c r="CO52" s="10"/>
    </row>
    <row r="53" spans="1:93" ht="16.350000000000001" customHeight="1" x14ac:dyDescent="0.25">
      <c r="A53" s="383"/>
      <c r="B53" s="37" t="s">
        <v>43</v>
      </c>
      <c r="C53" s="38">
        <f t="shared" si="0"/>
        <v>0</v>
      </c>
      <c r="D53" s="39">
        <f t="shared" ref="D53:E57" si="13">SUM(H53+J53+L53+N53+P53+R53+T53+V53+X53+Z53+AB53+AD53+AF53+AH53+AJ53+AL53)</f>
        <v>0</v>
      </c>
      <c r="E53" s="40">
        <f t="shared" si="13"/>
        <v>0</v>
      </c>
      <c r="F53" s="90"/>
      <c r="G53" s="91"/>
      <c r="H53" s="22">
        <f>SUM(ENERO:DICIEMBRE!H53)</f>
        <v>0</v>
      </c>
      <c r="I53" s="22">
        <f>SUM(ENERO:DICIEMBRE!I53)</f>
        <v>0</v>
      </c>
      <c r="J53" s="22">
        <f>SUM(ENERO:DICIEMBRE!J53)</f>
        <v>0</v>
      </c>
      <c r="K53" s="22">
        <f>SUM(ENERO:DICIEMBRE!K53)</f>
        <v>0</v>
      </c>
      <c r="L53" s="22">
        <f>SUM(ENERO:DICIEMBRE!L53)</f>
        <v>0</v>
      </c>
      <c r="M53" s="22">
        <f>SUM(ENERO:DICIEMBRE!M53)</f>
        <v>0</v>
      </c>
      <c r="N53" s="22">
        <f>SUM(ENERO:DICIEMBRE!N53)</f>
        <v>0</v>
      </c>
      <c r="O53" s="22">
        <f>SUM(ENERO:DICIEMBRE!O53)</f>
        <v>0</v>
      </c>
      <c r="P53" s="22">
        <f>SUM(ENERO:DICIEMBRE!P53)</f>
        <v>0</v>
      </c>
      <c r="Q53" s="22">
        <f>SUM(ENERO:DICIEMBRE!Q53)</f>
        <v>0</v>
      </c>
      <c r="R53" s="22">
        <f>SUM(ENERO:DICIEMBRE!R53)</f>
        <v>0</v>
      </c>
      <c r="S53" s="22">
        <f>SUM(ENERO:DICIEMBRE!S53)</f>
        <v>0</v>
      </c>
      <c r="T53" s="22">
        <f>SUM(ENERO:DICIEMBRE!T53)</f>
        <v>0</v>
      </c>
      <c r="U53" s="22">
        <f>SUM(ENERO:DICIEMBRE!U53)</f>
        <v>0</v>
      </c>
      <c r="V53" s="22">
        <f>SUM(ENERO:DICIEMBRE!V53)</f>
        <v>0</v>
      </c>
      <c r="W53" s="22">
        <f>SUM(ENERO:DICIEMBRE!W53)</f>
        <v>0</v>
      </c>
      <c r="X53" s="22">
        <f>SUM(ENERO:DICIEMBRE!X53)</f>
        <v>0</v>
      </c>
      <c r="Y53" s="22">
        <f>SUM(ENERO:DICIEMBRE!Y53)</f>
        <v>0</v>
      </c>
      <c r="Z53" s="22">
        <f>SUM(ENERO:DICIEMBRE!Z53)</f>
        <v>0</v>
      </c>
      <c r="AA53" s="22">
        <f>SUM(ENERO:DICIEMBRE!AA53)</f>
        <v>0</v>
      </c>
      <c r="AB53" s="22">
        <f>SUM(ENERO:DICIEMBRE!AB53)</f>
        <v>0</v>
      </c>
      <c r="AC53" s="22">
        <f>SUM(ENERO:DICIEMBRE!AC53)</f>
        <v>0</v>
      </c>
      <c r="AD53" s="22">
        <f>SUM(ENERO:DICIEMBRE!AD53)</f>
        <v>0</v>
      </c>
      <c r="AE53" s="22">
        <f>SUM(ENERO:DICIEMBRE!AE53)</f>
        <v>0</v>
      </c>
      <c r="AF53" s="22">
        <f>SUM(ENERO:DICIEMBRE!AF53)</f>
        <v>0</v>
      </c>
      <c r="AG53" s="22">
        <f>SUM(ENERO:DICIEMBRE!AG53)</f>
        <v>0</v>
      </c>
      <c r="AH53" s="22">
        <f>SUM(ENERO:DICIEMBRE!AH53)</f>
        <v>0</v>
      </c>
      <c r="AI53" s="22">
        <f>SUM(ENERO:DICIEMBRE!AI53)</f>
        <v>0</v>
      </c>
      <c r="AJ53" s="22">
        <f>SUM(ENERO:DICIEMBRE!AJ53)</f>
        <v>0</v>
      </c>
      <c r="AK53" s="22">
        <f>SUM(ENERO:DICIEMBRE!AK53)</f>
        <v>0</v>
      </c>
      <c r="AL53" s="22">
        <f>SUM(ENERO:DICIEMBRE!AL53)</f>
        <v>0</v>
      </c>
      <c r="AM53" s="22">
        <f>SUM(ENERO:DICIEMBRE!AM53)</f>
        <v>0</v>
      </c>
      <c r="AN53" s="22">
        <f>SUM(ENERO:DICIEMBRE!AN53)</f>
        <v>0</v>
      </c>
      <c r="AO53" s="22">
        <f>SUM(ENERO:DICIEMBRE!AO53)</f>
        <v>0</v>
      </c>
      <c r="AP53" s="22">
        <f>SUM(ENERO:DICIEMBRE!AP53)</f>
        <v>0</v>
      </c>
      <c r="AQ53" s="22">
        <f>SUM(ENERO:DICIEMBRE!AQ53)</f>
        <v>0</v>
      </c>
      <c r="AR53" s="22">
        <f>SUM(ENERO:DICIEMBRE!AR53)</f>
        <v>0</v>
      </c>
      <c r="AS53" s="48"/>
      <c r="AT53" s="22">
        <f>SUM(ENERO:DICIEMBRE!AT53)</f>
        <v>0</v>
      </c>
      <c r="AU53" s="33" t="str">
        <f t="shared" si="1"/>
        <v/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17"/>
      <c r="BG53" s="17"/>
      <c r="BX53" s="2"/>
      <c r="CA53" s="35" t="str">
        <f t="shared" si="2"/>
        <v/>
      </c>
      <c r="CB53" s="35" t="str">
        <f t="shared" si="3"/>
        <v/>
      </c>
      <c r="CC53" s="35" t="str">
        <f t="shared" si="4"/>
        <v/>
      </c>
      <c r="CD53" s="35" t="str">
        <f t="shared" si="5"/>
        <v/>
      </c>
      <c r="CE53" s="35"/>
      <c r="CF53" s="35"/>
      <c r="CG53" s="36">
        <f t="shared" si="6"/>
        <v>0</v>
      </c>
      <c r="CH53" s="36">
        <f t="shared" si="7"/>
        <v>0</v>
      </c>
      <c r="CI53" s="36">
        <f t="shared" si="8"/>
        <v>0</v>
      </c>
      <c r="CJ53" s="36">
        <f t="shared" si="9"/>
        <v>0</v>
      </c>
      <c r="CK53" s="10"/>
      <c r="CL53" s="10"/>
      <c r="CM53" s="10"/>
      <c r="CN53" s="10"/>
      <c r="CO53" s="10"/>
    </row>
    <row r="54" spans="1:93" ht="16.350000000000001" customHeight="1" x14ac:dyDescent="0.25">
      <c r="A54" s="383"/>
      <c r="B54" s="49" t="s">
        <v>44</v>
      </c>
      <c r="C54" s="50">
        <f t="shared" si="0"/>
        <v>0</v>
      </c>
      <c r="D54" s="51">
        <f>SUM(H54+J54+L54+N54+P54+R54+T54+V54+X54+Z54+AB54+AD54+AF54+AH54+AJ54+AL54)</f>
        <v>0</v>
      </c>
      <c r="E54" s="52">
        <f t="shared" si="13"/>
        <v>0</v>
      </c>
      <c r="F54" s="90"/>
      <c r="G54" s="91"/>
      <c r="H54" s="22">
        <f>SUM(ENERO:DICIEMBRE!H54)</f>
        <v>0</v>
      </c>
      <c r="I54" s="22">
        <f>SUM(ENERO:DICIEMBRE!I54)</f>
        <v>0</v>
      </c>
      <c r="J54" s="22">
        <f>SUM(ENERO:DICIEMBRE!J54)</f>
        <v>0</v>
      </c>
      <c r="K54" s="22">
        <f>SUM(ENERO:DICIEMBRE!K54)</f>
        <v>0</v>
      </c>
      <c r="L54" s="22">
        <f>SUM(ENERO:DICIEMBRE!L54)</f>
        <v>0</v>
      </c>
      <c r="M54" s="22">
        <f>SUM(ENERO:DICIEMBRE!M54)</f>
        <v>0</v>
      </c>
      <c r="N54" s="22">
        <f>SUM(ENERO:DICIEMBRE!N54)</f>
        <v>0</v>
      </c>
      <c r="O54" s="22">
        <f>SUM(ENERO:DICIEMBRE!O54)</f>
        <v>0</v>
      </c>
      <c r="P54" s="22">
        <f>SUM(ENERO:DICIEMBRE!P54)</f>
        <v>0</v>
      </c>
      <c r="Q54" s="22">
        <f>SUM(ENERO:DICIEMBRE!Q54)</f>
        <v>0</v>
      </c>
      <c r="R54" s="22">
        <f>SUM(ENERO:DICIEMBRE!R54)</f>
        <v>0</v>
      </c>
      <c r="S54" s="22">
        <f>SUM(ENERO:DICIEMBRE!S54)</f>
        <v>0</v>
      </c>
      <c r="T54" s="22">
        <f>SUM(ENERO:DICIEMBRE!T54)</f>
        <v>0</v>
      </c>
      <c r="U54" s="22">
        <f>SUM(ENERO:DICIEMBRE!U54)</f>
        <v>0</v>
      </c>
      <c r="V54" s="22">
        <f>SUM(ENERO:DICIEMBRE!V54)</f>
        <v>0</v>
      </c>
      <c r="W54" s="22">
        <f>SUM(ENERO:DICIEMBRE!W54)</f>
        <v>0</v>
      </c>
      <c r="X54" s="22">
        <f>SUM(ENERO:DICIEMBRE!X54)</f>
        <v>0</v>
      </c>
      <c r="Y54" s="22">
        <f>SUM(ENERO:DICIEMBRE!Y54)</f>
        <v>0</v>
      </c>
      <c r="Z54" s="22">
        <f>SUM(ENERO:DICIEMBRE!Z54)</f>
        <v>0</v>
      </c>
      <c r="AA54" s="22">
        <f>SUM(ENERO:DICIEMBRE!AA54)</f>
        <v>0</v>
      </c>
      <c r="AB54" s="22">
        <f>SUM(ENERO:DICIEMBRE!AB54)</f>
        <v>0</v>
      </c>
      <c r="AC54" s="22">
        <f>SUM(ENERO:DICIEMBRE!AC54)</f>
        <v>0</v>
      </c>
      <c r="AD54" s="22">
        <f>SUM(ENERO:DICIEMBRE!AD54)</f>
        <v>0</v>
      </c>
      <c r="AE54" s="22">
        <f>SUM(ENERO:DICIEMBRE!AE54)</f>
        <v>0</v>
      </c>
      <c r="AF54" s="22">
        <f>SUM(ENERO:DICIEMBRE!AF54)</f>
        <v>0</v>
      </c>
      <c r="AG54" s="22">
        <f>SUM(ENERO:DICIEMBRE!AG54)</f>
        <v>0</v>
      </c>
      <c r="AH54" s="22">
        <f>SUM(ENERO:DICIEMBRE!AH54)</f>
        <v>0</v>
      </c>
      <c r="AI54" s="22">
        <f>SUM(ENERO:DICIEMBRE!AI54)</f>
        <v>0</v>
      </c>
      <c r="AJ54" s="22">
        <f>SUM(ENERO:DICIEMBRE!AJ54)</f>
        <v>0</v>
      </c>
      <c r="AK54" s="22">
        <f>SUM(ENERO:DICIEMBRE!AK54)</f>
        <v>0</v>
      </c>
      <c r="AL54" s="22">
        <f>SUM(ENERO:DICIEMBRE!AL54)</f>
        <v>0</v>
      </c>
      <c r="AM54" s="22">
        <f>SUM(ENERO:DICIEMBRE!AM54)</f>
        <v>0</v>
      </c>
      <c r="AN54" s="22">
        <f>SUM(ENERO:DICIEMBRE!AN54)</f>
        <v>0</v>
      </c>
      <c r="AO54" s="22">
        <f>SUM(ENERO:DICIEMBRE!AO54)</f>
        <v>0</v>
      </c>
      <c r="AP54" s="22">
        <f>SUM(ENERO:DICIEMBRE!AP54)</f>
        <v>0</v>
      </c>
      <c r="AQ54" s="22">
        <f>SUM(ENERO:DICIEMBRE!AQ54)</f>
        <v>0</v>
      </c>
      <c r="AR54" s="22">
        <f>SUM(ENERO:DICIEMBRE!AR54)</f>
        <v>0</v>
      </c>
      <c r="AS54" s="48"/>
      <c r="AT54" s="22">
        <f>SUM(ENERO:DICIEMBRE!AT54)</f>
        <v>0</v>
      </c>
      <c r="AU54" s="33" t="str">
        <f t="shared" si="1"/>
        <v/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17"/>
      <c r="BG54" s="17"/>
      <c r="BX54" s="2"/>
      <c r="CA54" s="35" t="str">
        <f t="shared" si="2"/>
        <v/>
      </c>
      <c r="CB54" s="35" t="str">
        <f t="shared" si="3"/>
        <v/>
      </c>
      <c r="CC54" s="35" t="str">
        <f t="shared" si="4"/>
        <v/>
      </c>
      <c r="CD54" s="35" t="str">
        <f t="shared" si="5"/>
        <v/>
      </c>
      <c r="CE54" s="35"/>
      <c r="CF54" s="35"/>
      <c r="CG54" s="36">
        <f t="shared" si="6"/>
        <v>0</v>
      </c>
      <c r="CH54" s="36">
        <f t="shared" si="7"/>
        <v>0</v>
      </c>
      <c r="CI54" s="36">
        <f t="shared" si="8"/>
        <v>0</v>
      </c>
      <c r="CJ54" s="36">
        <f t="shared" si="9"/>
        <v>0</v>
      </c>
      <c r="CK54" s="10"/>
      <c r="CL54" s="10"/>
      <c r="CM54" s="10"/>
      <c r="CN54" s="10"/>
      <c r="CO54" s="10"/>
    </row>
    <row r="55" spans="1:93" ht="16.350000000000001" customHeight="1" x14ac:dyDescent="0.25">
      <c r="A55" s="383"/>
      <c r="B55" s="37" t="s">
        <v>45</v>
      </c>
      <c r="C55" s="38">
        <f t="shared" si="0"/>
        <v>0</v>
      </c>
      <c r="D55" s="39">
        <f t="shared" si="13"/>
        <v>0</v>
      </c>
      <c r="E55" s="40">
        <f t="shared" si="13"/>
        <v>0</v>
      </c>
      <c r="F55" s="90"/>
      <c r="G55" s="92"/>
      <c r="H55" s="22">
        <f>SUM(ENERO:DICIEMBRE!H55)</f>
        <v>0</v>
      </c>
      <c r="I55" s="22">
        <f>SUM(ENERO:DICIEMBRE!I55)</f>
        <v>0</v>
      </c>
      <c r="J55" s="22">
        <f>SUM(ENERO:DICIEMBRE!J55)</f>
        <v>0</v>
      </c>
      <c r="K55" s="22">
        <f>SUM(ENERO:DICIEMBRE!K55)</f>
        <v>0</v>
      </c>
      <c r="L55" s="22">
        <f>SUM(ENERO:DICIEMBRE!L55)</f>
        <v>0</v>
      </c>
      <c r="M55" s="22">
        <f>SUM(ENERO:DICIEMBRE!M55)</f>
        <v>0</v>
      </c>
      <c r="N55" s="22">
        <f>SUM(ENERO:DICIEMBRE!N55)</f>
        <v>0</v>
      </c>
      <c r="O55" s="22">
        <f>SUM(ENERO:DICIEMBRE!O55)</f>
        <v>0</v>
      </c>
      <c r="P55" s="22">
        <f>SUM(ENERO:DICIEMBRE!P55)</f>
        <v>0</v>
      </c>
      <c r="Q55" s="22">
        <f>SUM(ENERO:DICIEMBRE!Q55)</f>
        <v>0</v>
      </c>
      <c r="R55" s="22">
        <f>SUM(ENERO:DICIEMBRE!R55)</f>
        <v>0</v>
      </c>
      <c r="S55" s="22">
        <f>SUM(ENERO:DICIEMBRE!S55)</f>
        <v>0</v>
      </c>
      <c r="T55" s="22">
        <f>SUM(ENERO:DICIEMBRE!T55)</f>
        <v>0</v>
      </c>
      <c r="U55" s="22">
        <f>SUM(ENERO:DICIEMBRE!U55)</f>
        <v>0</v>
      </c>
      <c r="V55" s="22">
        <f>SUM(ENERO:DICIEMBRE!V55)</f>
        <v>0</v>
      </c>
      <c r="W55" s="22">
        <f>SUM(ENERO:DICIEMBRE!W55)</f>
        <v>0</v>
      </c>
      <c r="X55" s="22">
        <f>SUM(ENERO:DICIEMBRE!X55)</f>
        <v>0</v>
      </c>
      <c r="Y55" s="22">
        <f>SUM(ENERO:DICIEMBRE!Y55)</f>
        <v>0</v>
      </c>
      <c r="Z55" s="22">
        <f>SUM(ENERO:DICIEMBRE!Z55)</f>
        <v>0</v>
      </c>
      <c r="AA55" s="22">
        <f>SUM(ENERO:DICIEMBRE!AA55)</f>
        <v>0</v>
      </c>
      <c r="AB55" s="22">
        <f>SUM(ENERO:DICIEMBRE!AB55)</f>
        <v>0</v>
      </c>
      <c r="AC55" s="22">
        <f>SUM(ENERO:DICIEMBRE!AC55)</f>
        <v>0</v>
      </c>
      <c r="AD55" s="22">
        <f>SUM(ENERO:DICIEMBRE!AD55)</f>
        <v>0</v>
      </c>
      <c r="AE55" s="22">
        <f>SUM(ENERO:DICIEMBRE!AE55)</f>
        <v>0</v>
      </c>
      <c r="AF55" s="22">
        <f>SUM(ENERO:DICIEMBRE!AF55)</f>
        <v>0</v>
      </c>
      <c r="AG55" s="22">
        <f>SUM(ENERO:DICIEMBRE!AG55)</f>
        <v>0</v>
      </c>
      <c r="AH55" s="22">
        <f>SUM(ENERO:DICIEMBRE!AH55)</f>
        <v>0</v>
      </c>
      <c r="AI55" s="22">
        <f>SUM(ENERO:DICIEMBRE!AI55)</f>
        <v>0</v>
      </c>
      <c r="AJ55" s="22">
        <f>SUM(ENERO:DICIEMBRE!AJ55)</f>
        <v>0</v>
      </c>
      <c r="AK55" s="22">
        <f>SUM(ENERO:DICIEMBRE!AK55)</f>
        <v>0</v>
      </c>
      <c r="AL55" s="22">
        <f>SUM(ENERO:DICIEMBRE!AL55)</f>
        <v>0</v>
      </c>
      <c r="AM55" s="22">
        <f>SUM(ENERO:DICIEMBRE!AM55)</f>
        <v>0</v>
      </c>
      <c r="AN55" s="22">
        <f>SUM(ENERO:DICIEMBRE!AN55)</f>
        <v>0</v>
      </c>
      <c r="AO55" s="22">
        <f>SUM(ENERO:DICIEMBRE!AO55)</f>
        <v>0</v>
      </c>
      <c r="AP55" s="22">
        <f>SUM(ENERO:DICIEMBRE!AP55)</f>
        <v>0</v>
      </c>
      <c r="AQ55" s="22">
        <f>SUM(ENERO:DICIEMBRE!AQ55)</f>
        <v>0</v>
      </c>
      <c r="AR55" s="22">
        <f>SUM(ENERO:DICIEMBRE!AR55)</f>
        <v>0</v>
      </c>
      <c r="AS55" s="48"/>
      <c r="AT55" s="22">
        <f>SUM(ENERO:DICIEMBRE!AT55)</f>
        <v>0</v>
      </c>
      <c r="AU55" s="33" t="str">
        <f t="shared" si="1"/>
        <v/>
      </c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17"/>
      <c r="BG55" s="17"/>
      <c r="BX55" s="2"/>
      <c r="CA55" s="35" t="str">
        <f t="shared" si="2"/>
        <v/>
      </c>
      <c r="CB55" s="35" t="str">
        <f t="shared" si="3"/>
        <v/>
      </c>
      <c r="CC55" s="35" t="str">
        <f t="shared" si="4"/>
        <v/>
      </c>
      <c r="CD55" s="35" t="str">
        <f t="shared" si="5"/>
        <v/>
      </c>
      <c r="CE55" s="35"/>
      <c r="CF55" s="35"/>
      <c r="CG55" s="36">
        <f t="shared" si="6"/>
        <v>0</v>
      </c>
      <c r="CH55" s="36">
        <f t="shared" si="7"/>
        <v>0</v>
      </c>
      <c r="CI55" s="36">
        <f t="shared" si="8"/>
        <v>0</v>
      </c>
      <c r="CJ55" s="36">
        <f t="shared" si="9"/>
        <v>0</v>
      </c>
      <c r="CK55" s="10"/>
      <c r="CL55" s="10"/>
      <c r="CM55" s="10"/>
      <c r="CN55" s="10"/>
      <c r="CO55" s="10"/>
    </row>
    <row r="56" spans="1:93" ht="16.350000000000001" customHeight="1" x14ac:dyDescent="0.25">
      <c r="A56" s="383"/>
      <c r="B56" s="59" t="s">
        <v>46</v>
      </c>
      <c r="C56" s="38">
        <f t="shared" si="0"/>
        <v>0</v>
      </c>
      <c r="D56" s="39">
        <f t="shared" si="13"/>
        <v>0</v>
      </c>
      <c r="E56" s="61">
        <f t="shared" si="13"/>
        <v>0</v>
      </c>
      <c r="F56" s="90"/>
      <c r="G56" s="93"/>
      <c r="H56" s="22">
        <f>SUM(ENERO:DICIEMBRE!H56)</f>
        <v>0</v>
      </c>
      <c r="I56" s="22">
        <f>SUM(ENERO:DICIEMBRE!I56)</f>
        <v>0</v>
      </c>
      <c r="J56" s="22">
        <f>SUM(ENERO:DICIEMBRE!J56)</f>
        <v>0</v>
      </c>
      <c r="K56" s="22">
        <f>SUM(ENERO:DICIEMBRE!K56)</f>
        <v>0</v>
      </c>
      <c r="L56" s="22">
        <f>SUM(ENERO:DICIEMBRE!L56)</f>
        <v>0</v>
      </c>
      <c r="M56" s="22">
        <f>SUM(ENERO:DICIEMBRE!M56)</f>
        <v>0</v>
      </c>
      <c r="N56" s="22">
        <f>SUM(ENERO:DICIEMBRE!N56)</f>
        <v>0</v>
      </c>
      <c r="O56" s="22">
        <f>SUM(ENERO:DICIEMBRE!O56)</f>
        <v>0</v>
      </c>
      <c r="P56" s="22">
        <f>SUM(ENERO:DICIEMBRE!P56)</f>
        <v>0</v>
      </c>
      <c r="Q56" s="22">
        <f>SUM(ENERO:DICIEMBRE!Q56)</f>
        <v>0</v>
      </c>
      <c r="R56" s="22">
        <f>SUM(ENERO:DICIEMBRE!R56)</f>
        <v>0</v>
      </c>
      <c r="S56" s="22">
        <f>SUM(ENERO:DICIEMBRE!S56)</f>
        <v>0</v>
      </c>
      <c r="T56" s="22">
        <f>SUM(ENERO:DICIEMBRE!T56)</f>
        <v>0</v>
      </c>
      <c r="U56" s="22">
        <f>SUM(ENERO:DICIEMBRE!U56)</f>
        <v>0</v>
      </c>
      <c r="V56" s="22">
        <f>SUM(ENERO:DICIEMBRE!V56)</f>
        <v>0</v>
      </c>
      <c r="W56" s="22">
        <f>SUM(ENERO:DICIEMBRE!W56)</f>
        <v>0</v>
      </c>
      <c r="X56" s="22">
        <f>SUM(ENERO:DICIEMBRE!X56)</f>
        <v>0</v>
      </c>
      <c r="Y56" s="22">
        <f>SUM(ENERO:DICIEMBRE!Y56)</f>
        <v>0</v>
      </c>
      <c r="Z56" s="22">
        <f>SUM(ENERO:DICIEMBRE!Z56)</f>
        <v>0</v>
      </c>
      <c r="AA56" s="22">
        <f>SUM(ENERO:DICIEMBRE!AA56)</f>
        <v>0</v>
      </c>
      <c r="AB56" s="22">
        <f>SUM(ENERO:DICIEMBRE!AB56)</f>
        <v>0</v>
      </c>
      <c r="AC56" s="22">
        <f>SUM(ENERO:DICIEMBRE!AC56)</f>
        <v>0</v>
      </c>
      <c r="AD56" s="22">
        <f>SUM(ENERO:DICIEMBRE!AD56)</f>
        <v>0</v>
      </c>
      <c r="AE56" s="22">
        <f>SUM(ENERO:DICIEMBRE!AE56)</f>
        <v>0</v>
      </c>
      <c r="AF56" s="22">
        <f>SUM(ENERO:DICIEMBRE!AF56)</f>
        <v>0</v>
      </c>
      <c r="AG56" s="22">
        <f>SUM(ENERO:DICIEMBRE!AG56)</f>
        <v>0</v>
      </c>
      <c r="AH56" s="22">
        <f>SUM(ENERO:DICIEMBRE!AH56)</f>
        <v>0</v>
      </c>
      <c r="AI56" s="22">
        <f>SUM(ENERO:DICIEMBRE!AI56)</f>
        <v>0</v>
      </c>
      <c r="AJ56" s="22">
        <f>SUM(ENERO:DICIEMBRE!AJ56)</f>
        <v>0</v>
      </c>
      <c r="AK56" s="22">
        <f>SUM(ENERO:DICIEMBRE!AK56)</f>
        <v>0</v>
      </c>
      <c r="AL56" s="22">
        <f>SUM(ENERO:DICIEMBRE!AL56)</f>
        <v>0</v>
      </c>
      <c r="AM56" s="22">
        <f>SUM(ENERO:DICIEMBRE!AM56)</f>
        <v>0</v>
      </c>
      <c r="AN56" s="22">
        <f>SUM(ENERO:DICIEMBRE!AN56)</f>
        <v>0</v>
      </c>
      <c r="AO56" s="22">
        <f>SUM(ENERO:DICIEMBRE!AO56)</f>
        <v>0</v>
      </c>
      <c r="AP56" s="22">
        <f>SUM(ENERO:DICIEMBRE!AP56)</f>
        <v>0</v>
      </c>
      <c r="AQ56" s="22">
        <f>SUM(ENERO:DICIEMBRE!AQ56)</f>
        <v>0</v>
      </c>
      <c r="AR56" s="22">
        <f>SUM(ENERO:DICIEMBRE!AR56)</f>
        <v>0</v>
      </c>
      <c r="AS56" s="48"/>
      <c r="AT56" s="22">
        <f>SUM(ENERO:DICIEMBRE!AT56)</f>
        <v>0</v>
      </c>
      <c r="AU56" s="33" t="str">
        <f t="shared" si="1"/>
        <v/>
      </c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17"/>
      <c r="BG56" s="17"/>
      <c r="BX56" s="2"/>
      <c r="CA56" s="35" t="str">
        <f t="shared" si="2"/>
        <v/>
      </c>
      <c r="CB56" s="35" t="str">
        <f t="shared" si="3"/>
        <v/>
      </c>
      <c r="CC56" s="35" t="str">
        <f t="shared" si="4"/>
        <v/>
      </c>
      <c r="CD56" s="35" t="str">
        <f t="shared" si="5"/>
        <v/>
      </c>
      <c r="CE56" s="35"/>
      <c r="CF56" s="35"/>
      <c r="CG56" s="36">
        <f t="shared" si="6"/>
        <v>0</v>
      </c>
      <c r="CH56" s="36">
        <f t="shared" si="7"/>
        <v>0</v>
      </c>
      <c r="CI56" s="36">
        <f t="shared" si="8"/>
        <v>0</v>
      </c>
      <c r="CJ56" s="36">
        <f t="shared" si="9"/>
        <v>0</v>
      </c>
      <c r="CK56" s="10"/>
      <c r="CL56" s="10"/>
      <c r="CM56" s="10"/>
      <c r="CN56" s="10"/>
      <c r="CO56" s="10"/>
    </row>
    <row r="57" spans="1:93" ht="16.350000000000001" customHeight="1" x14ac:dyDescent="0.25">
      <c r="A57" s="384"/>
      <c r="B57" s="63" t="s">
        <v>47</v>
      </c>
      <c r="C57" s="64">
        <f t="shared" si="0"/>
        <v>0</v>
      </c>
      <c r="D57" s="65">
        <f>SUM(H57+J57+L57+N57+P57+R57+T57+V57+X57+Z57+AB57+AD57+AF57+AH57+AJ57+AL57)</f>
        <v>0</v>
      </c>
      <c r="E57" s="66">
        <f t="shared" si="13"/>
        <v>0</v>
      </c>
      <c r="F57" s="97"/>
      <c r="G57" s="98"/>
      <c r="H57" s="22">
        <f>SUM(ENERO:DICIEMBRE!H57)</f>
        <v>0</v>
      </c>
      <c r="I57" s="22">
        <f>SUM(ENERO:DICIEMBRE!I57)</f>
        <v>0</v>
      </c>
      <c r="J57" s="22">
        <f>SUM(ENERO:DICIEMBRE!J57)</f>
        <v>0</v>
      </c>
      <c r="K57" s="22">
        <f>SUM(ENERO:DICIEMBRE!K57)</f>
        <v>0</v>
      </c>
      <c r="L57" s="22">
        <f>SUM(ENERO:DICIEMBRE!L57)</f>
        <v>0</v>
      </c>
      <c r="M57" s="22">
        <f>SUM(ENERO:DICIEMBRE!M57)</f>
        <v>0</v>
      </c>
      <c r="N57" s="22">
        <f>SUM(ENERO:DICIEMBRE!N57)</f>
        <v>0</v>
      </c>
      <c r="O57" s="22">
        <f>SUM(ENERO:DICIEMBRE!O57)</f>
        <v>0</v>
      </c>
      <c r="P57" s="22">
        <f>SUM(ENERO:DICIEMBRE!P57)</f>
        <v>0</v>
      </c>
      <c r="Q57" s="22">
        <f>SUM(ENERO:DICIEMBRE!Q57)</f>
        <v>0</v>
      </c>
      <c r="R57" s="22">
        <f>SUM(ENERO:DICIEMBRE!R57)</f>
        <v>0</v>
      </c>
      <c r="S57" s="22">
        <f>SUM(ENERO:DICIEMBRE!S57)</f>
        <v>0</v>
      </c>
      <c r="T57" s="22">
        <f>SUM(ENERO:DICIEMBRE!T57)</f>
        <v>0</v>
      </c>
      <c r="U57" s="22">
        <f>SUM(ENERO:DICIEMBRE!U57)</f>
        <v>0</v>
      </c>
      <c r="V57" s="22">
        <f>SUM(ENERO:DICIEMBRE!V57)</f>
        <v>0</v>
      </c>
      <c r="W57" s="22">
        <f>SUM(ENERO:DICIEMBRE!W57)</f>
        <v>0</v>
      </c>
      <c r="X57" s="22">
        <f>SUM(ENERO:DICIEMBRE!X57)</f>
        <v>0</v>
      </c>
      <c r="Y57" s="22">
        <f>SUM(ENERO:DICIEMBRE!Y57)</f>
        <v>0</v>
      </c>
      <c r="Z57" s="22">
        <f>SUM(ENERO:DICIEMBRE!Z57)</f>
        <v>0</v>
      </c>
      <c r="AA57" s="22">
        <f>SUM(ENERO:DICIEMBRE!AA57)</f>
        <v>0</v>
      </c>
      <c r="AB57" s="22">
        <f>SUM(ENERO:DICIEMBRE!AB57)</f>
        <v>0</v>
      </c>
      <c r="AC57" s="22">
        <f>SUM(ENERO:DICIEMBRE!AC57)</f>
        <v>0</v>
      </c>
      <c r="AD57" s="22">
        <f>SUM(ENERO:DICIEMBRE!AD57)</f>
        <v>0</v>
      </c>
      <c r="AE57" s="22">
        <f>SUM(ENERO:DICIEMBRE!AE57)</f>
        <v>0</v>
      </c>
      <c r="AF57" s="22">
        <f>SUM(ENERO:DICIEMBRE!AF57)</f>
        <v>0</v>
      </c>
      <c r="AG57" s="22">
        <f>SUM(ENERO:DICIEMBRE!AG57)</f>
        <v>0</v>
      </c>
      <c r="AH57" s="22">
        <f>SUM(ENERO:DICIEMBRE!AH57)</f>
        <v>0</v>
      </c>
      <c r="AI57" s="22">
        <f>SUM(ENERO:DICIEMBRE!AI57)</f>
        <v>0</v>
      </c>
      <c r="AJ57" s="22">
        <f>SUM(ENERO:DICIEMBRE!AJ57)</f>
        <v>0</v>
      </c>
      <c r="AK57" s="22">
        <f>SUM(ENERO:DICIEMBRE!AK57)</f>
        <v>0</v>
      </c>
      <c r="AL57" s="22">
        <f>SUM(ENERO:DICIEMBRE!AL57)</f>
        <v>0</v>
      </c>
      <c r="AM57" s="22">
        <f>SUM(ENERO:DICIEMBRE!AM57)</f>
        <v>0</v>
      </c>
      <c r="AN57" s="22">
        <f>SUM(ENERO:DICIEMBRE!AN57)</f>
        <v>0</v>
      </c>
      <c r="AO57" s="22">
        <f>SUM(ENERO:DICIEMBRE!AO57)</f>
        <v>0</v>
      </c>
      <c r="AP57" s="22">
        <f>SUM(ENERO:DICIEMBRE!AP57)</f>
        <v>0</v>
      </c>
      <c r="AQ57" s="22">
        <f>SUM(ENERO:DICIEMBRE!AQ57)</f>
        <v>0</v>
      </c>
      <c r="AR57" s="22">
        <f>SUM(ENERO:DICIEMBRE!AR57)</f>
        <v>0</v>
      </c>
      <c r="AS57" s="48"/>
      <c r="AT57" s="22">
        <f>SUM(ENERO:DICIEMBRE!AT57)</f>
        <v>0</v>
      </c>
      <c r="AU57" s="33" t="str">
        <f t="shared" si="1"/>
        <v/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17"/>
      <c r="BG57" s="17"/>
      <c r="BX57" s="2"/>
      <c r="CA57" s="35" t="str">
        <f t="shared" si="2"/>
        <v/>
      </c>
      <c r="CB57" s="35" t="str">
        <f t="shared" si="3"/>
        <v/>
      </c>
      <c r="CC57" s="35" t="str">
        <f t="shared" si="4"/>
        <v/>
      </c>
      <c r="CD57" s="35" t="str">
        <f t="shared" si="5"/>
        <v/>
      </c>
      <c r="CE57" s="35"/>
      <c r="CF57" s="35"/>
      <c r="CG57" s="36">
        <f t="shared" si="6"/>
        <v>0</v>
      </c>
      <c r="CH57" s="36">
        <f t="shared" si="7"/>
        <v>0</v>
      </c>
      <c r="CI57" s="36">
        <f t="shared" si="8"/>
        <v>0</v>
      </c>
      <c r="CJ57" s="36">
        <f t="shared" si="9"/>
        <v>0</v>
      </c>
      <c r="CK57" s="10"/>
      <c r="CL57" s="10"/>
      <c r="CM57" s="10"/>
      <c r="CN57" s="10"/>
      <c r="CO57" s="10"/>
    </row>
    <row r="58" spans="1:93" ht="16.350000000000001" customHeight="1" x14ac:dyDescent="0.25">
      <c r="A58" s="382" t="s">
        <v>51</v>
      </c>
      <c r="B58" s="18" t="s">
        <v>37</v>
      </c>
      <c r="C58" s="19">
        <f t="shared" si="0"/>
        <v>186</v>
      </c>
      <c r="D58" s="20">
        <f>SUM(J58+L58+N58+P58+R58+T58+V58+X58+Z58+AB58+AD58+AF58+AH58+AJ58+AL58)</f>
        <v>149</v>
      </c>
      <c r="E58" s="21">
        <f>SUM(K58+M58+O58+Q58+S58+U58+W58+Y58+AA58+AC58+AE58+AG58+AI58+AK58+AM58)</f>
        <v>37</v>
      </c>
      <c r="F58" s="88"/>
      <c r="G58" s="89"/>
      <c r="H58" s="88"/>
      <c r="I58" s="89"/>
      <c r="J58" s="22">
        <f>SUM(ENERO:DICIEMBRE!J58)</f>
        <v>0</v>
      </c>
      <c r="K58" s="22">
        <f>SUM(ENERO:DICIEMBRE!K58)</f>
        <v>0</v>
      </c>
      <c r="L58" s="22">
        <f>SUM(ENERO:DICIEMBRE!L58)</f>
        <v>0</v>
      </c>
      <c r="M58" s="22">
        <f>SUM(ENERO:DICIEMBRE!M58)</f>
        <v>0</v>
      </c>
      <c r="N58" s="22">
        <f>SUM(ENERO:DICIEMBRE!N58)</f>
        <v>8</v>
      </c>
      <c r="O58" s="22">
        <f>SUM(ENERO:DICIEMBRE!O58)</f>
        <v>1</v>
      </c>
      <c r="P58" s="22">
        <f>SUM(ENERO:DICIEMBRE!P58)</f>
        <v>30</v>
      </c>
      <c r="Q58" s="22">
        <f>SUM(ENERO:DICIEMBRE!Q58)</f>
        <v>8</v>
      </c>
      <c r="R58" s="22">
        <f>SUM(ENERO:DICIEMBRE!R58)</f>
        <v>21</v>
      </c>
      <c r="S58" s="22">
        <f>SUM(ENERO:DICIEMBRE!S58)</f>
        <v>2</v>
      </c>
      <c r="T58" s="22">
        <f>SUM(ENERO:DICIEMBRE!T58)</f>
        <v>18</v>
      </c>
      <c r="U58" s="22">
        <f>SUM(ENERO:DICIEMBRE!U58)</f>
        <v>10</v>
      </c>
      <c r="V58" s="22">
        <f>SUM(ENERO:DICIEMBRE!V58)</f>
        <v>15</v>
      </c>
      <c r="W58" s="22">
        <f>SUM(ENERO:DICIEMBRE!W58)</f>
        <v>4</v>
      </c>
      <c r="X58" s="22">
        <f>SUM(ENERO:DICIEMBRE!X58)</f>
        <v>23</v>
      </c>
      <c r="Y58" s="22">
        <f>SUM(ENERO:DICIEMBRE!Y58)</f>
        <v>3</v>
      </c>
      <c r="Z58" s="22">
        <f>SUM(ENERO:DICIEMBRE!Z58)</f>
        <v>22</v>
      </c>
      <c r="AA58" s="22">
        <f>SUM(ENERO:DICIEMBRE!AA58)</f>
        <v>8</v>
      </c>
      <c r="AB58" s="22">
        <f>SUM(ENERO:DICIEMBRE!AB58)</f>
        <v>7</v>
      </c>
      <c r="AC58" s="22">
        <f>SUM(ENERO:DICIEMBRE!AC58)</f>
        <v>0</v>
      </c>
      <c r="AD58" s="22">
        <f>SUM(ENERO:DICIEMBRE!AD58)</f>
        <v>0</v>
      </c>
      <c r="AE58" s="22">
        <f>SUM(ENERO:DICIEMBRE!AE58)</f>
        <v>0</v>
      </c>
      <c r="AF58" s="22">
        <f>SUM(ENERO:DICIEMBRE!AF58)</f>
        <v>2</v>
      </c>
      <c r="AG58" s="22">
        <f>SUM(ENERO:DICIEMBRE!AG58)</f>
        <v>1</v>
      </c>
      <c r="AH58" s="22">
        <f>SUM(ENERO:DICIEMBRE!AH58)</f>
        <v>3</v>
      </c>
      <c r="AI58" s="22">
        <f>SUM(ENERO:DICIEMBRE!AI58)</f>
        <v>0</v>
      </c>
      <c r="AJ58" s="22">
        <f>SUM(ENERO:DICIEMBRE!AJ58)</f>
        <v>0</v>
      </c>
      <c r="AK58" s="22">
        <f>SUM(ENERO:DICIEMBRE!AK58)</f>
        <v>0</v>
      </c>
      <c r="AL58" s="22">
        <f>SUM(ENERO:DICIEMBRE!AL58)</f>
        <v>0</v>
      </c>
      <c r="AM58" s="22">
        <f>SUM(ENERO:DICIEMBRE!AM58)</f>
        <v>0</v>
      </c>
      <c r="AN58" s="22">
        <f>SUM(ENERO:DICIEMBRE!AN58)</f>
        <v>0</v>
      </c>
      <c r="AO58" s="22">
        <f>SUM(ENERO:DICIEMBRE!AO58)</f>
        <v>0</v>
      </c>
      <c r="AP58" s="22">
        <f>SUM(ENERO:DICIEMBRE!AP58)</f>
        <v>4</v>
      </c>
      <c r="AQ58" s="22">
        <f>SUM(ENERO:DICIEMBRE!AQ58)</f>
        <v>4</v>
      </c>
      <c r="AR58" s="22">
        <f>SUM(ENERO:DICIEMBRE!AR58)</f>
        <v>17</v>
      </c>
      <c r="AS58" s="22">
        <f>SUM(ENERO:DICIEMBRE!AS58)</f>
        <v>0</v>
      </c>
      <c r="AT58" s="22">
        <f>SUM(ENERO:DICIEMBRE!AT58)</f>
        <v>0</v>
      </c>
      <c r="AU58" s="33" t="str">
        <f t="shared" si="1"/>
        <v/>
      </c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7"/>
      <c r="BG58" s="17"/>
      <c r="BX58" s="2"/>
      <c r="CA58" s="35" t="str">
        <f t="shared" si="2"/>
        <v/>
      </c>
      <c r="CB58" s="35" t="str">
        <f t="shared" si="3"/>
        <v/>
      </c>
      <c r="CC58" s="35" t="str">
        <f t="shared" si="4"/>
        <v/>
      </c>
      <c r="CD58" s="35" t="str">
        <f t="shared" si="5"/>
        <v/>
      </c>
      <c r="CE58" s="35"/>
      <c r="CF58" s="35"/>
      <c r="CG58" s="36">
        <f t="shared" si="6"/>
        <v>0</v>
      </c>
      <c r="CH58" s="36">
        <f t="shared" si="7"/>
        <v>0</v>
      </c>
      <c r="CI58" s="36">
        <f t="shared" si="8"/>
        <v>0</v>
      </c>
      <c r="CJ58" s="36">
        <f t="shared" si="9"/>
        <v>0</v>
      </c>
      <c r="CK58" s="10"/>
      <c r="CL58" s="10"/>
      <c r="CM58" s="10"/>
      <c r="CN58" s="10"/>
      <c r="CO58" s="10"/>
    </row>
    <row r="59" spans="1:93" ht="16.350000000000001" customHeight="1" x14ac:dyDescent="0.25">
      <c r="A59" s="383"/>
      <c r="B59" s="37" t="s">
        <v>38</v>
      </c>
      <c r="C59" s="38">
        <f t="shared" si="0"/>
        <v>0</v>
      </c>
      <c r="D59" s="39">
        <f t="shared" ref="D59:E64" si="14">SUM(J59+L59+N59+P59+R59+T59+V59+X59+Z59+AB59+AD59+AF59+AH59+AJ59+AL59)</f>
        <v>0</v>
      </c>
      <c r="E59" s="40">
        <f t="shared" si="14"/>
        <v>0</v>
      </c>
      <c r="F59" s="90"/>
      <c r="G59" s="91"/>
      <c r="H59" s="90"/>
      <c r="I59" s="91"/>
      <c r="J59" s="22">
        <f>SUM(ENERO:DICIEMBRE!J59)</f>
        <v>0</v>
      </c>
      <c r="K59" s="22">
        <f>SUM(ENERO:DICIEMBRE!K59)</f>
        <v>0</v>
      </c>
      <c r="L59" s="22">
        <f>SUM(ENERO:DICIEMBRE!L59)</f>
        <v>0</v>
      </c>
      <c r="M59" s="22">
        <f>SUM(ENERO:DICIEMBRE!M59)</f>
        <v>0</v>
      </c>
      <c r="N59" s="22">
        <f>SUM(ENERO:DICIEMBRE!N59)</f>
        <v>0</v>
      </c>
      <c r="O59" s="22">
        <f>SUM(ENERO:DICIEMBRE!O59)</f>
        <v>0</v>
      </c>
      <c r="P59" s="22">
        <f>SUM(ENERO:DICIEMBRE!P59)</f>
        <v>0</v>
      </c>
      <c r="Q59" s="22">
        <f>SUM(ENERO:DICIEMBRE!Q59)</f>
        <v>0</v>
      </c>
      <c r="R59" s="22">
        <f>SUM(ENERO:DICIEMBRE!R59)</f>
        <v>0</v>
      </c>
      <c r="S59" s="22">
        <f>SUM(ENERO:DICIEMBRE!S59)</f>
        <v>0</v>
      </c>
      <c r="T59" s="22">
        <f>SUM(ENERO:DICIEMBRE!T59)</f>
        <v>0</v>
      </c>
      <c r="U59" s="22">
        <f>SUM(ENERO:DICIEMBRE!U59)</f>
        <v>0</v>
      </c>
      <c r="V59" s="22">
        <f>SUM(ENERO:DICIEMBRE!V59)</f>
        <v>0</v>
      </c>
      <c r="W59" s="22">
        <f>SUM(ENERO:DICIEMBRE!W59)</f>
        <v>0</v>
      </c>
      <c r="X59" s="22">
        <f>SUM(ENERO:DICIEMBRE!X59)</f>
        <v>0</v>
      </c>
      <c r="Y59" s="22">
        <f>SUM(ENERO:DICIEMBRE!Y59)</f>
        <v>0</v>
      </c>
      <c r="Z59" s="22">
        <f>SUM(ENERO:DICIEMBRE!Z59)</f>
        <v>0</v>
      </c>
      <c r="AA59" s="22">
        <f>SUM(ENERO:DICIEMBRE!AA59)</f>
        <v>0</v>
      </c>
      <c r="AB59" s="22">
        <f>SUM(ENERO:DICIEMBRE!AB59)</f>
        <v>0</v>
      </c>
      <c r="AC59" s="22">
        <f>SUM(ENERO:DICIEMBRE!AC59)</f>
        <v>0</v>
      </c>
      <c r="AD59" s="22">
        <f>SUM(ENERO:DICIEMBRE!AD59)</f>
        <v>0</v>
      </c>
      <c r="AE59" s="22">
        <f>SUM(ENERO:DICIEMBRE!AE59)</f>
        <v>0</v>
      </c>
      <c r="AF59" s="22">
        <f>SUM(ENERO:DICIEMBRE!AF59)</f>
        <v>0</v>
      </c>
      <c r="AG59" s="22">
        <f>SUM(ENERO:DICIEMBRE!AG59)</f>
        <v>0</v>
      </c>
      <c r="AH59" s="22">
        <f>SUM(ENERO:DICIEMBRE!AH59)</f>
        <v>0</v>
      </c>
      <c r="AI59" s="22">
        <f>SUM(ENERO:DICIEMBRE!AI59)</f>
        <v>0</v>
      </c>
      <c r="AJ59" s="22">
        <f>SUM(ENERO:DICIEMBRE!AJ59)</f>
        <v>0</v>
      </c>
      <c r="AK59" s="22">
        <f>SUM(ENERO:DICIEMBRE!AK59)</f>
        <v>0</v>
      </c>
      <c r="AL59" s="22">
        <f>SUM(ENERO:DICIEMBRE!AL59)</f>
        <v>0</v>
      </c>
      <c r="AM59" s="22">
        <f>SUM(ENERO:DICIEMBRE!AM59)</f>
        <v>0</v>
      </c>
      <c r="AN59" s="22">
        <f>SUM(ENERO:DICIEMBRE!AN59)</f>
        <v>0</v>
      </c>
      <c r="AO59" s="22">
        <f>SUM(ENERO:DICIEMBRE!AO59)</f>
        <v>0</v>
      </c>
      <c r="AP59" s="22">
        <f>SUM(ENERO:DICIEMBRE!AP59)</f>
        <v>0</v>
      </c>
      <c r="AQ59" s="22">
        <f>SUM(ENERO:DICIEMBRE!AQ59)</f>
        <v>0</v>
      </c>
      <c r="AR59" s="22">
        <f>SUM(ENERO:DICIEMBRE!AR59)</f>
        <v>0</v>
      </c>
      <c r="AS59" s="22">
        <f>SUM(ENERO:DICIEMBRE!AS59)</f>
        <v>0</v>
      </c>
      <c r="AT59" s="22">
        <f>SUM(ENERO:DICIEMBRE!AT59)</f>
        <v>0</v>
      </c>
      <c r="AU59" s="33" t="str">
        <f t="shared" si="1"/>
        <v/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7"/>
      <c r="BG59" s="17"/>
      <c r="BX59" s="2"/>
      <c r="CA59" s="35" t="str">
        <f t="shared" si="2"/>
        <v/>
      </c>
      <c r="CB59" s="35" t="str">
        <f t="shared" si="3"/>
        <v/>
      </c>
      <c r="CC59" s="35" t="str">
        <f t="shared" si="4"/>
        <v/>
      </c>
      <c r="CD59" s="35" t="str">
        <f t="shared" si="5"/>
        <v/>
      </c>
      <c r="CE59" s="35"/>
      <c r="CF59" s="35"/>
      <c r="CG59" s="36">
        <f t="shared" si="6"/>
        <v>0</v>
      </c>
      <c r="CH59" s="36">
        <f t="shared" si="7"/>
        <v>0</v>
      </c>
      <c r="CI59" s="36">
        <f t="shared" si="8"/>
        <v>0</v>
      </c>
      <c r="CJ59" s="36">
        <f t="shared" si="9"/>
        <v>0</v>
      </c>
      <c r="CK59" s="10"/>
      <c r="CL59" s="10"/>
      <c r="CM59" s="10"/>
      <c r="CN59" s="10"/>
      <c r="CO59" s="10"/>
    </row>
    <row r="60" spans="1:93" ht="16.350000000000001" customHeight="1" x14ac:dyDescent="0.25">
      <c r="A60" s="383"/>
      <c r="B60" s="37" t="s">
        <v>39</v>
      </c>
      <c r="C60" s="38">
        <f t="shared" si="0"/>
        <v>1987</v>
      </c>
      <c r="D60" s="39">
        <f>SUM(J60+L60+N60+P60+R60+T60+V60+X60+Z60+AB60+AD60+AF60+AH60+AJ60+AL60)</f>
        <v>1514</v>
      </c>
      <c r="E60" s="40">
        <f>SUM(K60+M60+O60+Q60+S60+U60+W60+Y60+AA60+AC60+AE60+AG60+AI60+AK60+AM60)</f>
        <v>473</v>
      </c>
      <c r="F60" s="90"/>
      <c r="G60" s="91"/>
      <c r="H60" s="90"/>
      <c r="I60" s="91"/>
      <c r="J60" s="22">
        <f>SUM(ENERO:DICIEMBRE!J60)</f>
        <v>1</v>
      </c>
      <c r="K60" s="22">
        <f>SUM(ENERO:DICIEMBRE!K60)</f>
        <v>0</v>
      </c>
      <c r="L60" s="22">
        <f>SUM(ENERO:DICIEMBRE!L60)</f>
        <v>14</v>
      </c>
      <c r="M60" s="22">
        <f>SUM(ENERO:DICIEMBRE!M60)</f>
        <v>0</v>
      </c>
      <c r="N60" s="22">
        <f>SUM(ENERO:DICIEMBRE!N60)</f>
        <v>116</v>
      </c>
      <c r="O60" s="22">
        <f>SUM(ENERO:DICIEMBRE!O60)</f>
        <v>7</v>
      </c>
      <c r="P60" s="22">
        <f>SUM(ENERO:DICIEMBRE!P60)</f>
        <v>208</v>
      </c>
      <c r="Q60" s="22">
        <f>SUM(ENERO:DICIEMBRE!Q60)</f>
        <v>56</v>
      </c>
      <c r="R60" s="22">
        <f>SUM(ENERO:DICIEMBRE!R60)</f>
        <v>282</v>
      </c>
      <c r="S60" s="22">
        <f>SUM(ENERO:DICIEMBRE!S60)</f>
        <v>72</v>
      </c>
      <c r="T60" s="22">
        <f>SUM(ENERO:DICIEMBRE!T60)</f>
        <v>201</v>
      </c>
      <c r="U60" s="22">
        <f>SUM(ENERO:DICIEMBRE!U60)</f>
        <v>93</v>
      </c>
      <c r="V60" s="22">
        <f>SUM(ENERO:DICIEMBRE!V60)</f>
        <v>178</v>
      </c>
      <c r="W60" s="22">
        <f>SUM(ENERO:DICIEMBRE!W60)</f>
        <v>92</v>
      </c>
      <c r="X60" s="22">
        <f>SUM(ENERO:DICIEMBRE!X60)</f>
        <v>175</v>
      </c>
      <c r="Y60" s="22">
        <f>SUM(ENERO:DICIEMBRE!Y60)</f>
        <v>65</v>
      </c>
      <c r="Z60" s="22">
        <f>SUM(ENERO:DICIEMBRE!Z60)</f>
        <v>156</v>
      </c>
      <c r="AA60" s="22">
        <f>SUM(ENERO:DICIEMBRE!AA60)</f>
        <v>56</v>
      </c>
      <c r="AB60" s="22">
        <f>SUM(ENERO:DICIEMBRE!AB60)</f>
        <v>111</v>
      </c>
      <c r="AC60" s="22">
        <f>SUM(ENERO:DICIEMBRE!AC60)</f>
        <v>12</v>
      </c>
      <c r="AD60" s="22">
        <f>SUM(ENERO:DICIEMBRE!AD60)</f>
        <v>15</v>
      </c>
      <c r="AE60" s="22">
        <f>SUM(ENERO:DICIEMBRE!AE60)</f>
        <v>9</v>
      </c>
      <c r="AF60" s="22">
        <f>SUM(ENERO:DICIEMBRE!AF60)</f>
        <v>18</v>
      </c>
      <c r="AG60" s="22">
        <f>SUM(ENERO:DICIEMBRE!AG60)</f>
        <v>11</v>
      </c>
      <c r="AH60" s="22">
        <f>SUM(ENERO:DICIEMBRE!AH60)</f>
        <v>30</v>
      </c>
      <c r="AI60" s="22">
        <f>SUM(ENERO:DICIEMBRE!AI60)</f>
        <v>0</v>
      </c>
      <c r="AJ60" s="22">
        <f>SUM(ENERO:DICIEMBRE!AJ60)</f>
        <v>9</v>
      </c>
      <c r="AK60" s="22">
        <f>SUM(ENERO:DICIEMBRE!AK60)</f>
        <v>0</v>
      </c>
      <c r="AL60" s="22">
        <f>SUM(ENERO:DICIEMBRE!AL60)</f>
        <v>0</v>
      </c>
      <c r="AM60" s="22">
        <f>SUM(ENERO:DICIEMBRE!AM60)</f>
        <v>0</v>
      </c>
      <c r="AN60" s="22">
        <f>SUM(ENERO:DICIEMBRE!AN60)</f>
        <v>0</v>
      </c>
      <c r="AO60" s="22">
        <f>SUM(ENERO:DICIEMBRE!AO60)</f>
        <v>0</v>
      </c>
      <c r="AP60" s="22">
        <f>SUM(ENERO:DICIEMBRE!AP60)</f>
        <v>28</v>
      </c>
      <c r="AQ60" s="22">
        <f>SUM(ENERO:DICIEMBRE!AQ60)</f>
        <v>19</v>
      </c>
      <c r="AR60" s="22">
        <f>SUM(ENERO:DICIEMBRE!AR60)</f>
        <v>136</v>
      </c>
      <c r="AS60" s="22">
        <f>SUM(ENERO:DICIEMBRE!AS60)</f>
        <v>0</v>
      </c>
      <c r="AT60" s="22">
        <f>SUM(ENERO:DICIEMBRE!AT60)</f>
        <v>0</v>
      </c>
      <c r="AU60" s="33" t="str">
        <f t="shared" si="1"/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17"/>
      <c r="BG60" s="17"/>
      <c r="BX60" s="2"/>
      <c r="CA60" s="35" t="str">
        <f t="shared" si="2"/>
        <v/>
      </c>
      <c r="CB60" s="35" t="str">
        <f t="shared" si="3"/>
        <v/>
      </c>
      <c r="CC60" s="35" t="str">
        <f t="shared" si="4"/>
        <v/>
      </c>
      <c r="CD60" s="35" t="str">
        <f t="shared" si="5"/>
        <v/>
      </c>
      <c r="CE60" s="35"/>
      <c r="CF60" s="35"/>
      <c r="CG60" s="36">
        <f t="shared" si="6"/>
        <v>0</v>
      </c>
      <c r="CH60" s="36">
        <f t="shared" si="7"/>
        <v>0</v>
      </c>
      <c r="CI60" s="36">
        <f t="shared" si="8"/>
        <v>0</v>
      </c>
      <c r="CJ60" s="36">
        <f t="shared" si="9"/>
        <v>0</v>
      </c>
      <c r="CK60" s="10"/>
      <c r="CL60" s="10"/>
      <c r="CM60" s="10"/>
      <c r="CN60" s="10"/>
      <c r="CO60" s="10"/>
    </row>
    <row r="61" spans="1:93" ht="16.350000000000001" customHeight="1" x14ac:dyDescent="0.25">
      <c r="A61" s="383"/>
      <c r="B61" s="37" t="s">
        <v>41</v>
      </c>
      <c r="C61" s="38">
        <f t="shared" si="0"/>
        <v>0</v>
      </c>
      <c r="D61" s="39">
        <f t="shared" si="14"/>
        <v>0</v>
      </c>
      <c r="E61" s="40">
        <f t="shared" si="14"/>
        <v>0</v>
      </c>
      <c r="F61" s="90"/>
      <c r="G61" s="91"/>
      <c r="H61" s="90"/>
      <c r="I61" s="91"/>
      <c r="J61" s="22">
        <f>SUM(ENERO:DICIEMBRE!J61)</f>
        <v>0</v>
      </c>
      <c r="K61" s="22">
        <f>SUM(ENERO:DICIEMBRE!K61)</f>
        <v>0</v>
      </c>
      <c r="L61" s="22">
        <f>SUM(ENERO:DICIEMBRE!L61)</f>
        <v>0</v>
      </c>
      <c r="M61" s="22">
        <f>SUM(ENERO:DICIEMBRE!M61)</f>
        <v>0</v>
      </c>
      <c r="N61" s="22">
        <f>SUM(ENERO:DICIEMBRE!N61)</f>
        <v>0</v>
      </c>
      <c r="O61" s="22">
        <f>SUM(ENERO:DICIEMBRE!O61)</f>
        <v>0</v>
      </c>
      <c r="P61" s="22">
        <f>SUM(ENERO:DICIEMBRE!P61)</f>
        <v>0</v>
      </c>
      <c r="Q61" s="22">
        <f>SUM(ENERO:DICIEMBRE!Q61)</f>
        <v>0</v>
      </c>
      <c r="R61" s="22">
        <f>SUM(ENERO:DICIEMBRE!R61)</f>
        <v>0</v>
      </c>
      <c r="S61" s="22">
        <f>SUM(ENERO:DICIEMBRE!S61)</f>
        <v>0</v>
      </c>
      <c r="T61" s="22">
        <f>SUM(ENERO:DICIEMBRE!T61)</f>
        <v>0</v>
      </c>
      <c r="U61" s="22">
        <f>SUM(ENERO:DICIEMBRE!U61)</f>
        <v>0</v>
      </c>
      <c r="V61" s="22">
        <f>SUM(ENERO:DICIEMBRE!V61)</f>
        <v>0</v>
      </c>
      <c r="W61" s="22">
        <f>SUM(ENERO:DICIEMBRE!W61)</f>
        <v>0</v>
      </c>
      <c r="X61" s="22">
        <f>SUM(ENERO:DICIEMBRE!X61)</f>
        <v>0</v>
      </c>
      <c r="Y61" s="22">
        <f>SUM(ENERO:DICIEMBRE!Y61)</f>
        <v>0</v>
      </c>
      <c r="Z61" s="22">
        <f>SUM(ENERO:DICIEMBRE!Z61)</f>
        <v>0</v>
      </c>
      <c r="AA61" s="22">
        <f>SUM(ENERO:DICIEMBRE!AA61)</f>
        <v>0</v>
      </c>
      <c r="AB61" s="22">
        <f>SUM(ENERO:DICIEMBRE!AB61)</f>
        <v>0</v>
      </c>
      <c r="AC61" s="22">
        <f>SUM(ENERO:DICIEMBRE!AC61)</f>
        <v>0</v>
      </c>
      <c r="AD61" s="22">
        <f>SUM(ENERO:DICIEMBRE!AD61)</f>
        <v>0</v>
      </c>
      <c r="AE61" s="22">
        <f>SUM(ENERO:DICIEMBRE!AE61)</f>
        <v>0</v>
      </c>
      <c r="AF61" s="22">
        <f>SUM(ENERO:DICIEMBRE!AF61)</f>
        <v>0</v>
      </c>
      <c r="AG61" s="22">
        <f>SUM(ENERO:DICIEMBRE!AG61)</f>
        <v>0</v>
      </c>
      <c r="AH61" s="22">
        <f>SUM(ENERO:DICIEMBRE!AH61)</f>
        <v>0</v>
      </c>
      <c r="AI61" s="22">
        <f>SUM(ENERO:DICIEMBRE!AI61)</f>
        <v>0</v>
      </c>
      <c r="AJ61" s="22">
        <f>SUM(ENERO:DICIEMBRE!AJ61)</f>
        <v>0</v>
      </c>
      <c r="AK61" s="22">
        <f>SUM(ENERO:DICIEMBRE!AK61)</f>
        <v>0</v>
      </c>
      <c r="AL61" s="22">
        <f>SUM(ENERO:DICIEMBRE!AL61)</f>
        <v>0</v>
      </c>
      <c r="AM61" s="22">
        <f>SUM(ENERO:DICIEMBRE!AM61)</f>
        <v>0</v>
      </c>
      <c r="AN61" s="22">
        <f>SUM(ENERO:DICIEMBRE!AN61)</f>
        <v>0</v>
      </c>
      <c r="AO61" s="22">
        <f>SUM(ENERO:DICIEMBRE!AO61)</f>
        <v>0</v>
      </c>
      <c r="AP61" s="22">
        <f>SUM(ENERO:DICIEMBRE!AP61)</f>
        <v>0</v>
      </c>
      <c r="AQ61" s="22">
        <f>SUM(ENERO:DICIEMBRE!AQ61)</f>
        <v>0</v>
      </c>
      <c r="AR61" s="22">
        <f>SUM(ENERO:DICIEMBRE!AR61)</f>
        <v>0</v>
      </c>
      <c r="AS61" s="22">
        <f>SUM(ENERO:DICIEMBRE!AS61)</f>
        <v>0</v>
      </c>
      <c r="AT61" s="22">
        <f>SUM(ENERO:DICIEMBRE!AT61)</f>
        <v>0</v>
      </c>
      <c r="AU61" s="33" t="str">
        <f t="shared" si="1"/>
        <v/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17"/>
      <c r="BG61" s="17"/>
      <c r="BX61" s="2"/>
      <c r="CA61" s="35" t="str">
        <f t="shared" si="2"/>
        <v/>
      </c>
      <c r="CB61" s="35" t="str">
        <f t="shared" si="3"/>
        <v/>
      </c>
      <c r="CC61" s="35" t="str">
        <f t="shared" si="4"/>
        <v/>
      </c>
      <c r="CD61" s="35" t="str">
        <f t="shared" si="5"/>
        <v/>
      </c>
      <c r="CE61" s="35"/>
      <c r="CF61" s="35"/>
      <c r="CG61" s="36">
        <f t="shared" si="6"/>
        <v>0</v>
      </c>
      <c r="CH61" s="36">
        <f t="shared" si="7"/>
        <v>0</v>
      </c>
      <c r="CI61" s="36">
        <f t="shared" si="8"/>
        <v>0</v>
      </c>
      <c r="CJ61" s="36">
        <f t="shared" si="9"/>
        <v>0</v>
      </c>
      <c r="CK61" s="10"/>
      <c r="CL61" s="10"/>
      <c r="CM61" s="10"/>
      <c r="CN61" s="10"/>
      <c r="CO61" s="10"/>
    </row>
    <row r="62" spans="1:93" ht="16.350000000000001" customHeight="1" x14ac:dyDescent="0.25">
      <c r="A62" s="383"/>
      <c r="B62" s="37" t="s">
        <v>42</v>
      </c>
      <c r="C62" s="38">
        <f t="shared" si="0"/>
        <v>0</v>
      </c>
      <c r="D62" s="39">
        <f t="shared" si="14"/>
        <v>0</v>
      </c>
      <c r="E62" s="40">
        <f t="shared" si="14"/>
        <v>0</v>
      </c>
      <c r="F62" s="90"/>
      <c r="G62" s="91"/>
      <c r="H62" s="90"/>
      <c r="I62" s="91"/>
      <c r="J62" s="22">
        <f>SUM(ENERO:DICIEMBRE!J62)</f>
        <v>0</v>
      </c>
      <c r="K62" s="22">
        <f>SUM(ENERO:DICIEMBRE!K62)</f>
        <v>0</v>
      </c>
      <c r="L62" s="22">
        <f>SUM(ENERO:DICIEMBRE!L62)</f>
        <v>0</v>
      </c>
      <c r="M62" s="22">
        <f>SUM(ENERO:DICIEMBRE!M62)</f>
        <v>0</v>
      </c>
      <c r="N62" s="22">
        <f>SUM(ENERO:DICIEMBRE!N62)</f>
        <v>0</v>
      </c>
      <c r="O62" s="22">
        <f>SUM(ENERO:DICIEMBRE!O62)</f>
        <v>0</v>
      </c>
      <c r="P62" s="22">
        <f>SUM(ENERO:DICIEMBRE!P62)</f>
        <v>0</v>
      </c>
      <c r="Q62" s="22">
        <f>SUM(ENERO:DICIEMBRE!Q62)</f>
        <v>0</v>
      </c>
      <c r="R62" s="22">
        <f>SUM(ENERO:DICIEMBRE!R62)</f>
        <v>0</v>
      </c>
      <c r="S62" s="22">
        <f>SUM(ENERO:DICIEMBRE!S62)</f>
        <v>0</v>
      </c>
      <c r="T62" s="22">
        <f>SUM(ENERO:DICIEMBRE!T62)</f>
        <v>0</v>
      </c>
      <c r="U62" s="22">
        <f>SUM(ENERO:DICIEMBRE!U62)</f>
        <v>0</v>
      </c>
      <c r="V62" s="22">
        <f>SUM(ENERO:DICIEMBRE!V62)</f>
        <v>0</v>
      </c>
      <c r="W62" s="22">
        <f>SUM(ENERO:DICIEMBRE!W62)</f>
        <v>0</v>
      </c>
      <c r="X62" s="22">
        <f>SUM(ENERO:DICIEMBRE!X62)</f>
        <v>0</v>
      </c>
      <c r="Y62" s="22">
        <f>SUM(ENERO:DICIEMBRE!Y62)</f>
        <v>0</v>
      </c>
      <c r="Z62" s="22">
        <f>SUM(ENERO:DICIEMBRE!Z62)</f>
        <v>0</v>
      </c>
      <c r="AA62" s="22">
        <f>SUM(ENERO:DICIEMBRE!AA62)</f>
        <v>0</v>
      </c>
      <c r="AB62" s="22">
        <f>SUM(ENERO:DICIEMBRE!AB62)</f>
        <v>0</v>
      </c>
      <c r="AC62" s="22">
        <f>SUM(ENERO:DICIEMBRE!AC62)</f>
        <v>0</v>
      </c>
      <c r="AD62" s="22">
        <f>SUM(ENERO:DICIEMBRE!AD62)</f>
        <v>0</v>
      </c>
      <c r="AE62" s="22">
        <f>SUM(ENERO:DICIEMBRE!AE62)</f>
        <v>0</v>
      </c>
      <c r="AF62" s="22">
        <f>SUM(ENERO:DICIEMBRE!AF62)</f>
        <v>0</v>
      </c>
      <c r="AG62" s="22">
        <f>SUM(ENERO:DICIEMBRE!AG62)</f>
        <v>0</v>
      </c>
      <c r="AH62" s="22">
        <f>SUM(ENERO:DICIEMBRE!AH62)</f>
        <v>0</v>
      </c>
      <c r="AI62" s="22">
        <f>SUM(ENERO:DICIEMBRE!AI62)</f>
        <v>0</v>
      </c>
      <c r="AJ62" s="22">
        <f>SUM(ENERO:DICIEMBRE!AJ62)</f>
        <v>0</v>
      </c>
      <c r="AK62" s="22">
        <f>SUM(ENERO:DICIEMBRE!AK62)</f>
        <v>0</v>
      </c>
      <c r="AL62" s="22">
        <f>SUM(ENERO:DICIEMBRE!AL62)</f>
        <v>0</v>
      </c>
      <c r="AM62" s="22">
        <f>SUM(ENERO:DICIEMBRE!AM62)</f>
        <v>0</v>
      </c>
      <c r="AN62" s="22">
        <f>SUM(ENERO:DICIEMBRE!AN62)</f>
        <v>0</v>
      </c>
      <c r="AO62" s="22">
        <f>SUM(ENERO:DICIEMBRE!AO62)</f>
        <v>0</v>
      </c>
      <c r="AP62" s="22">
        <f>SUM(ENERO:DICIEMBRE!AP62)</f>
        <v>0</v>
      </c>
      <c r="AQ62" s="22">
        <f>SUM(ENERO:DICIEMBRE!AQ62)</f>
        <v>0</v>
      </c>
      <c r="AR62" s="22">
        <f>SUM(ENERO:DICIEMBRE!AR62)</f>
        <v>0</v>
      </c>
      <c r="AS62" s="22">
        <f>SUM(ENERO:DICIEMBRE!AS62)</f>
        <v>0</v>
      </c>
      <c r="AT62" s="22">
        <f>SUM(ENERO:DICIEMBRE!AT62)</f>
        <v>0</v>
      </c>
      <c r="AU62" s="33" t="str">
        <f t="shared" si="1"/>
        <v/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17"/>
      <c r="BG62" s="17"/>
      <c r="BX62" s="2"/>
      <c r="CA62" s="35" t="str">
        <f t="shared" si="2"/>
        <v/>
      </c>
      <c r="CB62" s="35" t="str">
        <f t="shared" si="3"/>
        <v/>
      </c>
      <c r="CC62" s="35" t="str">
        <f t="shared" si="4"/>
        <v/>
      </c>
      <c r="CD62" s="35" t="str">
        <f t="shared" si="5"/>
        <v/>
      </c>
      <c r="CE62" s="35"/>
      <c r="CF62" s="35"/>
      <c r="CG62" s="36">
        <f t="shared" si="6"/>
        <v>0</v>
      </c>
      <c r="CH62" s="36">
        <f t="shared" si="7"/>
        <v>0</v>
      </c>
      <c r="CI62" s="36">
        <f t="shared" si="8"/>
        <v>0</v>
      </c>
      <c r="CJ62" s="36">
        <f t="shared" si="9"/>
        <v>0</v>
      </c>
      <c r="CK62" s="10"/>
      <c r="CL62" s="10"/>
      <c r="CM62" s="10"/>
      <c r="CN62" s="10"/>
      <c r="CO62" s="10"/>
    </row>
    <row r="63" spans="1:93" ht="16.350000000000001" customHeight="1" x14ac:dyDescent="0.25">
      <c r="A63" s="383"/>
      <c r="B63" s="103" t="s">
        <v>46</v>
      </c>
      <c r="C63" s="104">
        <f t="shared" si="0"/>
        <v>0</v>
      </c>
      <c r="D63" s="39">
        <f>SUM(J63+L63+N63+P63+R63+T63+V63+X63+Z63+AB63+AD63+AF63+AH63+AJ63+AL63)</f>
        <v>0</v>
      </c>
      <c r="E63" s="61">
        <f>SUM(K63+M63+O63+Q63+S63+U63+W63+Y63+AA63+AC63+AE63+AG63+AI63+AK63+AM63)</f>
        <v>0</v>
      </c>
      <c r="F63" s="90"/>
      <c r="G63" s="91"/>
      <c r="H63" s="90"/>
      <c r="I63" s="91"/>
      <c r="J63" s="22">
        <f>SUM(ENERO:DICIEMBRE!J63)</f>
        <v>0</v>
      </c>
      <c r="K63" s="22">
        <f>SUM(ENERO:DICIEMBRE!K63)</f>
        <v>0</v>
      </c>
      <c r="L63" s="22">
        <f>SUM(ENERO:DICIEMBRE!L63)</f>
        <v>0</v>
      </c>
      <c r="M63" s="22">
        <f>SUM(ENERO:DICIEMBRE!M63)</f>
        <v>0</v>
      </c>
      <c r="N63" s="22">
        <f>SUM(ENERO:DICIEMBRE!N63)</f>
        <v>0</v>
      </c>
      <c r="O63" s="22">
        <f>SUM(ENERO:DICIEMBRE!O63)</f>
        <v>0</v>
      </c>
      <c r="P63" s="22">
        <f>SUM(ENERO:DICIEMBRE!P63)</f>
        <v>0</v>
      </c>
      <c r="Q63" s="22">
        <f>SUM(ENERO:DICIEMBRE!Q63)</f>
        <v>0</v>
      </c>
      <c r="R63" s="22">
        <f>SUM(ENERO:DICIEMBRE!R63)</f>
        <v>0</v>
      </c>
      <c r="S63" s="22">
        <f>SUM(ENERO:DICIEMBRE!S63)</f>
        <v>0</v>
      </c>
      <c r="T63" s="22">
        <f>SUM(ENERO:DICIEMBRE!T63)</f>
        <v>0</v>
      </c>
      <c r="U63" s="22">
        <f>SUM(ENERO:DICIEMBRE!U63)</f>
        <v>0</v>
      </c>
      <c r="V63" s="22">
        <f>SUM(ENERO:DICIEMBRE!V63)</f>
        <v>0</v>
      </c>
      <c r="W63" s="22">
        <f>SUM(ENERO:DICIEMBRE!W63)</f>
        <v>0</v>
      </c>
      <c r="X63" s="22">
        <f>SUM(ENERO:DICIEMBRE!X63)</f>
        <v>0</v>
      </c>
      <c r="Y63" s="22">
        <f>SUM(ENERO:DICIEMBRE!Y63)</f>
        <v>0</v>
      </c>
      <c r="Z63" s="22">
        <f>SUM(ENERO:DICIEMBRE!Z63)</f>
        <v>0</v>
      </c>
      <c r="AA63" s="22">
        <f>SUM(ENERO:DICIEMBRE!AA63)</f>
        <v>0</v>
      </c>
      <c r="AB63" s="22">
        <f>SUM(ENERO:DICIEMBRE!AB63)</f>
        <v>0</v>
      </c>
      <c r="AC63" s="22">
        <f>SUM(ENERO:DICIEMBRE!AC63)</f>
        <v>0</v>
      </c>
      <c r="AD63" s="22">
        <f>SUM(ENERO:DICIEMBRE!AD63)</f>
        <v>0</v>
      </c>
      <c r="AE63" s="22">
        <f>SUM(ENERO:DICIEMBRE!AE63)</f>
        <v>0</v>
      </c>
      <c r="AF63" s="22">
        <f>SUM(ENERO:DICIEMBRE!AF63)</f>
        <v>0</v>
      </c>
      <c r="AG63" s="22">
        <f>SUM(ENERO:DICIEMBRE!AG63)</f>
        <v>0</v>
      </c>
      <c r="AH63" s="22">
        <f>SUM(ENERO:DICIEMBRE!AH63)</f>
        <v>0</v>
      </c>
      <c r="AI63" s="22">
        <f>SUM(ENERO:DICIEMBRE!AI63)</f>
        <v>0</v>
      </c>
      <c r="AJ63" s="22">
        <f>SUM(ENERO:DICIEMBRE!AJ63)</f>
        <v>0</v>
      </c>
      <c r="AK63" s="22">
        <f>SUM(ENERO:DICIEMBRE!AK63)</f>
        <v>0</v>
      </c>
      <c r="AL63" s="22">
        <f>SUM(ENERO:DICIEMBRE!AL63)</f>
        <v>0</v>
      </c>
      <c r="AM63" s="22">
        <f>SUM(ENERO:DICIEMBRE!AM63)</f>
        <v>0</v>
      </c>
      <c r="AN63" s="22">
        <f>SUM(ENERO:DICIEMBRE!AN63)</f>
        <v>0</v>
      </c>
      <c r="AO63" s="22">
        <f>SUM(ENERO:DICIEMBRE!AO63)</f>
        <v>0</v>
      </c>
      <c r="AP63" s="22">
        <f>SUM(ENERO:DICIEMBRE!AP63)</f>
        <v>0</v>
      </c>
      <c r="AQ63" s="22">
        <f>SUM(ENERO:DICIEMBRE!AQ63)</f>
        <v>0</v>
      </c>
      <c r="AR63" s="22">
        <f>SUM(ENERO:DICIEMBRE!AR63)</f>
        <v>0</v>
      </c>
      <c r="AS63" s="22">
        <f>SUM(ENERO:DICIEMBRE!AS63)</f>
        <v>0</v>
      </c>
      <c r="AT63" s="22">
        <f>SUM(ENERO:DICIEMBRE!AT63)</f>
        <v>0</v>
      </c>
      <c r="AU63" s="33" t="str">
        <f t="shared" si="1"/>
        <v/>
      </c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17"/>
      <c r="BG63" s="17"/>
      <c r="BX63" s="2"/>
      <c r="CA63" s="35" t="str">
        <f t="shared" si="2"/>
        <v/>
      </c>
      <c r="CB63" s="35" t="str">
        <f t="shared" si="3"/>
        <v/>
      </c>
      <c r="CC63" s="35" t="str">
        <f t="shared" si="4"/>
        <v/>
      </c>
      <c r="CD63" s="35" t="str">
        <f t="shared" si="5"/>
        <v/>
      </c>
      <c r="CE63" s="35"/>
      <c r="CF63" s="35"/>
      <c r="CG63" s="36">
        <f t="shared" si="6"/>
        <v>0</v>
      </c>
      <c r="CH63" s="36">
        <f t="shared" si="7"/>
        <v>0</v>
      </c>
      <c r="CI63" s="36">
        <f t="shared" si="8"/>
        <v>0</v>
      </c>
      <c r="CJ63" s="36">
        <f t="shared" si="9"/>
        <v>0</v>
      </c>
      <c r="CK63" s="10"/>
      <c r="CL63" s="10"/>
      <c r="CM63" s="10"/>
      <c r="CN63" s="10"/>
      <c r="CO63" s="10"/>
    </row>
    <row r="64" spans="1:93" ht="16.350000000000001" customHeight="1" x14ac:dyDescent="0.25">
      <c r="A64" s="383"/>
      <c r="B64" s="63" t="s">
        <v>45</v>
      </c>
      <c r="C64" s="64">
        <f t="shared" si="0"/>
        <v>0</v>
      </c>
      <c r="D64" s="65">
        <f t="shared" si="14"/>
        <v>0</v>
      </c>
      <c r="E64" s="66">
        <f t="shared" si="14"/>
        <v>0</v>
      </c>
      <c r="F64" s="97"/>
      <c r="G64" s="106"/>
      <c r="H64" s="97"/>
      <c r="I64" s="106"/>
      <c r="J64" s="22">
        <f>SUM(ENERO:DICIEMBRE!J64)</f>
        <v>0</v>
      </c>
      <c r="K64" s="22">
        <f>SUM(ENERO:DICIEMBRE!K64)</f>
        <v>0</v>
      </c>
      <c r="L64" s="22">
        <f>SUM(ENERO:DICIEMBRE!L64)</f>
        <v>0</v>
      </c>
      <c r="M64" s="22">
        <f>SUM(ENERO:DICIEMBRE!M64)</f>
        <v>0</v>
      </c>
      <c r="N64" s="22">
        <f>SUM(ENERO:DICIEMBRE!N64)</f>
        <v>0</v>
      </c>
      <c r="O64" s="22">
        <f>SUM(ENERO:DICIEMBRE!O64)</f>
        <v>0</v>
      </c>
      <c r="P64" s="22">
        <f>SUM(ENERO:DICIEMBRE!P64)</f>
        <v>0</v>
      </c>
      <c r="Q64" s="22">
        <f>SUM(ENERO:DICIEMBRE!Q64)</f>
        <v>0</v>
      </c>
      <c r="R64" s="22">
        <f>SUM(ENERO:DICIEMBRE!R64)</f>
        <v>0</v>
      </c>
      <c r="S64" s="22">
        <f>SUM(ENERO:DICIEMBRE!S64)</f>
        <v>0</v>
      </c>
      <c r="T64" s="22">
        <f>SUM(ENERO:DICIEMBRE!T64)</f>
        <v>0</v>
      </c>
      <c r="U64" s="22">
        <f>SUM(ENERO:DICIEMBRE!U64)</f>
        <v>0</v>
      </c>
      <c r="V64" s="22">
        <f>SUM(ENERO:DICIEMBRE!V64)</f>
        <v>0</v>
      </c>
      <c r="W64" s="22">
        <f>SUM(ENERO:DICIEMBRE!W64)</f>
        <v>0</v>
      </c>
      <c r="X64" s="22">
        <f>SUM(ENERO:DICIEMBRE!X64)</f>
        <v>0</v>
      </c>
      <c r="Y64" s="22">
        <f>SUM(ENERO:DICIEMBRE!Y64)</f>
        <v>0</v>
      </c>
      <c r="Z64" s="22">
        <f>SUM(ENERO:DICIEMBRE!Z64)</f>
        <v>0</v>
      </c>
      <c r="AA64" s="22">
        <f>SUM(ENERO:DICIEMBRE!AA64)</f>
        <v>0</v>
      </c>
      <c r="AB64" s="22">
        <f>SUM(ENERO:DICIEMBRE!AB64)</f>
        <v>0</v>
      </c>
      <c r="AC64" s="22">
        <f>SUM(ENERO:DICIEMBRE!AC64)</f>
        <v>0</v>
      </c>
      <c r="AD64" s="22">
        <f>SUM(ENERO:DICIEMBRE!AD64)</f>
        <v>0</v>
      </c>
      <c r="AE64" s="22">
        <f>SUM(ENERO:DICIEMBRE!AE64)</f>
        <v>0</v>
      </c>
      <c r="AF64" s="22">
        <f>SUM(ENERO:DICIEMBRE!AF64)</f>
        <v>0</v>
      </c>
      <c r="AG64" s="22">
        <f>SUM(ENERO:DICIEMBRE!AG64)</f>
        <v>0</v>
      </c>
      <c r="AH64" s="22">
        <f>SUM(ENERO:DICIEMBRE!AH64)</f>
        <v>0</v>
      </c>
      <c r="AI64" s="22">
        <f>SUM(ENERO:DICIEMBRE!AI64)</f>
        <v>0</v>
      </c>
      <c r="AJ64" s="22">
        <f>SUM(ENERO:DICIEMBRE!AJ64)</f>
        <v>0</v>
      </c>
      <c r="AK64" s="22">
        <f>SUM(ENERO:DICIEMBRE!AK64)</f>
        <v>0</v>
      </c>
      <c r="AL64" s="22">
        <f>SUM(ENERO:DICIEMBRE!AL64)</f>
        <v>0</v>
      </c>
      <c r="AM64" s="22">
        <f>SUM(ENERO:DICIEMBRE!AM64)</f>
        <v>0</v>
      </c>
      <c r="AN64" s="22">
        <f>SUM(ENERO:DICIEMBRE!AN64)</f>
        <v>0</v>
      </c>
      <c r="AO64" s="22">
        <f>SUM(ENERO:DICIEMBRE!AO64)</f>
        <v>0</v>
      </c>
      <c r="AP64" s="22">
        <f>SUM(ENERO:DICIEMBRE!AP64)</f>
        <v>0</v>
      </c>
      <c r="AQ64" s="22">
        <f>SUM(ENERO:DICIEMBRE!AQ64)</f>
        <v>0</v>
      </c>
      <c r="AR64" s="22">
        <f>SUM(ENERO:DICIEMBRE!AR64)</f>
        <v>0</v>
      </c>
      <c r="AS64" s="22">
        <f>SUM(ENERO:DICIEMBRE!AS64)</f>
        <v>0</v>
      </c>
      <c r="AT64" s="22">
        <f>SUM(ENERO:DICIEMBRE!AT64)</f>
        <v>0</v>
      </c>
      <c r="AU64" s="33" t="str">
        <f t="shared" si="1"/>
        <v/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17"/>
      <c r="BG64" s="17"/>
      <c r="BX64" s="2"/>
      <c r="CA64" s="35" t="str">
        <f t="shared" si="2"/>
        <v/>
      </c>
      <c r="CB64" s="35" t="str">
        <f t="shared" si="3"/>
        <v/>
      </c>
      <c r="CC64" s="35" t="str">
        <f t="shared" si="4"/>
        <v/>
      </c>
      <c r="CD64" s="35" t="str">
        <f t="shared" si="5"/>
        <v/>
      </c>
      <c r="CE64" s="35"/>
      <c r="CF64" s="35"/>
      <c r="CG64" s="36">
        <f t="shared" si="6"/>
        <v>0</v>
      </c>
      <c r="CH64" s="36">
        <f t="shared" si="7"/>
        <v>0</v>
      </c>
      <c r="CI64" s="36">
        <f t="shared" si="8"/>
        <v>0</v>
      </c>
      <c r="CJ64" s="36">
        <f t="shared" si="9"/>
        <v>0</v>
      </c>
      <c r="CK64" s="10"/>
      <c r="CL64" s="10"/>
      <c r="CM64" s="10"/>
      <c r="CN64" s="10"/>
      <c r="CO64" s="10"/>
    </row>
    <row r="65" spans="1:93" ht="16.350000000000001" customHeight="1" x14ac:dyDescent="0.25">
      <c r="A65" s="382" t="s">
        <v>52</v>
      </c>
      <c r="B65" s="18" t="s">
        <v>37</v>
      </c>
      <c r="C65" s="19">
        <f t="shared" si="0"/>
        <v>179</v>
      </c>
      <c r="D65" s="20">
        <f>SUM(J65+L65+N65+P65+R65+T65+V65+X65+Z65+AB65)</f>
        <v>130</v>
      </c>
      <c r="E65" s="21">
        <f>SUM(K65+M65+O65+Q65+S65+U65+W65+Y65+AA65+AC65)</f>
        <v>49</v>
      </c>
      <c r="F65" s="88"/>
      <c r="G65" s="89"/>
      <c r="H65" s="88"/>
      <c r="I65" s="89"/>
      <c r="J65" s="22">
        <f>SUM(ENERO:DICIEMBRE!J65)</f>
        <v>0</v>
      </c>
      <c r="K65" s="22">
        <f>SUM(ENERO:DICIEMBRE!K65)</f>
        <v>0</v>
      </c>
      <c r="L65" s="22">
        <f>SUM(ENERO:DICIEMBRE!L65)</f>
        <v>0</v>
      </c>
      <c r="M65" s="22">
        <f>SUM(ENERO:DICIEMBRE!M65)</f>
        <v>0</v>
      </c>
      <c r="N65" s="22">
        <f>SUM(ENERO:DICIEMBRE!N65)</f>
        <v>8</v>
      </c>
      <c r="O65" s="22">
        <f>SUM(ENERO:DICIEMBRE!O65)</f>
        <v>3</v>
      </c>
      <c r="P65" s="22">
        <f>SUM(ENERO:DICIEMBRE!P65)</f>
        <v>27</v>
      </c>
      <c r="Q65" s="22">
        <f>SUM(ENERO:DICIEMBRE!Q65)</f>
        <v>9</v>
      </c>
      <c r="R65" s="22">
        <f>SUM(ENERO:DICIEMBRE!R65)</f>
        <v>20</v>
      </c>
      <c r="S65" s="22">
        <f>SUM(ENERO:DICIEMBRE!S65)</f>
        <v>3</v>
      </c>
      <c r="T65" s="22">
        <f>SUM(ENERO:DICIEMBRE!T65)</f>
        <v>18</v>
      </c>
      <c r="U65" s="22">
        <f>SUM(ENERO:DICIEMBRE!U65)</f>
        <v>10</v>
      </c>
      <c r="V65" s="22">
        <f>SUM(ENERO:DICIEMBRE!V65)</f>
        <v>14</v>
      </c>
      <c r="W65" s="22">
        <f>SUM(ENERO:DICIEMBRE!W65)</f>
        <v>6</v>
      </c>
      <c r="X65" s="22">
        <f>SUM(ENERO:DICIEMBRE!X65)</f>
        <v>21</v>
      </c>
      <c r="Y65" s="22">
        <f>SUM(ENERO:DICIEMBRE!Y65)</f>
        <v>8</v>
      </c>
      <c r="Z65" s="22">
        <f>SUM(ENERO:DICIEMBRE!Z65)</f>
        <v>17</v>
      </c>
      <c r="AA65" s="22">
        <f>SUM(ENERO:DICIEMBRE!AA65)</f>
        <v>10</v>
      </c>
      <c r="AB65" s="22">
        <f>SUM(ENERO:DICIEMBRE!AB65)</f>
        <v>5</v>
      </c>
      <c r="AC65" s="22">
        <f>SUM(ENERO:DICIEMBRE!AC65)</f>
        <v>0</v>
      </c>
      <c r="AD65" s="107"/>
      <c r="AE65" s="108"/>
      <c r="AF65" s="109"/>
      <c r="AG65" s="110"/>
      <c r="AH65" s="109"/>
      <c r="AI65" s="110"/>
      <c r="AJ65" s="109"/>
      <c r="AK65" s="110"/>
      <c r="AL65" s="111"/>
      <c r="AM65" s="112"/>
      <c r="AN65" s="22">
        <f>SUM(ENERO:DICIEMBRE!AN65)</f>
        <v>0</v>
      </c>
      <c r="AO65" s="22">
        <f>SUM(ENERO:DICIEMBRE!AO65)</f>
        <v>0</v>
      </c>
      <c r="AP65" s="22">
        <f>SUM(ENERO:DICIEMBRE!AP65)</f>
        <v>4</v>
      </c>
      <c r="AQ65" s="22">
        <f>SUM(ENERO:DICIEMBRE!AQ65)</f>
        <v>4</v>
      </c>
      <c r="AR65" s="22">
        <f>SUM(ENERO:DICIEMBRE!AR65)</f>
        <v>17</v>
      </c>
      <c r="AS65" s="22">
        <f>SUM(ENERO:DICIEMBRE!AS65)</f>
        <v>0</v>
      </c>
      <c r="AT65" s="22">
        <f>SUM(ENERO:DICIEMBRE!AT65)</f>
        <v>0</v>
      </c>
      <c r="AU65" s="33" t="str">
        <f t="shared" si="1"/>
        <v/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17"/>
      <c r="BG65" s="17"/>
      <c r="BX65" s="2"/>
      <c r="CA65" s="35" t="str">
        <f t="shared" si="2"/>
        <v/>
      </c>
      <c r="CB65" s="35" t="str">
        <f t="shared" si="3"/>
        <v/>
      </c>
      <c r="CC65" s="35" t="str">
        <f t="shared" si="4"/>
        <v/>
      </c>
      <c r="CD65" s="35" t="str">
        <f t="shared" si="5"/>
        <v/>
      </c>
      <c r="CE65" s="35"/>
      <c r="CF65" s="35"/>
      <c r="CG65" s="36">
        <f t="shared" si="6"/>
        <v>0</v>
      </c>
      <c r="CH65" s="36">
        <f t="shared" si="7"/>
        <v>0</v>
      </c>
      <c r="CI65" s="36">
        <f t="shared" si="8"/>
        <v>0</v>
      </c>
      <c r="CJ65" s="36">
        <f t="shared" si="9"/>
        <v>0</v>
      </c>
      <c r="CK65" s="10"/>
      <c r="CL65" s="10"/>
      <c r="CM65" s="10"/>
      <c r="CN65" s="10"/>
      <c r="CO65" s="10"/>
    </row>
    <row r="66" spans="1:93" ht="16.350000000000001" customHeight="1" x14ac:dyDescent="0.25">
      <c r="A66" s="383"/>
      <c r="B66" s="37" t="s">
        <v>39</v>
      </c>
      <c r="C66" s="38">
        <f t="shared" si="0"/>
        <v>1691</v>
      </c>
      <c r="D66" s="39">
        <f t="shared" ref="D66:E68" si="15">SUM(J66+L66+N66+P66+R66+T66+V66+X66+Z66+AB66)</f>
        <v>1278</v>
      </c>
      <c r="E66" s="40">
        <f>SUM(K66+M66+O66+Q66+S66+U66+W66+Y66+AA66+AC66)</f>
        <v>413</v>
      </c>
      <c r="F66" s="90"/>
      <c r="G66" s="91"/>
      <c r="H66" s="90"/>
      <c r="I66" s="91"/>
      <c r="J66" s="22">
        <f>SUM(ENERO:DICIEMBRE!J66)</f>
        <v>1</v>
      </c>
      <c r="K66" s="22">
        <f>SUM(ENERO:DICIEMBRE!K66)</f>
        <v>0</v>
      </c>
      <c r="L66" s="22">
        <f>SUM(ENERO:DICIEMBRE!L66)</f>
        <v>13</v>
      </c>
      <c r="M66" s="22">
        <f>SUM(ENERO:DICIEMBRE!M66)</f>
        <v>0</v>
      </c>
      <c r="N66" s="22">
        <f>SUM(ENERO:DICIEMBRE!N66)</f>
        <v>104</v>
      </c>
      <c r="O66" s="22">
        <f>SUM(ENERO:DICIEMBRE!O66)</f>
        <v>7</v>
      </c>
      <c r="P66" s="22">
        <f>SUM(ENERO:DICIEMBRE!P66)</f>
        <v>188</v>
      </c>
      <c r="Q66" s="22">
        <f>SUM(ENERO:DICIEMBRE!Q66)</f>
        <v>52</v>
      </c>
      <c r="R66" s="22">
        <f>SUM(ENERO:DICIEMBRE!R66)</f>
        <v>240</v>
      </c>
      <c r="S66" s="22">
        <f>SUM(ENERO:DICIEMBRE!S66)</f>
        <v>67</v>
      </c>
      <c r="T66" s="22">
        <f>SUM(ENERO:DICIEMBRE!T66)</f>
        <v>179</v>
      </c>
      <c r="U66" s="22">
        <f>SUM(ENERO:DICIEMBRE!U66)</f>
        <v>84</v>
      </c>
      <c r="V66" s="22">
        <f>SUM(ENERO:DICIEMBRE!V66)</f>
        <v>156</v>
      </c>
      <c r="W66" s="22">
        <f>SUM(ENERO:DICIEMBRE!W66)</f>
        <v>81</v>
      </c>
      <c r="X66" s="22">
        <f>SUM(ENERO:DICIEMBRE!X66)</f>
        <v>153</v>
      </c>
      <c r="Y66" s="22">
        <f>SUM(ENERO:DICIEMBRE!Y66)</f>
        <v>58</v>
      </c>
      <c r="Z66" s="22">
        <f>SUM(ENERO:DICIEMBRE!Z66)</f>
        <v>145</v>
      </c>
      <c r="AA66" s="22">
        <f>SUM(ENERO:DICIEMBRE!AA66)</f>
        <v>52</v>
      </c>
      <c r="AB66" s="22">
        <f>SUM(ENERO:DICIEMBRE!AB66)</f>
        <v>99</v>
      </c>
      <c r="AC66" s="22">
        <f>SUM(ENERO:DICIEMBRE!AC66)</f>
        <v>12</v>
      </c>
      <c r="AD66" s="107"/>
      <c r="AE66" s="108"/>
      <c r="AF66" s="113"/>
      <c r="AG66" s="92"/>
      <c r="AH66" s="113"/>
      <c r="AI66" s="92"/>
      <c r="AJ66" s="113"/>
      <c r="AK66" s="92"/>
      <c r="AL66" s="114"/>
      <c r="AM66" s="115"/>
      <c r="AN66" s="22">
        <f>SUM(ENERO:DICIEMBRE!AN66)</f>
        <v>0</v>
      </c>
      <c r="AO66" s="22">
        <f>SUM(ENERO:DICIEMBRE!AO66)</f>
        <v>0</v>
      </c>
      <c r="AP66" s="22">
        <f>SUM(ENERO:DICIEMBRE!AP66)</f>
        <v>22</v>
      </c>
      <c r="AQ66" s="22">
        <f>SUM(ENERO:DICIEMBRE!AQ66)</f>
        <v>15</v>
      </c>
      <c r="AR66" s="22">
        <f>SUM(ENERO:DICIEMBRE!AR66)</f>
        <v>100</v>
      </c>
      <c r="AS66" s="22">
        <f>SUM(ENERO:DICIEMBRE!AS66)</f>
        <v>0</v>
      </c>
      <c r="AT66" s="22">
        <f>SUM(ENERO:DICIEMBRE!AT66)</f>
        <v>0</v>
      </c>
      <c r="AU66" s="33" t="str">
        <f t="shared" si="1"/>
        <v/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17"/>
      <c r="BG66" s="17"/>
      <c r="BX66" s="2"/>
      <c r="CA66" s="35" t="str">
        <f t="shared" si="2"/>
        <v/>
      </c>
      <c r="CB66" s="35" t="str">
        <f t="shared" si="3"/>
        <v/>
      </c>
      <c r="CC66" s="35" t="str">
        <f t="shared" si="4"/>
        <v/>
      </c>
      <c r="CD66" s="35" t="str">
        <f t="shared" si="5"/>
        <v/>
      </c>
      <c r="CE66" s="35"/>
      <c r="CF66" s="35"/>
      <c r="CG66" s="36">
        <f t="shared" si="6"/>
        <v>0</v>
      </c>
      <c r="CH66" s="36">
        <f t="shared" si="7"/>
        <v>0</v>
      </c>
      <c r="CI66" s="36">
        <f t="shared" si="8"/>
        <v>0</v>
      </c>
      <c r="CJ66" s="36">
        <f t="shared" si="9"/>
        <v>0</v>
      </c>
      <c r="CK66" s="10"/>
      <c r="CL66" s="10"/>
      <c r="CM66" s="10"/>
      <c r="CN66" s="10"/>
      <c r="CO66" s="10"/>
    </row>
    <row r="67" spans="1:93" ht="16.350000000000001" customHeight="1" x14ac:dyDescent="0.25">
      <c r="A67" s="383"/>
      <c r="B67" s="59" t="s">
        <v>46</v>
      </c>
      <c r="C67" s="38">
        <f t="shared" si="0"/>
        <v>204</v>
      </c>
      <c r="D67" s="39">
        <f t="shared" si="15"/>
        <v>164</v>
      </c>
      <c r="E67" s="61">
        <f t="shared" si="15"/>
        <v>40</v>
      </c>
      <c r="F67" s="90"/>
      <c r="G67" s="91"/>
      <c r="H67" s="90"/>
      <c r="I67" s="91"/>
      <c r="J67" s="22">
        <f>SUM(ENERO:DICIEMBRE!J67)</f>
        <v>0</v>
      </c>
      <c r="K67" s="22">
        <f>SUM(ENERO:DICIEMBRE!K67)</f>
        <v>0</v>
      </c>
      <c r="L67" s="22">
        <f>SUM(ENERO:DICIEMBRE!L67)</f>
        <v>1</v>
      </c>
      <c r="M67" s="22">
        <f>SUM(ENERO:DICIEMBRE!M67)</f>
        <v>0</v>
      </c>
      <c r="N67" s="22">
        <f>SUM(ENERO:DICIEMBRE!N67)</f>
        <v>12</v>
      </c>
      <c r="O67" s="22">
        <f>SUM(ENERO:DICIEMBRE!O67)</f>
        <v>0</v>
      </c>
      <c r="P67" s="22">
        <f>SUM(ENERO:DICIEMBRE!P67)</f>
        <v>20</v>
      </c>
      <c r="Q67" s="22">
        <f>SUM(ENERO:DICIEMBRE!Q67)</f>
        <v>4</v>
      </c>
      <c r="R67" s="22">
        <f>SUM(ENERO:DICIEMBRE!R67)</f>
        <v>42</v>
      </c>
      <c r="S67" s="22">
        <f>SUM(ENERO:DICIEMBRE!S67)</f>
        <v>5</v>
      </c>
      <c r="T67" s="22">
        <f>SUM(ENERO:DICIEMBRE!T67)</f>
        <v>22</v>
      </c>
      <c r="U67" s="22">
        <f>SUM(ENERO:DICIEMBRE!U67)</f>
        <v>9</v>
      </c>
      <c r="V67" s="22">
        <f>SUM(ENERO:DICIEMBRE!V67)</f>
        <v>22</v>
      </c>
      <c r="W67" s="22">
        <f>SUM(ENERO:DICIEMBRE!W67)</f>
        <v>11</v>
      </c>
      <c r="X67" s="22">
        <f>SUM(ENERO:DICIEMBRE!X67)</f>
        <v>22</v>
      </c>
      <c r="Y67" s="22">
        <f>SUM(ENERO:DICIEMBRE!Y67)</f>
        <v>7</v>
      </c>
      <c r="Z67" s="22">
        <f>SUM(ENERO:DICIEMBRE!Z67)</f>
        <v>11</v>
      </c>
      <c r="AA67" s="22">
        <f>SUM(ENERO:DICIEMBRE!AA67)</f>
        <v>4</v>
      </c>
      <c r="AB67" s="22">
        <f>SUM(ENERO:DICIEMBRE!AB67)</f>
        <v>12</v>
      </c>
      <c r="AC67" s="22">
        <f>SUM(ENERO:DICIEMBRE!AC67)</f>
        <v>0</v>
      </c>
      <c r="AD67" s="107"/>
      <c r="AE67" s="108"/>
      <c r="AF67" s="90"/>
      <c r="AG67" s="116"/>
      <c r="AH67" s="90"/>
      <c r="AI67" s="116"/>
      <c r="AJ67" s="90"/>
      <c r="AK67" s="116"/>
      <c r="AL67" s="117"/>
      <c r="AM67" s="118"/>
      <c r="AN67" s="22">
        <f>SUM(ENERO:DICIEMBRE!AN67)</f>
        <v>0</v>
      </c>
      <c r="AO67" s="22">
        <f>SUM(ENERO:DICIEMBRE!AO67)</f>
        <v>0</v>
      </c>
      <c r="AP67" s="22">
        <f>SUM(ENERO:DICIEMBRE!AP67)</f>
        <v>6</v>
      </c>
      <c r="AQ67" s="22">
        <f>SUM(ENERO:DICIEMBRE!AQ67)</f>
        <v>4</v>
      </c>
      <c r="AR67" s="22">
        <f>SUM(ENERO:DICIEMBRE!AR67)</f>
        <v>18</v>
      </c>
      <c r="AS67" s="22">
        <f>SUM(ENERO:DICIEMBRE!AS67)</f>
        <v>0</v>
      </c>
      <c r="AT67" s="22">
        <f>SUM(ENERO:DICIEMBRE!AT67)</f>
        <v>0</v>
      </c>
      <c r="AU67" s="33" t="str">
        <f t="shared" si="1"/>
        <v/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7"/>
      <c r="BG67" s="17"/>
      <c r="BX67" s="2"/>
      <c r="CA67" s="35" t="str">
        <f t="shared" si="2"/>
        <v/>
      </c>
      <c r="CB67" s="35" t="str">
        <f t="shared" si="3"/>
        <v/>
      </c>
      <c r="CC67" s="35" t="str">
        <f t="shared" si="4"/>
        <v/>
      </c>
      <c r="CD67" s="35" t="str">
        <f t="shared" si="5"/>
        <v/>
      </c>
      <c r="CE67" s="35"/>
      <c r="CF67" s="35"/>
      <c r="CG67" s="36">
        <f t="shared" si="6"/>
        <v>0</v>
      </c>
      <c r="CH67" s="36">
        <f t="shared" si="7"/>
        <v>0</v>
      </c>
      <c r="CI67" s="36">
        <f t="shared" si="8"/>
        <v>0</v>
      </c>
      <c r="CJ67" s="36">
        <f t="shared" si="9"/>
        <v>0</v>
      </c>
      <c r="CK67" s="10"/>
      <c r="CL67" s="10"/>
      <c r="CM67" s="10"/>
      <c r="CN67" s="10"/>
      <c r="CO67" s="10"/>
    </row>
    <row r="68" spans="1:93" ht="16.350000000000001" customHeight="1" x14ac:dyDescent="0.25">
      <c r="A68" s="384"/>
      <c r="B68" s="63" t="s">
        <v>45</v>
      </c>
      <c r="C68" s="64">
        <f t="shared" si="0"/>
        <v>0</v>
      </c>
      <c r="D68" s="65">
        <f t="shared" si="15"/>
        <v>0</v>
      </c>
      <c r="E68" s="66">
        <f t="shared" si="15"/>
        <v>0</v>
      </c>
      <c r="F68" s="97"/>
      <c r="G68" s="106"/>
      <c r="H68" s="97"/>
      <c r="I68" s="106"/>
      <c r="J68" s="22">
        <f>SUM(ENERO:DICIEMBRE!J68)</f>
        <v>0</v>
      </c>
      <c r="K68" s="22">
        <f>SUM(ENERO:DICIEMBRE!K68)</f>
        <v>0</v>
      </c>
      <c r="L68" s="22">
        <f>SUM(ENERO:DICIEMBRE!L68)</f>
        <v>0</v>
      </c>
      <c r="M68" s="22">
        <f>SUM(ENERO:DICIEMBRE!M68)</f>
        <v>0</v>
      </c>
      <c r="N68" s="22">
        <f>SUM(ENERO:DICIEMBRE!N68)</f>
        <v>0</v>
      </c>
      <c r="O68" s="22">
        <f>SUM(ENERO:DICIEMBRE!O68)</f>
        <v>0</v>
      </c>
      <c r="P68" s="22">
        <f>SUM(ENERO:DICIEMBRE!P68)</f>
        <v>0</v>
      </c>
      <c r="Q68" s="22">
        <f>SUM(ENERO:DICIEMBRE!Q68)</f>
        <v>0</v>
      </c>
      <c r="R68" s="22">
        <f>SUM(ENERO:DICIEMBRE!R68)</f>
        <v>0</v>
      </c>
      <c r="S68" s="22">
        <f>SUM(ENERO:DICIEMBRE!S68)</f>
        <v>0</v>
      </c>
      <c r="T68" s="22">
        <f>SUM(ENERO:DICIEMBRE!T68)</f>
        <v>0</v>
      </c>
      <c r="U68" s="22">
        <f>SUM(ENERO:DICIEMBRE!U68)</f>
        <v>0</v>
      </c>
      <c r="V68" s="22">
        <f>SUM(ENERO:DICIEMBRE!V68)</f>
        <v>0</v>
      </c>
      <c r="W68" s="22">
        <f>SUM(ENERO:DICIEMBRE!W68)</f>
        <v>0</v>
      </c>
      <c r="X68" s="22">
        <f>SUM(ENERO:DICIEMBRE!X68)</f>
        <v>0</v>
      </c>
      <c r="Y68" s="22">
        <f>SUM(ENERO:DICIEMBRE!Y68)</f>
        <v>0</v>
      </c>
      <c r="Z68" s="22">
        <f>SUM(ENERO:DICIEMBRE!Z68)</f>
        <v>0</v>
      </c>
      <c r="AA68" s="22">
        <f>SUM(ENERO:DICIEMBRE!AA68)</f>
        <v>0</v>
      </c>
      <c r="AB68" s="22">
        <f>SUM(ENERO:DICIEMBRE!AB68)</f>
        <v>0</v>
      </c>
      <c r="AC68" s="22">
        <f>SUM(ENERO:DICIEMBRE!AC68)</f>
        <v>0</v>
      </c>
      <c r="AD68" s="107"/>
      <c r="AE68" s="108"/>
      <c r="AF68" s="97"/>
      <c r="AG68" s="119"/>
      <c r="AH68" s="97"/>
      <c r="AI68" s="119"/>
      <c r="AJ68" s="97"/>
      <c r="AK68" s="119"/>
      <c r="AL68" s="120"/>
      <c r="AM68" s="121"/>
      <c r="AN68" s="22">
        <f>SUM(ENERO:DICIEMBRE!AN68)</f>
        <v>0</v>
      </c>
      <c r="AO68" s="22">
        <f>SUM(ENERO:DICIEMBRE!AO68)</f>
        <v>0</v>
      </c>
      <c r="AP68" s="22">
        <f>SUM(ENERO:DICIEMBRE!AP68)</f>
        <v>0</v>
      </c>
      <c r="AQ68" s="22">
        <f>SUM(ENERO:DICIEMBRE!AQ68)</f>
        <v>0</v>
      </c>
      <c r="AR68" s="22">
        <f>SUM(ENERO:DICIEMBRE!AR68)</f>
        <v>0</v>
      </c>
      <c r="AS68" s="22">
        <f>SUM(ENERO:DICIEMBRE!AS68)</f>
        <v>0</v>
      </c>
      <c r="AT68" s="22">
        <f>SUM(ENERO:DICIEMBRE!AT68)</f>
        <v>0</v>
      </c>
      <c r="AU68" s="33" t="str">
        <f t="shared" si="1"/>
        <v/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7"/>
      <c r="BG68" s="17"/>
      <c r="BX68" s="2"/>
      <c r="CA68" s="35" t="str">
        <f t="shared" si="2"/>
        <v/>
      </c>
      <c r="CB68" s="35" t="str">
        <f t="shared" si="3"/>
        <v/>
      </c>
      <c r="CC68" s="35" t="str">
        <f t="shared" si="4"/>
        <v/>
      </c>
      <c r="CD68" s="35" t="str">
        <f t="shared" si="5"/>
        <v/>
      </c>
      <c r="CE68" s="35"/>
      <c r="CF68" s="35"/>
      <c r="CG68" s="36">
        <f t="shared" si="6"/>
        <v>0</v>
      </c>
      <c r="CH68" s="36">
        <f t="shared" si="7"/>
        <v>0</v>
      </c>
      <c r="CI68" s="36">
        <f t="shared" si="8"/>
        <v>0</v>
      </c>
      <c r="CJ68" s="36">
        <f t="shared" si="9"/>
        <v>0</v>
      </c>
      <c r="CK68" s="10"/>
      <c r="CL68" s="10"/>
      <c r="CM68" s="10"/>
      <c r="CN68" s="10"/>
      <c r="CO68" s="10"/>
    </row>
    <row r="69" spans="1:93" ht="16.350000000000001" customHeight="1" x14ac:dyDescent="0.25">
      <c r="A69" s="382" t="s">
        <v>53</v>
      </c>
      <c r="B69" s="18" t="s">
        <v>37</v>
      </c>
      <c r="C69" s="19">
        <f t="shared" si="0"/>
        <v>184</v>
      </c>
      <c r="D69" s="20">
        <f>SUM(J69+L69+N69+P69+R69+T69+V69+X69+Z69+AB69+AD69+AF69+AH69+AJ69+AL69)</f>
        <v>148</v>
      </c>
      <c r="E69" s="21">
        <f>SUM(K69+M69+O69+Q69+S69+U69+W69+Y69+AA69+AC69+AE69+AG69+AI69+AK69+AM69)</f>
        <v>36</v>
      </c>
      <c r="F69" s="88"/>
      <c r="G69" s="89"/>
      <c r="H69" s="88"/>
      <c r="I69" s="89"/>
      <c r="J69" s="22">
        <f>SUM(ENERO:DICIEMBRE!J69)</f>
        <v>0</v>
      </c>
      <c r="K69" s="22">
        <f>SUM(ENERO:DICIEMBRE!K69)</f>
        <v>0</v>
      </c>
      <c r="L69" s="22">
        <f>SUM(ENERO:DICIEMBRE!L69)</f>
        <v>0</v>
      </c>
      <c r="M69" s="22">
        <f>SUM(ENERO:DICIEMBRE!M69)</f>
        <v>0</v>
      </c>
      <c r="N69" s="22">
        <f>SUM(ENERO:DICIEMBRE!N69)</f>
        <v>12</v>
      </c>
      <c r="O69" s="22">
        <f>SUM(ENERO:DICIEMBRE!O69)</f>
        <v>2</v>
      </c>
      <c r="P69" s="22">
        <f>SUM(ENERO:DICIEMBRE!P69)</f>
        <v>26</v>
      </c>
      <c r="Q69" s="22">
        <f>SUM(ENERO:DICIEMBRE!Q69)</f>
        <v>7</v>
      </c>
      <c r="R69" s="22">
        <f>SUM(ENERO:DICIEMBRE!R69)</f>
        <v>22</v>
      </c>
      <c r="S69" s="22">
        <f>SUM(ENERO:DICIEMBRE!S69)</f>
        <v>2</v>
      </c>
      <c r="T69" s="22">
        <f>SUM(ENERO:DICIEMBRE!T69)</f>
        <v>18</v>
      </c>
      <c r="U69" s="22">
        <f>SUM(ENERO:DICIEMBRE!U69)</f>
        <v>11</v>
      </c>
      <c r="V69" s="22">
        <f>SUM(ENERO:DICIEMBRE!V69)</f>
        <v>17</v>
      </c>
      <c r="W69" s="22">
        <f>SUM(ENERO:DICIEMBRE!W69)</f>
        <v>5</v>
      </c>
      <c r="X69" s="22">
        <f>SUM(ENERO:DICIEMBRE!X69)</f>
        <v>20</v>
      </c>
      <c r="Y69" s="22">
        <f>SUM(ENERO:DICIEMBRE!Y69)</f>
        <v>1</v>
      </c>
      <c r="Z69" s="22">
        <f>SUM(ENERO:DICIEMBRE!Z69)</f>
        <v>22</v>
      </c>
      <c r="AA69" s="22">
        <f>SUM(ENERO:DICIEMBRE!AA69)</f>
        <v>8</v>
      </c>
      <c r="AB69" s="22">
        <f>SUM(ENERO:DICIEMBRE!AB69)</f>
        <v>7</v>
      </c>
      <c r="AC69" s="22">
        <f>SUM(ENERO:DICIEMBRE!AC69)</f>
        <v>0</v>
      </c>
      <c r="AD69" s="22">
        <f>SUM(ENERO:DICIEMBRE!AD69)</f>
        <v>0</v>
      </c>
      <c r="AE69" s="22">
        <f>SUM(ENERO:DICIEMBRE!AE69)</f>
        <v>0</v>
      </c>
      <c r="AF69" s="22">
        <f>SUM(ENERO:DICIEMBRE!AF69)</f>
        <v>2</v>
      </c>
      <c r="AG69" s="22">
        <f>SUM(ENERO:DICIEMBRE!AG69)</f>
        <v>0</v>
      </c>
      <c r="AH69" s="22">
        <f>SUM(ENERO:DICIEMBRE!AH69)</f>
        <v>2</v>
      </c>
      <c r="AI69" s="22">
        <f>SUM(ENERO:DICIEMBRE!AI69)</f>
        <v>0</v>
      </c>
      <c r="AJ69" s="22">
        <f>SUM(ENERO:DICIEMBRE!AJ69)</f>
        <v>0</v>
      </c>
      <c r="AK69" s="22">
        <f>SUM(ENERO:DICIEMBRE!AK69)</f>
        <v>0</v>
      </c>
      <c r="AL69" s="22">
        <f>SUM(ENERO:DICIEMBRE!AL69)</f>
        <v>0</v>
      </c>
      <c r="AM69" s="22">
        <f>SUM(ENERO:DICIEMBRE!AM69)</f>
        <v>0</v>
      </c>
      <c r="AN69" s="22">
        <f>SUM(ENERO:DICIEMBRE!AN69)</f>
        <v>0</v>
      </c>
      <c r="AO69" s="22">
        <f>SUM(ENERO:DICIEMBRE!AO69)</f>
        <v>0</v>
      </c>
      <c r="AP69" s="22">
        <f>SUM(ENERO:DICIEMBRE!AP69)</f>
        <v>5</v>
      </c>
      <c r="AQ69" s="22">
        <f>SUM(ENERO:DICIEMBRE!AQ69)</f>
        <v>4</v>
      </c>
      <c r="AR69" s="22">
        <f>SUM(ENERO:DICIEMBRE!AR69)</f>
        <v>13</v>
      </c>
      <c r="AS69" s="22">
        <f>SUM(ENERO:DICIEMBRE!AS69)</f>
        <v>0</v>
      </c>
      <c r="AT69" s="22">
        <f>SUM(ENERO:DICIEMBRE!AT69)</f>
        <v>0</v>
      </c>
      <c r="AU69" s="33" t="str">
        <f t="shared" si="1"/>
        <v/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17"/>
      <c r="BG69" s="17"/>
      <c r="BX69" s="2"/>
      <c r="CA69" s="35" t="str">
        <f t="shared" si="2"/>
        <v/>
      </c>
      <c r="CB69" s="35" t="str">
        <f t="shared" si="3"/>
        <v/>
      </c>
      <c r="CC69" s="35" t="str">
        <f t="shared" si="4"/>
        <v/>
      </c>
      <c r="CD69" s="35" t="str">
        <f t="shared" si="5"/>
        <v/>
      </c>
      <c r="CE69" s="35"/>
      <c r="CF69" s="35"/>
      <c r="CG69" s="36">
        <f t="shared" si="6"/>
        <v>0</v>
      </c>
      <c r="CH69" s="36">
        <f t="shared" si="7"/>
        <v>0</v>
      </c>
      <c r="CI69" s="36">
        <f t="shared" si="8"/>
        <v>0</v>
      </c>
      <c r="CJ69" s="36">
        <f t="shared" si="9"/>
        <v>0</v>
      </c>
      <c r="CK69" s="10"/>
      <c r="CL69" s="10"/>
      <c r="CM69" s="10"/>
      <c r="CN69" s="10"/>
      <c r="CO69" s="10"/>
    </row>
    <row r="70" spans="1:93" ht="16.350000000000001" customHeight="1" x14ac:dyDescent="0.25">
      <c r="A70" s="383"/>
      <c r="B70" s="37" t="s">
        <v>38</v>
      </c>
      <c r="C70" s="38">
        <f t="shared" si="0"/>
        <v>0</v>
      </c>
      <c r="D70" s="39">
        <f t="shared" ref="D70:E75" si="16">SUM(J70+L70+N70+P70+R70+T70+V70+X70+Z70+AB70+AD70+AF70+AH70+AJ70+AL70)</f>
        <v>0</v>
      </c>
      <c r="E70" s="40">
        <f t="shared" si="16"/>
        <v>0</v>
      </c>
      <c r="F70" s="90"/>
      <c r="G70" s="91"/>
      <c r="H70" s="90"/>
      <c r="I70" s="91"/>
      <c r="J70" s="22">
        <f>SUM(ENERO:DICIEMBRE!J70)</f>
        <v>0</v>
      </c>
      <c r="K70" s="22">
        <f>SUM(ENERO:DICIEMBRE!K70)</f>
        <v>0</v>
      </c>
      <c r="L70" s="22">
        <f>SUM(ENERO:DICIEMBRE!L70)</f>
        <v>0</v>
      </c>
      <c r="M70" s="22">
        <f>SUM(ENERO:DICIEMBRE!M70)</f>
        <v>0</v>
      </c>
      <c r="N70" s="22">
        <f>SUM(ENERO:DICIEMBRE!N70)</f>
        <v>0</v>
      </c>
      <c r="O70" s="22">
        <f>SUM(ENERO:DICIEMBRE!O70)</f>
        <v>0</v>
      </c>
      <c r="P70" s="22">
        <f>SUM(ENERO:DICIEMBRE!P70)</f>
        <v>0</v>
      </c>
      <c r="Q70" s="22">
        <f>SUM(ENERO:DICIEMBRE!Q70)</f>
        <v>0</v>
      </c>
      <c r="R70" s="22">
        <f>SUM(ENERO:DICIEMBRE!R70)</f>
        <v>0</v>
      </c>
      <c r="S70" s="22">
        <f>SUM(ENERO:DICIEMBRE!S70)</f>
        <v>0</v>
      </c>
      <c r="T70" s="22">
        <f>SUM(ENERO:DICIEMBRE!T70)</f>
        <v>0</v>
      </c>
      <c r="U70" s="22">
        <f>SUM(ENERO:DICIEMBRE!U70)</f>
        <v>0</v>
      </c>
      <c r="V70" s="22">
        <f>SUM(ENERO:DICIEMBRE!V70)</f>
        <v>0</v>
      </c>
      <c r="W70" s="22">
        <f>SUM(ENERO:DICIEMBRE!W70)</f>
        <v>0</v>
      </c>
      <c r="X70" s="22">
        <f>SUM(ENERO:DICIEMBRE!X70)</f>
        <v>0</v>
      </c>
      <c r="Y70" s="22">
        <f>SUM(ENERO:DICIEMBRE!Y70)</f>
        <v>0</v>
      </c>
      <c r="Z70" s="22">
        <f>SUM(ENERO:DICIEMBRE!Z70)</f>
        <v>0</v>
      </c>
      <c r="AA70" s="22">
        <f>SUM(ENERO:DICIEMBRE!AA70)</f>
        <v>0</v>
      </c>
      <c r="AB70" s="22">
        <f>SUM(ENERO:DICIEMBRE!AB70)</f>
        <v>0</v>
      </c>
      <c r="AC70" s="22">
        <f>SUM(ENERO:DICIEMBRE!AC70)</f>
        <v>0</v>
      </c>
      <c r="AD70" s="22">
        <f>SUM(ENERO:DICIEMBRE!AD70)</f>
        <v>0</v>
      </c>
      <c r="AE70" s="22">
        <f>SUM(ENERO:DICIEMBRE!AE70)</f>
        <v>0</v>
      </c>
      <c r="AF70" s="22">
        <f>SUM(ENERO:DICIEMBRE!AF70)</f>
        <v>0</v>
      </c>
      <c r="AG70" s="22">
        <f>SUM(ENERO:DICIEMBRE!AG70)</f>
        <v>0</v>
      </c>
      <c r="AH70" s="22">
        <f>SUM(ENERO:DICIEMBRE!AH70)</f>
        <v>0</v>
      </c>
      <c r="AI70" s="22">
        <f>SUM(ENERO:DICIEMBRE!AI70)</f>
        <v>0</v>
      </c>
      <c r="AJ70" s="22">
        <f>SUM(ENERO:DICIEMBRE!AJ70)</f>
        <v>0</v>
      </c>
      <c r="AK70" s="22">
        <f>SUM(ENERO:DICIEMBRE!AK70)</f>
        <v>0</v>
      </c>
      <c r="AL70" s="22">
        <f>SUM(ENERO:DICIEMBRE!AL70)</f>
        <v>0</v>
      </c>
      <c r="AM70" s="22">
        <f>SUM(ENERO:DICIEMBRE!AM70)</f>
        <v>0</v>
      </c>
      <c r="AN70" s="22">
        <f>SUM(ENERO:DICIEMBRE!AN70)</f>
        <v>0</v>
      </c>
      <c r="AO70" s="22">
        <f>SUM(ENERO:DICIEMBRE!AO70)</f>
        <v>0</v>
      </c>
      <c r="AP70" s="22">
        <f>SUM(ENERO:DICIEMBRE!AP70)</f>
        <v>0</v>
      </c>
      <c r="AQ70" s="22">
        <f>SUM(ENERO:DICIEMBRE!AQ70)</f>
        <v>0</v>
      </c>
      <c r="AR70" s="22">
        <f>SUM(ENERO:DICIEMBRE!AR70)</f>
        <v>0</v>
      </c>
      <c r="AS70" s="22">
        <f>SUM(ENERO:DICIEMBRE!AS70)</f>
        <v>0</v>
      </c>
      <c r="AT70" s="22">
        <f>SUM(ENERO:DICIEMBRE!AT70)</f>
        <v>0</v>
      </c>
      <c r="AU70" s="33" t="str">
        <f t="shared" si="1"/>
        <v/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7"/>
      <c r="BG70" s="17"/>
      <c r="BX70" s="2"/>
      <c r="CA70" s="35" t="str">
        <f t="shared" si="2"/>
        <v/>
      </c>
      <c r="CB70" s="35" t="str">
        <f t="shared" si="3"/>
        <v/>
      </c>
      <c r="CC70" s="35" t="str">
        <f t="shared" si="4"/>
        <v/>
      </c>
      <c r="CD70" s="35" t="str">
        <f t="shared" si="5"/>
        <v/>
      </c>
      <c r="CE70" s="35"/>
      <c r="CF70" s="35"/>
      <c r="CG70" s="36">
        <f t="shared" si="6"/>
        <v>0</v>
      </c>
      <c r="CH70" s="36">
        <f t="shared" si="7"/>
        <v>0</v>
      </c>
      <c r="CI70" s="36">
        <f t="shared" si="8"/>
        <v>0</v>
      </c>
      <c r="CJ70" s="36">
        <f t="shared" si="9"/>
        <v>0</v>
      </c>
      <c r="CK70" s="10"/>
      <c r="CL70" s="10"/>
      <c r="CM70" s="10"/>
      <c r="CN70" s="10"/>
      <c r="CO70" s="10"/>
    </row>
    <row r="71" spans="1:93" ht="16.350000000000001" customHeight="1" x14ac:dyDescent="0.25">
      <c r="A71" s="383"/>
      <c r="B71" s="37" t="s">
        <v>39</v>
      </c>
      <c r="C71" s="38">
        <f t="shared" si="0"/>
        <v>2097</v>
      </c>
      <c r="D71" s="39">
        <f t="shared" si="16"/>
        <v>1510</v>
      </c>
      <c r="E71" s="40">
        <f t="shared" si="16"/>
        <v>587</v>
      </c>
      <c r="F71" s="90"/>
      <c r="G71" s="91"/>
      <c r="H71" s="90"/>
      <c r="I71" s="91"/>
      <c r="J71" s="22">
        <f>SUM(ENERO:DICIEMBRE!J71)</f>
        <v>3</v>
      </c>
      <c r="K71" s="22">
        <f>SUM(ENERO:DICIEMBRE!K71)</f>
        <v>0</v>
      </c>
      <c r="L71" s="22">
        <f>SUM(ENERO:DICIEMBRE!L71)</f>
        <v>14</v>
      </c>
      <c r="M71" s="22">
        <f>SUM(ENERO:DICIEMBRE!M71)</f>
        <v>4</v>
      </c>
      <c r="N71" s="22">
        <f>SUM(ENERO:DICIEMBRE!N71)</f>
        <v>131</v>
      </c>
      <c r="O71" s="22">
        <f>SUM(ENERO:DICIEMBRE!O71)</f>
        <v>32</v>
      </c>
      <c r="P71" s="22">
        <f>SUM(ENERO:DICIEMBRE!P71)</f>
        <v>208</v>
      </c>
      <c r="Q71" s="22">
        <f>SUM(ENERO:DICIEMBRE!Q71)</f>
        <v>83</v>
      </c>
      <c r="R71" s="22">
        <f>SUM(ENERO:DICIEMBRE!R71)</f>
        <v>274</v>
      </c>
      <c r="S71" s="22">
        <f>SUM(ENERO:DICIEMBRE!S71)</f>
        <v>97</v>
      </c>
      <c r="T71" s="22">
        <f>SUM(ENERO:DICIEMBRE!T71)</f>
        <v>205</v>
      </c>
      <c r="U71" s="22">
        <f>SUM(ENERO:DICIEMBRE!U71)</f>
        <v>121</v>
      </c>
      <c r="V71" s="22">
        <f>SUM(ENERO:DICIEMBRE!V71)</f>
        <v>188</v>
      </c>
      <c r="W71" s="22">
        <f>SUM(ENERO:DICIEMBRE!W71)</f>
        <v>99</v>
      </c>
      <c r="X71" s="22">
        <f>SUM(ENERO:DICIEMBRE!X71)</f>
        <v>173</v>
      </c>
      <c r="Y71" s="22">
        <f>SUM(ENERO:DICIEMBRE!Y71)</f>
        <v>65</v>
      </c>
      <c r="Z71" s="22">
        <f>SUM(ENERO:DICIEMBRE!Z71)</f>
        <v>142</v>
      </c>
      <c r="AA71" s="22">
        <f>SUM(ENERO:DICIEMBRE!AA71)</f>
        <v>51</v>
      </c>
      <c r="AB71" s="22">
        <f>SUM(ENERO:DICIEMBRE!AB71)</f>
        <v>105</v>
      </c>
      <c r="AC71" s="22">
        <f>SUM(ENERO:DICIEMBRE!AC71)</f>
        <v>12</v>
      </c>
      <c r="AD71" s="22">
        <f>SUM(ENERO:DICIEMBRE!AD71)</f>
        <v>14</v>
      </c>
      <c r="AE71" s="22">
        <f>SUM(ENERO:DICIEMBRE!AE71)</f>
        <v>10</v>
      </c>
      <c r="AF71" s="22">
        <f>SUM(ENERO:DICIEMBRE!AF71)</f>
        <v>17</v>
      </c>
      <c r="AG71" s="22">
        <f>SUM(ENERO:DICIEMBRE!AG71)</f>
        <v>10</v>
      </c>
      <c r="AH71" s="22">
        <f>SUM(ENERO:DICIEMBRE!AH71)</f>
        <v>27</v>
      </c>
      <c r="AI71" s="22">
        <f>SUM(ENERO:DICIEMBRE!AI71)</f>
        <v>3</v>
      </c>
      <c r="AJ71" s="22">
        <f>SUM(ENERO:DICIEMBRE!AJ71)</f>
        <v>9</v>
      </c>
      <c r="AK71" s="22">
        <f>SUM(ENERO:DICIEMBRE!AK71)</f>
        <v>0</v>
      </c>
      <c r="AL71" s="22">
        <f>SUM(ENERO:DICIEMBRE!AL71)</f>
        <v>0</v>
      </c>
      <c r="AM71" s="22">
        <f>SUM(ENERO:DICIEMBRE!AM71)</f>
        <v>0</v>
      </c>
      <c r="AN71" s="22">
        <f>SUM(ENERO:DICIEMBRE!AN71)</f>
        <v>3</v>
      </c>
      <c r="AO71" s="22">
        <f>SUM(ENERO:DICIEMBRE!AO71)</f>
        <v>4</v>
      </c>
      <c r="AP71" s="22">
        <f>SUM(ENERO:DICIEMBRE!AP71)</f>
        <v>44</v>
      </c>
      <c r="AQ71" s="22">
        <f>SUM(ENERO:DICIEMBRE!AQ71)</f>
        <v>15</v>
      </c>
      <c r="AR71" s="22">
        <f>SUM(ENERO:DICIEMBRE!AR71)</f>
        <v>120</v>
      </c>
      <c r="AS71" s="22">
        <f>SUM(ENERO:DICIEMBRE!AS71)</f>
        <v>0</v>
      </c>
      <c r="AT71" s="22">
        <f>SUM(ENERO:DICIEMBRE!AT71)</f>
        <v>0</v>
      </c>
      <c r="AU71" s="33" t="str">
        <f t="shared" si="1"/>
        <v/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7"/>
      <c r="BG71" s="17"/>
      <c r="BX71" s="2"/>
      <c r="CA71" s="35" t="str">
        <f t="shared" si="2"/>
        <v/>
      </c>
      <c r="CB71" s="35" t="str">
        <f t="shared" si="3"/>
        <v/>
      </c>
      <c r="CC71" s="35" t="str">
        <f t="shared" si="4"/>
        <v/>
      </c>
      <c r="CD71" s="35" t="str">
        <f t="shared" si="5"/>
        <v/>
      </c>
      <c r="CE71" s="35"/>
      <c r="CF71" s="35"/>
      <c r="CG71" s="36">
        <f t="shared" si="6"/>
        <v>0</v>
      </c>
      <c r="CH71" s="36">
        <f t="shared" si="7"/>
        <v>0</v>
      </c>
      <c r="CI71" s="36">
        <f t="shared" si="8"/>
        <v>0</v>
      </c>
      <c r="CJ71" s="36">
        <f t="shared" si="9"/>
        <v>0</v>
      </c>
      <c r="CK71" s="10"/>
      <c r="CL71" s="10"/>
      <c r="CM71" s="10"/>
      <c r="CN71" s="10"/>
      <c r="CO71" s="10"/>
    </row>
    <row r="72" spans="1:93" ht="16.350000000000001" customHeight="1" x14ac:dyDescent="0.25">
      <c r="A72" s="383"/>
      <c r="B72" s="37" t="s">
        <v>41</v>
      </c>
      <c r="C72" s="38">
        <f t="shared" si="0"/>
        <v>0</v>
      </c>
      <c r="D72" s="39">
        <f t="shared" si="16"/>
        <v>0</v>
      </c>
      <c r="E72" s="40">
        <f>SUM(K72+M72+O72+Q72+S72+U72+W72+Y72+AA72+AC72+AE72+AG72+AI72+AK72+AM72)</f>
        <v>0</v>
      </c>
      <c r="F72" s="90"/>
      <c r="G72" s="91"/>
      <c r="H72" s="90"/>
      <c r="I72" s="91"/>
      <c r="J72" s="22">
        <f>SUM(ENERO:DICIEMBRE!J72)</f>
        <v>0</v>
      </c>
      <c r="K72" s="22">
        <f>SUM(ENERO:DICIEMBRE!K72)</f>
        <v>0</v>
      </c>
      <c r="L72" s="22">
        <f>SUM(ENERO:DICIEMBRE!L72)</f>
        <v>0</v>
      </c>
      <c r="M72" s="22">
        <f>SUM(ENERO:DICIEMBRE!M72)</f>
        <v>0</v>
      </c>
      <c r="N72" s="22">
        <f>SUM(ENERO:DICIEMBRE!N72)</f>
        <v>0</v>
      </c>
      <c r="O72" s="22">
        <f>SUM(ENERO:DICIEMBRE!O72)</f>
        <v>0</v>
      </c>
      <c r="P72" s="22">
        <f>SUM(ENERO:DICIEMBRE!P72)</f>
        <v>0</v>
      </c>
      <c r="Q72" s="22">
        <f>SUM(ENERO:DICIEMBRE!Q72)</f>
        <v>0</v>
      </c>
      <c r="R72" s="22">
        <f>SUM(ENERO:DICIEMBRE!R72)</f>
        <v>0</v>
      </c>
      <c r="S72" s="22">
        <f>SUM(ENERO:DICIEMBRE!S72)</f>
        <v>0</v>
      </c>
      <c r="T72" s="22">
        <f>SUM(ENERO:DICIEMBRE!T72)</f>
        <v>0</v>
      </c>
      <c r="U72" s="22">
        <f>SUM(ENERO:DICIEMBRE!U72)</f>
        <v>0</v>
      </c>
      <c r="V72" s="22">
        <f>SUM(ENERO:DICIEMBRE!V72)</f>
        <v>0</v>
      </c>
      <c r="W72" s="22">
        <f>SUM(ENERO:DICIEMBRE!W72)</f>
        <v>0</v>
      </c>
      <c r="X72" s="22">
        <f>SUM(ENERO:DICIEMBRE!X72)</f>
        <v>0</v>
      </c>
      <c r="Y72" s="22">
        <f>SUM(ENERO:DICIEMBRE!Y72)</f>
        <v>0</v>
      </c>
      <c r="Z72" s="22">
        <f>SUM(ENERO:DICIEMBRE!Z72)</f>
        <v>0</v>
      </c>
      <c r="AA72" s="22">
        <f>SUM(ENERO:DICIEMBRE!AA72)</f>
        <v>0</v>
      </c>
      <c r="AB72" s="22">
        <f>SUM(ENERO:DICIEMBRE!AB72)</f>
        <v>0</v>
      </c>
      <c r="AC72" s="22">
        <f>SUM(ENERO:DICIEMBRE!AC72)</f>
        <v>0</v>
      </c>
      <c r="AD72" s="22">
        <f>SUM(ENERO:DICIEMBRE!AD72)</f>
        <v>0</v>
      </c>
      <c r="AE72" s="22">
        <f>SUM(ENERO:DICIEMBRE!AE72)</f>
        <v>0</v>
      </c>
      <c r="AF72" s="22">
        <f>SUM(ENERO:DICIEMBRE!AF72)</f>
        <v>0</v>
      </c>
      <c r="AG72" s="22">
        <f>SUM(ENERO:DICIEMBRE!AG72)</f>
        <v>0</v>
      </c>
      <c r="AH72" s="22">
        <f>SUM(ENERO:DICIEMBRE!AH72)</f>
        <v>0</v>
      </c>
      <c r="AI72" s="22">
        <f>SUM(ENERO:DICIEMBRE!AI72)</f>
        <v>0</v>
      </c>
      <c r="AJ72" s="22">
        <f>SUM(ENERO:DICIEMBRE!AJ72)</f>
        <v>0</v>
      </c>
      <c r="AK72" s="22">
        <f>SUM(ENERO:DICIEMBRE!AK72)</f>
        <v>0</v>
      </c>
      <c r="AL72" s="22">
        <f>SUM(ENERO:DICIEMBRE!AL72)</f>
        <v>0</v>
      </c>
      <c r="AM72" s="22">
        <f>SUM(ENERO:DICIEMBRE!AM72)</f>
        <v>0</v>
      </c>
      <c r="AN72" s="22">
        <f>SUM(ENERO:DICIEMBRE!AN72)</f>
        <v>0</v>
      </c>
      <c r="AO72" s="22">
        <f>SUM(ENERO:DICIEMBRE!AO72)</f>
        <v>0</v>
      </c>
      <c r="AP72" s="22">
        <f>SUM(ENERO:DICIEMBRE!AP72)</f>
        <v>0</v>
      </c>
      <c r="AQ72" s="22">
        <f>SUM(ENERO:DICIEMBRE!AQ72)</f>
        <v>0</v>
      </c>
      <c r="AR72" s="22">
        <f>SUM(ENERO:DICIEMBRE!AR72)</f>
        <v>0</v>
      </c>
      <c r="AS72" s="22">
        <f>SUM(ENERO:DICIEMBRE!AS72)</f>
        <v>0</v>
      </c>
      <c r="AT72" s="22">
        <f>SUM(ENERO:DICIEMBRE!AT72)</f>
        <v>0</v>
      </c>
      <c r="AU72" s="33" t="str">
        <f t="shared" si="1"/>
        <v/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17"/>
      <c r="BG72" s="17"/>
      <c r="BX72" s="2"/>
      <c r="CA72" s="35" t="str">
        <f t="shared" si="2"/>
        <v/>
      </c>
      <c r="CB72" s="35" t="str">
        <f t="shared" si="3"/>
        <v/>
      </c>
      <c r="CC72" s="35" t="str">
        <f t="shared" si="4"/>
        <v/>
      </c>
      <c r="CD72" s="35" t="str">
        <f t="shared" si="5"/>
        <v/>
      </c>
      <c r="CE72" s="35"/>
      <c r="CF72" s="35"/>
      <c r="CG72" s="36">
        <f t="shared" si="6"/>
        <v>0</v>
      </c>
      <c r="CH72" s="36">
        <f t="shared" si="7"/>
        <v>0</v>
      </c>
      <c r="CI72" s="36">
        <f t="shared" si="8"/>
        <v>0</v>
      </c>
      <c r="CJ72" s="36">
        <f t="shared" si="9"/>
        <v>0</v>
      </c>
      <c r="CK72" s="10"/>
      <c r="CL72" s="10"/>
      <c r="CM72" s="10"/>
      <c r="CN72" s="10"/>
      <c r="CO72" s="10"/>
    </row>
    <row r="73" spans="1:93" ht="16.350000000000001" customHeight="1" x14ac:dyDescent="0.25">
      <c r="A73" s="383"/>
      <c r="B73" s="37" t="s">
        <v>42</v>
      </c>
      <c r="C73" s="38">
        <f t="shared" si="0"/>
        <v>0</v>
      </c>
      <c r="D73" s="39">
        <f t="shared" si="16"/>
        <v>0</v>
      </c>
      <c r="E73" s="40">
        <f t="shared" si="16"/>
        <v>0</v>
      </c>
      <c r="F73" s="90"/>
      <c r="G73" s="91"/>
      <c r="H73" s="90"/>
      <c r="I73" s="91"/>
      <c r="J73" s="22">
        <f>SUM(ENERO:DICIEMBRE!J73)</f>
        <v>0</v>
      </c>
      <c r="K73" s="22">
        <f>SUM(ENERO:DICIEMBRE!K73)</f>
        <v>0</v>
      </c>
      <c r="L73" s="22">
        <f>SUM(ENERO:DICIEMBRE!L73)</f>
        <v>0</v>
      </c>
      <c r="M73" s="22">
        <f>SUM(ENERO:DICIEMBRE!M73)</f>
        <v>0</v>
      </c>
      <c r="N73" s="22">
        <f>SUM(ENERO:DICIEMBRE!N73)</f>
        <v>0</v>
      </c>
      <c r="O73" s="22">
        <f>SUM(ENERO:DICIEMBRE!O73)</f>
        <v>0</v>
      </c>
      <c r="P73" s="22">
        <f>SUM(ENERO:DICIEMBRE!P73)</f>
        <v>0</v>
      </c>
      <c r="Q73" s="22">
        <f>SUM(ENERO:DICIEMBRE!Q73)</f>
        <v>0</v>
      </c>
      <c r="R73" s="22">
        <f>SUM(ENERO:DICIEMBRE!R73)</f>
        <v>0</v>
      </c>
      <c r="S73" s="22">
        <f>SUM(ENERO:DICIEMBRE!S73)</f>
        <v>0</v>
      </c>
      <c r="T73" s="22">
        <f>SUM(ENERO:DICIEMBRE!T73)</f>
        <v>0</v>
      </c>
      <c r="U73" s="22">
        <f>SUM(ENERO:DICIEMBRE!U73)</f>
        <v>0</v>
      </c>
      <c r="V73" s="22">
        <f>SUM(ENERO:DICIEMBRE!V73)</f>
        <v>0</v>
      </c>
      <c r="W73" s="22">
        <f>SUM(ENERO:DICIEMBRE!W73)</f>
        <v>0</v>
      </c>
      <c r="X73" s="22">
        <f>SUM(ENERO:DICIEMBRE!X73)</f>
        <v>0</v>
      </c>
      <c r="Y73" s="22">
        <f>SUM(ENERO:DICIEMBRE!Y73)</f>
        <v>0</v>
      </c>
      <c r="Z73" s="22">
        <f>SUM(ENERO:DICIEMBRE!Z73)</f>
        <v>0</v>
      </c>
      <c r="AA73" s="22">
        <f>SUM(ENERO:DICIEMBRE!AA73)</f>
        <v>0</v>
      </c>
      <c r="AB73" s="22">
        <f>SUM(ENERO:DICIEMBRE!AB73)</f>
        <v>0</v>
      </c>
      <c r="AC73" s="22">
        <f>SUM(ENERO:DICIEMBRE!AC73)</f>
        <v>0</v>
      </c>
      <c r="AD73" s="22">
        <f>SUM(ENERO:DICIEMBRE!AD73)</f>
        <v>0</v>
      </c>
      <c r="AE73" s="22">
        <f>SUM(ENERO:DICIEMBRE!AE73)</f>
        <v>0</v>
      </c>
      <c r="AF73" s="22">
        <f>SUM(ENERO:DICIEMBRE!AF73)</f>
        <v>0</v>
      </c>
      <c r="AG73" s="22">
        <f>SUM(ENERO:DICIEMBRE!AG73)</f>
        <v>0</v>
      </c>
      <c r="AH73" s="22">
        <f>SUM(ENERO:DICIEMBRE!AH73)</f>
        <v>0</v>
      </c>
      <c r="AI73" s="22">
        <f>SUM(ENERO:DICIEMBRE!AI73)</f>
        <v>0</v>
      </c>
      <c r="AJ73" s="22">
        <f>SUM(ENERO:DICIEMBRE!AJ73)</f>
        <v>0</v>
      </c>
      <c r="AK73" s="22">
        <f>SUM(ENERO:DICIEMBRE!AK73)</f>
        <v>0</v>
      </c>
      <c r="AL73" s="22">
        <f>SUM(ENERO:DICIEMBRE!AL73)</f>
        <v>0</v>
      </c>
      <c r="AM73" s="22">
        <f>SUM(ENERO:DICIEMBRE!AM73)</f>
        <v>0</v>
      </c>
      <c r="AN73" s="22">
        <f>SUM(ENERO:DICIEMBRE!AN73)</f>
        <v>0</v>
      </c>
      <c r="AO73" s="22">
        <f>SUM(ENERO:DICIEMBRE!AO73)</f>
        <v>0</v>
      </c>
      <c r="AP73" s="22">
        <f>SUM(ENERO:DICIEMBRE!AP73)</f>
        <v>0</v>
      </c>
      <c r="AQ73" s="22">
        <f>SUM(ENERO:DICIEMBRE!AQ73)</f>
        <v>0</v>
      </c>
      <c r="AR73" s="22">
        <f>SUM(ENERO:DICIEMBRE!AR73)</f>
        <v>0</v>
      </c>
      <c r="AS73" s="22">
        <f>SUM(ENERO:DICIEMBRE!AS73)</f>
        <v>0</v>
      </c>
      <c r="AT73" s="22">
        <f>SUM(ENERO:DICIEMBRE!AT73)</f>
        <v>0</v>
      </c>
      <c r="AU73" s="33" t="str">
        <f t="shared" si="1"/>
        <v/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7"/>
      <c r="BG73" s="17"/>
      <c r="BX73" s="2"/>
      <c r="CA73" s="35" t="str">
        <f t="shared" si="2"/>
        <v/>
      </c>
      <c r="CB73" s="35" t="str">
        <f t="shared" si="3"/>
        <v/>
      </c>
      <c r="CC73" s="35" t="str">
        <f t="shared" si="4"/>
        <v/>
      </c>
      <c r="CD73" s="35" t="str">
        <f t="shared" si="5"/>
        <v/>
      </c>
      <c r="CE73" s="35"/>
      <c r="CF73" s="35"/>
      <c r="CG73" s="36">
        <f t="shared" si="6"/>
        <v>0</v>
      </c>
      <c r="CH73" s="36">
        <f t="shared" si="7"/>
        <v>0</v>
      </c>
      <c r="CI73" s="36">
        <f t="shared" si="8"/>
        <v>0</v>
      </c>
      <c r="CJ73" s="36">
        <f t="shared" si="9"/>
        <v>0</v>
      </c>
      <c r="CK73" s="10"/>
      <c r="CL73" s="10"/>
      <c r="CM73" s="10"/>
      <c r="CN73" s="10"/>
      <c r="CO73" s="10"/>
    </row>
    <row r="74" spans="1:93" ht="16.350000000000001" customHeight="1" x14ac:dyDescent="0.25">
      <c r="A74" s="383"/>
      <c r="B74" s="103" t="s">
        <v>46</v>
      </c>
      <c r="C74" s="104">
        <f t="shared" si="0"/>
        <v>0</v>
      </c>
      <c r="D74" s="39">
        <f t="shared" si="16"/>
        <v>0</v>
      </c>
      <c r="E74" s="61">
        <f t="shared" si="16"/>
        <v>0</v>
      </c>
      <c r="F74" s="90"/>
      <c r="G74" s="91"/>
      <c r="H74" s="90"/>
      <c r="I74" s="91"/>
      <c r="J74" s="22">
        <f>SUM(ENERO:DICIEMBRE!J74)</f>
        <v>0</v>
      </c>
      <c r="K74" s="22">
        <f>SUM(ENERO:DICIEMBRE!K74)</f>
        <v>0</v>
      </c>
      <c r="L74" s="22">
        <f>SUM(ENERO:DICIEMBRE!L74)</f>
        <v>0</v>
      </c>
      <c r="M74" s="22">
        <f>SUM(ENERO:DICIEMBRE!M74)</f>
        <v>0</v>
      </c>
      <c r="N74" s="22">
        <f>SUM(ENERO:DICIEMBRE!N74)</f>
        <v>0</v>
      </c>
      <c r="O74" s="22">
        <f>SUM(ENERO:DICIEMBRE!O74)</f>
        <v>0</v>
      </c>
      <c r="P74" s="22">
        <f>SUM(ENERO:DICIEMBRE!P74)</f>
        <v>0</v>
      </c>
      <c r="Q74" s="22">
        <f>SUM(ENERO:DICIEMBRE!Q74)</f>
        <v>0</v>
      </c>
      <c r="R74" s="22">
        <f>SUM(ENERO:DICIEMBRE!R74)</f>
        <v>0</v>
      </c>
      <c r="S74" s="22">
        <f>SUM(ENERO:DICIEMBRE!S74)</f>
        <v>0</v>
      </c>
      <c r="T74" s="22">
        <f>SUM(ENERO:DICIEMBRE!T74)</f>
        <v>0</v>
      </c>
      <c r="U74" s="22">
        <f>SUM(ENERO:DICIEMBRE!U74)</f>
        <v>0</v>
      </c>
      <c r="V74" s="22">
        <f>SUM(ENERO:DICIEMBRE!V74)</f>
        <v>0</v>
      </c>
      <c r="W74" s="22">
        <f>SUM(ENERO:DICIEMBRE!W74)</f>
        <v>0</v>
      </c>
      <c r="X74" s="22">
        <f>SUM(ENERO:DICIEMBRE!X74)</f>
        <v>0</v>
      </c>
      <c r="Y74" s="22">
        <f>SUM(ENERO:DICIEMBRE!Y74)</f>
        <v>0</v>
      </c>
      <c r="Z74" s="22">
        <f>SUM(ENERO:DICIEMBRE!Z74)</f>
        <v>0</v>
      </c>
      <c r="AA74" s="22">
        <f>SUM(ENERO:DICIEMBRE!AA74)</f>
        <v>0</v>
      </c>
      <c r="AB74" s="22">
        <f>SUM(ENERO:DICIEMBRE!AB74)</f>
        <v>0</v>
      </c>
      <c r="AC74" s="22">
        <f>SUM(ENERO:DICIEMBRE!AC74)</f>
        <v>0</v>
      </c>
      <c r="AD74" s="22">
        <f>SUM(ENERO:DICIEMBRE!AD74)</f>
        <v>0</v>
      </c>
      <c r="AE74" s="22">
        <f>SUM(ENERO:DICIEMBRE!AE74)</f>
        <v>0</v>
      </c>
      <c r="AF74" s="22">
        <f>SUM(ENERO:DICIEMBRE!AF74)</f>
        <v>0</v>
      </c>
      <c r="AG74" s="22">
        <f>SUM(ENERO:DICIEMBRE!AG74)</f>
        <v>0</v>
      </c>
      <c r="AH74" s="22">
        <f>SUM(ENERO:DICIEMBRE!AH74)</f>
        <v>0</v>
      </c>
      <c r="AI74" s="22">
        <f>SUM(ENERO:DICIEMBRE!AI74)</f>
        <v>0</v>
      </c>
      <c r="AJ74" s="22">
        <f>SUM(ENERO:DICIEMBRE!AJ74)</f>
        <v>0</v>
      </c>
      <c r="AK74" s="22">
        <f>SUM(ENERO:DICIEMBRE!AK74)</f>
        <v>0</v>
      </c>
      <c r="AL74" s="22">
        <f>SUM(ENERO:DICIEMBRE!AL74)</f>
        <v>0</v>
      </c>
      <c r="AM74" s="22">
        <f>SUM(ENERO:DICIEMBRE!AM74)</f>
        <v>0</v>
      </c>
      <c r="AN74" s="22">
        <f>SUM(ENERO:DICIEMBRE!AN74)</f>
        <v>0</v>
      </c>
      <c r="AO74" s="22">
        <f>SUM(ENERO:DICIEMBRE!AO74)</f>
        <v>0</v>
      </c>
      <c r="AP74" s="22">
        <f>SUM(ENERO:DICIEMBRE!AP74)</f>
        <v>0</v>
      </c>
      <c r="AQ74" s="22">
        <f>SUM(ENERO:DICIEMBRE!AQ74)</f>
        <v>0</v>
      </c>
      <c r="AR74" s="22">
        <f>SUM(ENERO:DICIEMBRE!AR74)</f>
        <v>0</v>
      </c>
      <c r="AS74" s="22">
        <f>SUM(ENERO:DICIEMBRE!AS74)</f>
        <v>0</v>
      </c>
      <c r="AT74" s="22">
        <f>SUM(ENERO:DICIEMBRE!AT74)</f>
        <v>0</v>
      </c>
      <c r="AU74" s="33" t="str">
        <f t="shared" si="1"/>
        <v/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17"/>
      <c r="BG74" s="17"/>
      <c r="BX74" s="2"/>
      <c r="CA74" s="35" t="str">
        <f t="shared" si="2"/>
        <v/>
      </c>
      <c r="CB74" s="35" t="str">
        <f t="shared" si="3"/>
        <v/>
      </c>
      <c r="CC74" s="35" t="str">
        <f t="shared" si="4"/>
        <v/>
      </c>
      <c r="CD74" s="35" t="str">
        <f t="shared" si="5"/>
        <v/>
      </c>
      <c r="CE74" s="35"/>
      <c r="CF74" s="35"/>
      <c r="CG74" s="36">
        <f t="shared" si="6"/>
        <v>0</v>
      </c>
      <c r="CH74" s="36">
        <f t="shared" si="7"/>
        <v>0</v>
      </c>
      <c r="CI74" s="36">
        <f t="shared" si="8"/>
        <v>0</v>
      </c>
      <c r="CJ74" s="36">
        <f t="shared" si="9"/>
        <v>0</v>
      </c>
      <c r="CK74" s="10"/>
      <c r="CL74" s="10"/>
      <c r="CM74" s="10"/>
      <c r="CN74" s="10"/>
      <c r="CO74" s="10"/>
    </row>
    <row r="75" spans="1:93" ht="16.350000000000001" customHeight="1" x14ac:dyDescent="0.25">
      <c r="A75" s="384"/>
      <c r="B75" s="63" t="s">
        <v>45</v>
      </c>
      <c r="C75" s="64">
        <f t="shared" si="0"/>
        <v>0</v>
      </c>
      <c r="D75" s="65">
        <f t="shared" si="16"/>
        <v>0</v>
      </c>
      <c r="E75" s="66">
        <f t="shared" si="16"/>
        <v>0</v>
      </c>
      <c r="F75" s="97"/>
      <c r="G75" s="106"/>
      <c r="H75" s="97"/>
      <c r="I75" s="106"/>
      <c r="J75" s="22">
        <f>SUM(ENERO:DICIEMBRE!J75)</f>
        <v>0</v>
      </c>
      <c r="K75" s="22">
        <f>SUM(ENERO:DICIEMBRE!K75)</f>
        <v>0</v>
      </c>
      <c r="L75" s="22">
        <f>SUM(ENERO:DICIEMBRE!L75)</f>
        <v>0</v>
      </c>
      <c r="M75" s="22">
        <f>SUM(ENERO:DICIEMBRE!M75)</f>
        <v>0</v>
      </c>
      <c r="N75" s="22">
        <f>SUM(ENERO:DICIEMBRE!N75)</f>
        <v>0</v>
      </c>
      <c r="O75" s="22">
        <f>SUM(ENERO:DICIEMBRE!O75)</f>
        <v>0</v>
      </c>
      <c r="P75" s="22">
        <f>SUM(ENERO:DICIEMBRE!P75)</f>
        <v>0</v>
      </c>
      <c r="Q75" s="22">
        <f>SUM(ENERO:DICIEMBRE!Q75)</f>
        <v>0</v>
      </c>
      <c r="R75" s="22">
        <f>SUM(ENERO:DICIEMBRE!R75)</f>
        <v>0</v>
      </c>
      <c r="S75" s="22">
        <f>SUM(ENERO:DICIEMBRE!S75)</f>
        <v>0</v>
      </c>
      <c r="T75" s="22">
        <f>SUM(ENERO:DICIEMBRE!T75)</f>
        <v>0</v>
      </c>
      <c r="U75" s="22">
        <f>SUM(ENERO:DICIEMBRE!U75)</f>
        <v>0</v>
      </c>
      <c r="V75" s="22">
        <f>SUM(ENERO:DICIEMBRE!V75)</f>
        <v>0</v>
      </c>
      <c r="W75" s="22">
        <f>SUM(ENERO:DICIEMBRE!W75)</f>
        <v>0</v>
      </c>
      <c r="X75" s="22">
        <f>SUM(ENERO:DICIEMBRE!X75)</f>
        <v>0</v>
      </c>
      <c r="Y75" s="22">
        <f>SUM(ENERO:DICIEMBRE!Y75)</f>
        <v>0</v>
      </c>
      <c r="Z75" s="22">
        <f>SUM(ENERO:DICIEMBRE!Z75)</f>
        <v>0</v>
      </c>
      <c r="AA75" s="22">
        <f>SUM(ENERO:DICIEMBRE!AA75)</f>
        <v>0</v>
      </c>
      <c r="AB75" s="22">
        <f>SUM(ENERO:DICIEMBRE!AB75)</f>
        <v>0</v>
      </c>
      <c r="AC75" s="22">
        <f>SUM(ENERO:DICIEMBRE!AC75)</f>
        <v>0</v>
      </c>
      <c r="AD75" s="22">
        <f>SUM(ENERO:DICIEMBRE!AD75)</f>
        <v>0</v>
      </c>
      <c r="AE75" s="22">
        <f>SUM(ENERO:DICIEMBRE!AE75)</f>
        <v>0</v>
      </c>
      <c r="AF75" s="22">
        <f>SUM(ENERO:DICIEMBRE!AF75)</f>
        <v>0</v>
      </c>
      <c r="AG75" s="22">
        <f>SUM(ENERO:DICIEMBRE!AG75)</f>
        <v>0</v>
      </c>
      <c r="AH75" s="22">
        <f>SUM(ENERO:DICIEMBRE!AH75)</f>
        <v>0</v>
      </c>
      <c r="AI75" s="22">
        <f>SUM(ENERO:DICIEMBRE!AI75)</f>
        <v>0</v>
      </c>
      <c r="AJ75" s="22">
        <f>SUM(ENERO:DICIEMBRE!AJ75)</f>
        <v>0</v>
      </c>
      <c r="AK75" s="22">
        <f>SUM(ENERO:DICIEMBRE!AK75)</f>
        <v>0</v>
      </c>
      <c r="AL75" s="22">
        <f>SUM(ENERO:DICIEMBRE!AL75)</f>
        <v>0</v>
      </c>
      <c r="AM75" s="22">
        <f>SUM(ENERO:DICIEMBRE!AM75)</f>
        <v>0</v>
      </c>
      <c r="AN75" s="22">
        <f>SUM(ENERO:DICIEMBRE!AN75)</f>
        <v>0</v>
      </c>
      <c r="AO75" s="22">
        <f>SUM(ENERO:DICIEMBRE!AO75)</f>
        <v>0</v>
      </c>
      <c r="AP75" s="22">
        <f>SUM(ENERO:DICIEMBRE!AP75)</f>
        <v>0</v>
      </c>
      <c r="AQ75" s="22">
        <f>SUM(ENERO:DICIEMBRE!AQ75)</f>
        <v>0</v>
      </c>
      <c r="AR75" s="22">
        <f>SUM(ENERO:DICIEMBRE!AR75)</f>
        <v>0</v>
      </c>
      <c r="AS75" s="22">
        <f>SUM(ENERO:DICIEMBRE!AS75)</f>
        <v>0</v>
      </c>
      <c r="AT75" s="22">
        <f>SUM(ENERO:DICIEMBRE!AT75)</f>
        <v>0</v>
      </c>
      <c r="AU75" s="33" t="str">
        <f t="shared" si="1"/>
        <v/>
      </c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17"/>
      <c r="BG75" s="17"/>
      <c r="BX75" s="2"/>
      <c r="CA75" s="35" t="str">
        <f t="shared" si="2"/>
        <v/>
      </c>
      <c r="CB75" s="35" t="str">
        <f t="shared" si="3"/>
        <v/>
      </c>
      <c r="CC75" s="35" t="str">
        <f t="shared" si="4"/>
        <v/>
      </c>
      <c r="CD75" s="35" t="str">
        <f t="shared" si="5"/>
        <v/>
      </c>
      <c r="CE75" s="35"/>
      <c r="CF75" s="35"/>
      <c r="CG75" s="36">
        <f t="shared" si="6"/>
        <v>0</v>
      </c>
      <c r="CH75" s="36">
        <f t="shared" si="7"/>
        <v>0</v>
      </c>
      <c r="CI75" s="36">
        <f t="shared" si="8"/>
        <v>0</v>
      </c>
      <c r="CJ75" s="36">
        <f t="shared" si="9"/>
        <v>0</v>
      </c>
      <c r="CK75" s="10"/>
      <c r="CL75" s="10"/>
      <c r="CM75" s="10"/>
      <c r="CN75" s="10"/>
      <c r="CO75" s="10"/>
    </row>
    <row r="76" spans="1:93" ht="16.350000000000001" customHeight="1" x14ac:dyDescent="0.25">
      <c r="A76" s="382" t="s">
        <v>54</v>
      </c>
      <c r="B76" s="18" t="s">
        <v>55</v>
      </c>
      <c r="C76" s="19">
        <f>SUM(D76+E76)</f>
        <v>2</v>
      </c>
      <c r="D76" s="125"/>
      <c r="E76" s="21">
        <f>SUM(K76+M76+O76+Q76+S76+U76+W76+Y76+AA76+AC76)</f>
        <v>2</v>
      </c>
      <c r="F76" s="88"/>
      <c r="G76" s="89"/>
      <c r="H76" s="88"/>
      <c r="I76" s="89"/>
      <c r="J76" s="88"/>
      <c r="K76" s="22">
        <f>SUM(ENERO:DICIEMBRE!K76)</f>
        <v>0</v>
      </c>
      <c r="L76" s="88"/>
      <c r="M76" s="22">
        <f>SUM(ENERO:DICIEMBRE!M76)</f>
        <v>0</v>
      </c>
      <c r="N76" s="88"/>
      <c r="O76" s="22">
        <f>SUM(ENERO:DICIEMBRE!O76)</f>
        <v>1</v>
      </c>
      <c r="P76" s="88"/>
      <c r="Q76" s="22">
        <f>SUM(ENERO:DICIEMBRE!Q76)</f>
        <v>0</v>
      </c>
      <c r="R76" s="88"/>
      <c r="S76" s="22">
        <f>SUM(ENERO:DICIEMBRE!S76)</f>
        <v>0</v>
      </c>
      <c r="T76" s="88"/>
      <c r="U76" s="22">
        <f>SUM(ENERO:DICIEMBRE!U76)</f>
        <v>1</v>
      </c>
      <c r="V76" s="88"/>
      <c r="W76" s="22">
        <f>SUM(ENERO:DICIEMBRE!W76)</f>
        <v>0</v>
      </c>
      <c r="X76" s="88"/>
      <c r="Y76" s="22">
        <f>SUM(ENERO:DICIEMBRE!Y76)</f>
        <v>0</v>
      </c>
      <c r="Z76" s="88"/>
      <c r="AA76" s="22">
        <f>SUM(ENERO:DICIEMBRE!AA76)</f>
        <v>0</v>
      </c>
      <c r="AB76" s="88"/>
      <c r="AC76" s="22">
        <f>SUM(ENERO:DICIEMBRE!AC76)</f>
        <v>0</v>
      </c>
      <c r="AD76" s="126"/>
      <c r="AE76" s="127"/>
      <c r="AF76" s="109"/>
      <c r="AG76" s="110"/>
      <c r="AH76" s="109"/>
      <c r="AI76" s="110"/>
      <c r="AJ76" s="109"/>
      <c r="AK76" s="110"/>
      <c r="AL76" s="111"/>
      <c r="AM76" s="112"/>
      <c r="AN76" s="22">
        <f>SUM(ENERO:DICIEMBRE!AN76)</f>
        <v>0</v>
      </c>
      <c r="AO76" s="22">
        <f>SUM(ENERO:DICIEMBRE!AO76)</f>
        <v>0</v>
      </c>
      <c r="AP76" s="22">
        <f>SUM(ENERO:DICIEMBRE!AP76)</f>
        <v>0</v>
      </c>
      <c r="AQ76" s="22">
        <f>SUM(ENERO:DICIEMBRE!AQ76)</f>
        <v>0</v>
      </c>
      <c r="AR76" s="22">
        <f>SUM(ENERO:DICIEMBRE!AR76)</f>
        <v>0</v>
      </c>
      <c r="AS76" s="22">
        <f>SUM(ENERO:DICIEMBRE!AS76)</f>
        <v>0</v>
      </c>
      <c r="AT76" s="22">
        <f>SUM(ENERO:DICIEMBRE!AT76)</f>
        <v>0</v>
      </c>
      <c r="AU76" s="33" t="str">
        <f t="shared" si="1"/>
        <v/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17"/>
      <c r="BG76" s="17"/>
      <c r="BX76" s="2"/>
      <c r="CA76" s="35" t="str">
        <f t="shared" si="2"/>
        <v/>
      </c>
      <c r="CB76" s="35" t="str">
        <f t="shared" si="3"/>
        <v/>
      </c>
      <c r="CC76" s="35" t="str">
        <f t="shared" si="4"/>
        <v/>
      </c>
      <c r="CD76" s="35" t="str">
        <f t="shared" si="5"/>
        <v/>
      </c>
      <c r="CE76" s="35"/>
      <c r="CF76" s="35"/>
      <c r="CG76" s="36">
        <f t="shared" si="6"/>
        <v>0</v>
      </c>
      <c r="CH76" s="36">
        <f t="shared" si="7"/>
        <v>0</v>
      </c>
      <c r="CI76" s="36">
        <f t="shared" si="8"/>
        <v>0</v>
      </c>
      <c r="CJ76" s="36">
        <f t="shared" si="9"/>
        <v>0</v>
      </c>
      <c r="CK76" s="10"/>
      <c r="CL76" s="10"/>
      <c r="CM76" s="10"/>
      <c r="CN76" s="10"/>
      <c r="CO76" s="10"/>
    </row>
    <row r="77" spans="1:93" ht="16.350000000000001" customHeight="1" x14ac:dyDescent="0.25">
      <c r="A77" s="383"/>
      <c r="B77" s="128" t="s">
        <v>56</v>
      </c>
      <c r="C77" s="129">
        <f t="shared" si="0"/>
        <v>387</v>
      </c>
      <c r="D77" s="130"/>
      <c r="E77" s="61">
        <f t="shared" ref="E77:E80" si="17">SUM(K77+M77+O77+Q77+S77+U77+W77+Y77+AA77+AC77)</f>
        <v>387</v>
      </c>
      <c r="F77" s="90"/>
      <c r="G77" s="91"/>
      <c r="H77" s="90"/>
      <c r="I77" s="91"/>
      <c r="J77" s="90"/>
      <c r="K77" s="22">
        <f>SUM(ENERO:DICIEMBRE!K77)</f>
        <v>0</v>
      </c>
      <c r="L77" s="90"/>
      <c r="M77" s="22">
        <f>SUM(ENERO:DICIEMBRE!M77)</f>
        <v>20</v>
      </c>
      <c r="N77" s="90"/>
      <c r="O77" s="22">
        <f>SUM(ENERO:DICIEMBRE!O77)</f>
        <v>76</v>
      </c>
      <c r="P77" s="90"/>
      <c r="Q77" s="22">
        <f>SUM(ENERO:DICIEMBRE!Q77)</f>
        <v>119</v>
      </c>
      <c r="R77" s="90"/>
      <c r="S77" s="22">
        <f>SUM(ENERO:DICIEMBRE!S77)</f>
        <v>86</v>
      </c>
      <c r="T77" s="90"/>
      <c r="U77" s="22">
        <f>SUM(ENERO:DICIEMBRE!U77)</f>
        <v>66</v>
      </c>
      <c r="V77" s="90"/>
      <c r="W77" s="22">
        <f>SUM(ENERO:DICIEMBRE!W77)</f>
        <v>19</v>
      </c>
      <c r="X77" s="90"/>
      <c r="Y77" s="22">
        <f>SUM(ENERO:DICIEMBRE!Y77)</f>
        <v>1</v>
      </c>
      <c r="Z77" s="90"/>
      <c r="AA77" s="22">
        <f>SUM(ENERO:DICIEMBRE!AA77)</f>
        <v>0</v>
      </c>
      <c r="AB77" s="90"/>
      <c r="AC77" s="22">
        <f>SUM(ENERO:DICIEMBRE!AC77)</f>
        <v>0</v>
      </c>
      <c r="AD77" s="126"/>
      <c r="AE77" s="127"/>
      <c r="AF77" s="113"/>
      <c r="AG77" s="92"/>
      <c r="AH77" s="113"/>
      <c r="AI77" s="92"/>
      <c r="AJ77" s="113"/>
      <c r="AK77" s="92"/>
      <c r="AL77" s="114"/>
      <c r="AM77" s="115"/>
      <c r="AN77" s="22">
        <f>SUM(ENERO:DICIEMBRE!AN77)</f>
        <v>0</v>
      </c>
      <c r="AO77" s="22">
        <f>SUM(ENERO:DICIEMBRE!AO77)</f>
        <v>0</v>
      </c>
      <c r="AP77" s="22">
        <f>SUM(ENERO:DICIEMBRE!AP77)</f>
        <v>0</v>
      </c>
      <c r="AQ77" s="22">
        <f>SUM(ENERO:DICIEMBRE!AQ77)</f>
        <v>0</v>
      </c>
      <c r="AR77" s="22">
        <f>SUM(ENERO:DICIEMBRE!AR77)</f>
        <v>18</v>
      </c>
      <c r="AS77" s="22">
        <f>SUM(ENERO:DICIEMBRE!AS77)</f>
        <v>3</v>
      </c>
      <c r="AT77" s="22">
        <f>SUM(ENERO:DICIEMBRE!AT77)</f>
        <v>0</v>
      </c>
      <c r="AU77" s="33" t="str">
        <f t="shared" si="1"/>
        <v/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17"/>
      <c r="BG77" s="17"/>
      <c r="BX77" s="2"/>
      <c r="CA77" s="35" t="str">
        <f t="shared" si="2"/>
        <v/>
      </c>
      <c r="CB77" s="35" t="str">
        <f t="shared" si="3"/>
        <v/>
      </c>
      <c r="CC77" s="35" t="str">
        <f t="shared" si="4"/>
        <v/>
      </c>
      <c r="CD77" s="35" t="str">
        <f t="shared" si="5"/>
        <v/>
      </c>
      <c r="CE77" s="35"/>
      <c r="CF77" s="35"/>
      <c r="CG77" s="36">
        <f t="shared" si="6"/>
        <v>0</v>
      </c>
      <c r="CH77" s="36">
        <f t="shared" si="7"/>
        <v>0</v>
      </c>
      <c r="CI77" s="36">
        <f t="shared" si="8"/>
        <v>0</v>
      </c>
      <c r="CJ77" s="36">
        <f t="shared" si="9"/>
        <v>0</v>
      </c>
      <c r="CK77" s="10"/>
      <c r="CL77" s="10"/>
      <c r="CM77" s="10"/>
      <c r="CN77" s="10"/>
      <c r="CO77" s="10"/>
    </row>
    <row r="78" spans="1:93" ht="16.350000000000001" customHeight="1" x14ac:dyDescent="0.25">
      <c r="A78" s="383"/>
      <c r="B78" s="128" t="s">
        <v>57</v>
      </c>
      <c r="C78" s="129">
        <f t="shared" ref="C78:C89" si="18">SUM(D78+E78)</f>
        <v>0</v>
      </c>
      <c r="D78" s="131"/>
      <c r="E78" s="61">
        <f t="shared" si="17"/>
        <v>0</v>
      </c>
      <c r="F78" s="113"/>
      <c r="G78" s="132"/>
      <c r="H78" s="113"/>
      <c r="I78" s="132"/>
      <c r="J78" s="113"/>
      <c r="K78" s="22">
        <f>SUM(ENERO:DICIEMBRE!K78)</f>
        <v>0</v>
      </c>
      <c r="L78" s="113"/>
      <c r="M78" s="22">
        <f>SUM(ENERO:DICIEMBRE!M78)</f>
        <v>0</v>
      </c>
      <c r="N78" s="113"/>
      <c r="O78" s="22">
        <f>SUM(ENERO:DICIEMBRE!O78)</f>
        <v>0</v>
      </c>
      <c r="P78" s="113"/>
      <c r="Q78" s="22">
        <f>SUM(ENERO:DICIEMBRE!Q78)</f>
        <v>0</v>
      </c>
      <c r="R78" s="113"/>
      <c r="S78" s="22">
        <f>SUM(ENERO:DICIEMBRE!S78)</f>
        <v>0</v>
      </c>
      <c r="T78" s="113"/>
      <c r="U78" s="22">
        <f>SUM(ENERO:DICIEMBRE!U78)</f>
        <v>0</v>
      </c>
      <c r="V78" s="113"/>
      <c r="W78" s="22">
        <f>SUM(ENERO:DICIEMBRE!W78)</f>
        <v>0</v>
      </c>
      <c r="X78" s="113"/>
      <c r="Y78" s="22">
        <f>SUM(ENERO:DICIEMBRE!Y78)</f>
        <v>0</v>
      </c>
      <c r="Z78" s="113"/>
      <c r="AA78" s="22">
        <f>SUM(ENERO:DICIEMBRE!AA78)</f>
        <v>0</v>
      </c>
      <c r="AB78" s="113"/>
      <c r="AC78" s="22">
        <f>SUM(ENERO:DICIEMBRE!AC78)</f>
        <v>0</v>
      </c>
      <c r="AD78" s="126"/>
      <c r="AE78" s="127"/>
      <c r="AF78" s="113"/>
      <c r="AG78" s="92"/>
      <c r="AH78" s="113"/>
      <c r="AI78" s="92"/>
      <c r="AJ78" s="113"/>
      <c r="AK78" s="92"/>
      <c r="AL78" s="114"/>
      <c r="AM78" s="115"/>
      <c r="AN78" s="22">
        <f>SUM(ENERO:DICIEMBRE!AN78)</f>
        <v>0</v>
      </c>
      <c r="AO78" s="22">
        <f>SUM(ENERO:DICIEMBRE!AO78)</f>
        <v>0</v>
      </c>
      <c r="AP78" s="22">
        <f>SUM(ENERO:DICIEMBRE!AP78)</f>
        <v>0</v>
      </c>
      <c r="AQ78" s="22">
        <f>SUM(ENERO:DICIEMBRE!AQ78)</f>
        <v>0</v>
      </c>
      <c r="AR78" s="22">
        <f>SUM(ENERO:DICIEMBRE!AR78)</f>
        <v>0</v>
      </c>
      <c r="AS78" s="22">
        <f>SUM(ENERO:DICIEMBRE!AS78)</f>
        <v>0</v>
      </c>
      <c r="AT78" s="22">
        <f>SUM(ENERO:DICIEMBRE!AT78)</f>
        <v>0</v>
      </c>
      <c r="AU78" s="33" t="str">
        <f t="shared" ref="AU78:AU89" si="19">$CA78&amp;$CB78&amp;$CC78&amp;$CD78</f>
        <v/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7"/>
      <c r="BG78" s="17"/>
      <c r="BX78" s="2"/>
      <c r="CA78" s="35" t="str">
        <f t="shared" ref="CA78:CA89" si="20">IF(CG78=1,"* No olvide digitar la columna Trans y/o Pueblos Originarios y/o Migrantes y/o Población SENAME (Digite Cero si no tiene). ","")</f>
        <v/>
      </c>
      <c r="CB78" s="35" t="str">
        <f t="shared" ref="CB78:CB89" si="21">IF(CH78=1,"* El número de Trans y/o Pueblos Originarios y/o Migrantes y/o Población SENAME NO DEBE ser mayor que el Total. ","")</f>
        <v/>
      </c>
      <c r="CC78" s="35" t="str">
        <f t="shared" ref="CC78:CC89" si="22">IF(CI78=1,"* Las consejerías realizadas en Espacios amigables NO DEBEN ser mayor al Total. ","")</f>
        <v/>
      </c>
      <c r="CD78" s="35" t="str">
        <f t="shared" ref="CD78:CD89" si="23">IF(CJ78=1,"* La columna 14-18 AÑOS no puede ser mayor al total por grupo edad de 10 a 19 años. ","")</f>
        <v/>
      </c>
      <c r="CE78" s="35"/>
      <c r="CF78" s="35"/>
      <c r="CG78" s="36">
        <f t="shared" ref="CG78:CG89" si="24">IF(AND(C78&lt;&gt;0,OR(AO78="",AP78="",AQ78="",AR78="",AT78="")),1,0)</f>
        <v>0</v>
      </c>
      <c r="CH78" s="36">
        <f t="shared" ref="CH78:CH89" si="25">IF(OR(C78&lt;(AO78+AP78),C78&lt;AQ78,C78&lt;AR78,C78&lt;AT78),1,0)</f>
        <v>0</v>
      </c>
      <c r="CI78" s="36">
        <f t="shared" ref="CI78:CI89" si="26">IF(C78&lt;AN78,1,0)</f>
        <v>0</v>
      </c>
      <c r="CJ78" s="36">
        <f t="shared" ref="CJ78:CJ89" si="27">IF((J78+K78+L78+M78)&lt;AS78,1,0)</f>
        <v>0</v>
      </c>
      <c r="CK78" s="10"/>
      <c r="CL78" s="10"/>
      <c r="CM78" s="10"/>
      <c r="CN78" s="10"/>
      <c r="CO78" s="10"/>
    </row>
    <row r="79" spans="1:93" ht="16.350000000000001" customHeight="1" x14ac:dyDescent="0.25">
      <c r="A79" s="383"/>
      <c r="B79" s="128" t="s">
        <v>58</v>
      </c>
      <c r="C79" s="38">
        <f t="shared" si="18"/>
        <v>385</v>
      </c>
      <c r="D79" s="130"/>
      <c r="E79" s="61">
        <f t="shared" si="17"/>
        <v>385</v>
      </c>
      <c r="F79" s="90"/>
      <c r="G79" s="91"/>
      <c r="H79" s="90"/>
      <c r="I79" s="91"/>
      <c r="J79" s="90"/>
      <c r="K79" s="22">
        <f>SUM(ENERO:DICIEMBRE!K79)</f>
        <v>0</v>
      </c>
      <c r="L79" s="90"/>
      <c r="M79" s="22">
        <f>SUM(ENERO:DICIEMBRE!M79)</f>
        <v>20</v>
      </c>
      <c r="N79" s="90"/>
      <c r="O79" s="22">
        <f>SUM(ENERO:DICIEMBRE!O79)</f>
        <v>76</v>
      </c>
      <c r="P79" s="90"/>
      <c r="Q79" s="22">
        <f>SUM(ENERO:DICIEMBRE!Q79)</f>
        <v>119</v>
      </c>
      <c r="R79" s="90"/>
      <c r="S79" s="22">
        <f>SUM(ENERO:DICIEMBRE!S79)</f>
        <v>86</v>
      </c>
      <c r="T79" s="90"/>
      <c r="U79" s="22">
        <f>SUM(ENERO:DICIEMBRE!U79)</f>
        <v>64</v>
      </c>
      <c r="V79" s="90"/>
      <c r="W79" s="22">
        <f>SUM(ENERO:DICIEMBRE!W79)</f>
        <v>19</v>
      </c>
      <c r="X79" s="90"/>
      <c r="Y79" s="22">
        <f>SUM(ENERO:DICIEMBRE!Y79)</f>
        <v>1</v>
      </c>
      <c r="Z79" s="90"/>
      <c r="AA79" s="22">
        <f>SUM(ENERO:DICIEMBRE!AA79)</f>
        <v>0</v>
      </c>
      <c r="AB79" s="90"/>
      <c r="AC79" s="22">
        <f>SUM(ENERO:DICIEMBRE!AC79)</f>
        <v>0</v>
      </c>
      <c r="AD79" s="126"/>
      <c r="AE79" s="127"/>
      <c r="AF79" s="113"/>
      <c r="AG79" s="92"/>
      <c r="AH79" s="113"/>
      <c r="AI79" s="92"/>
      <c r="AJ79" s="113"/>
      <c r="AK79" s="92"/>
      <c r="AL79" s="114"/>
      <c r="AM79" s="115"/>
      <c r="AN79" s="22">
        <f>SUM(ENERO:DICIEMBRE!AN79)</f>
        <v>0</v>
      </c>
      <c r="AO79" s="22">
        <f>SUM(ENERO:DICIEMBRE!AO79)</f>
        <v>0</v>
      </c>
      <c r="AP79" s="22">
        <f>SUM(ENERO:DICIEMBRE!AP79)</f>
        <v>0</v>
      </c>
      <c r="AQ79" s="22">
        <f>SUM(ENERO:DICIEMBRE!AQ79)</f>
        <v>0</v>
      </c>
      <c r="AR79" s="22">
        <f>SUM(ENERO:DICIEMBRE!AR79)</f>
        <v>17</v>
      </c>
      <c r="AS79" s="22">
        <f>SUM(ENERO:DICIEMBRE!AS79)</f>
        <v>3</v>
      </c>
      <c r="AT79" s="22">
        <f>SUM(ENERO:DICIEMBRE!AT79)</f>
        <v>0</v>
      </c>
      <c r="AU79" s="33" t="str">
        <f t="shared" si="19"/>
        <v/>
      </c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17"/>
      <c r="BG79" s="17"/>
      <c r="BX79" s="2"/>
      <c r="CA79" s="35" t="str">
        <f t="shared" si="20"/>
        <v/>
      </c>
      <c r="CB79" s="35" t="str">
        <f t="shared" si="21"/>
        <v/>
      </c>
      <c r="CC79" s="35" t="str">
        <f t="shared" si="22"/>
        <v/>
      </c>
      <c r="CD79" s="35" t="str">
        <f t="shared" si="23"/>
        <v/>
      </c>
      <c r="CE79" s="35"/>
      <c r="CF79" s="35"/>
      <c r="CG79" s="36">
        <f t="shared" si="24"/>
        <v>0</v>
      </c>
      <c r="CH79" s="36">
        <f t="shared" si="25"/>
        <v>0</v>
      </c>
      <c r="CI79" s="36">
        <f t="shared" si="26"/>
        <v>0</v>
      </c>
      <c r="CJ79" s="36">
        <f t="shared" si="27"/>
        <v>0</v>
      </c>
      <c r="CK79" s="10"/>
      <c r="CL79" s="10"/>
      <c r="CM79" s="10"/>
      <c r="CN79" s="10"/>
      <c r="CO79" s="10"/>
    </row>
    <row r="80" spans="1:93" ht="16.350000000000001" customHeight="1" x14ac:dyDescent="0.25">
      <c r="A80" s="383"/>
      <c r="B80" s="133" t="s">
        <v>46</v>
      </c>
      <c r="C80" s="134">
        <f t="shared" si="18"/>
        <v>0</v>
      </c>
      <c r="D80" s="135"/>
      <c r="E80" s="66">
        <f t="shared" si="17"/>
        <v>0</v>
      </c>
      <c r="F80" s="97"/>
      <c r="G80" s="106"/>
      <c r="H80" s="97"/>
      <c r="I80" s="106"/>
      <c r="J80" s="97"/>
      <c r="K80" s="22">
        <f>SUM(ENERO:DICIEMBRE!K80)</f>
        <v>0</v>
      </c>
      <c r="L80" s="97"/>
      <c r="M80" s="22">
        <f>SUM(ENERO:DICIEMBRE!M80)</f>
        <v>0</v>
      </c>
      <c r="N80" s="97"/>
      <c r="O80" s="22">
        <f>SUM(ENERO:DICIEMBRE!O80)</f>
        <v>0</v>
      </c>
      <c r="P80" s="97"/>
      <c r="Q80" s="22">
        <f>SUM(ENERO:DICIEMBRE!Q80)</f>
        <v>0</v>
      </c>
      <c r="R80" s="97"/>
      <c r="S80" s="22">
        <f>SUM(ENERO:DICIEMBRE!S80)</f>
        <v>0</v>
      </c>
      <c r="T80" s="97"/>
      <c r="U80" s="22">
        <f>SUM(ENERO:DICIEMBRE!U80)</f>
        <v>0</v>
      </c>
      <c r="V80" s="97"/>
      <c r="W80" s="22">
        <f>SUM(ENERO:DICIEMBRE!W80)</f>
        <v>0</v>
      </c>
      <c r="X80" s="97"/>
      <c r="Y80" s="22">
        <f>SUM(ENERO:DICIEMBRE!Y80)</f>
        <v>0</v>
      </c>
      <c r="Z80" s="97"/>
      <c r="AA80" s="22">
        <f>SUM(ENERO:DICIEMBRE!AA80)</f>
        <v>0</v>
      </c>
      <c r="AB80" s="97"/>
      <c r="AC80" s="22">
        <f>SUM(ENERO:DICIEMBRE!AC80)</f>
        <v>0</v>
      </c>
      <c r="AD80" s="136"/>
      <c r="AE80" s="137"/>
      <c r="AF80" s="97"/>
      <c r="AG80" s="119"/>
      <c r="AH80" s="97"/>
      <c r="AI80" s="119"/>
      <c r="AJ80" s="97"/>
      <c r="AK80" s="119"/>
      <c r="AL80" s="120"/>
      <c r="AM80" s="121"/>
      <c r="AN80" s="22">
        <f>SUM(ENERO:DICIEMBRE!AN80)</f>
        <v>0</v>
      </c>
      <c r="AO80" s="22">
        <f>SUM(ENERO:DICIEMBRE!AO80)</f>
        <v>0</v>
      </c>
      <c r="AP80" s="22">
        <f>SUM(ENERO:DICIEMBRE!AP80)</f>
        <v>0</v>
      </c>
      <c r="AQ80" s="22">
        <f>SUM(ENERO:DICIEMBRE!AQ80)</f>
        <v>0</v>
      </c>
      <c r="AR80" s="22">
        <f>SUM(ENERO:DICIEMBRE!AR80)</f>
        <v>0</v>
      </c>
      <c r="AS80" s="22">
        <f>SUM(ENERO:DICIEMBRE!AS80)</f>
        <v>0</v>
      </c>
      <c r="AT80" s="22">
        <f>SUM(ENERO:DICIEMBRE!AT80)</f>
        <v>0</v>
      </c>
      <c r="AU80" s="33" t="str">
        <f t="shared" si="19"/>
        <v/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17"/>
      <c r="BG80" s="17"/>
      <c r="BX80" s="2"/>
      <c r="CA80" s="35" t="str">
        <f t="shared" si="20"/>
        <v/>
      </c>
      <c r="CB80" s="35" t="str">
        <f t="shared" si="21"/>
        <v/>
      </c>
      <c r="CC80" s="35" t="str">
        <f t="shared" si="22"/>
        <v/>
      </c>
      <c r="CD80" s="35" t="str">
        <f t="shared" si="23"/>
        <v/>
      </c>
      <c r="CE80" s="35"/>
      <c r="CF80" s="35"/>
      <c r="CG80" s="36">
        <f t="shared" si="24"/>
        <v>0</v>
      </c>
      <c r="CH80" s="36">
        <f t="shared" si="25"/>
        <v>0</v>
      </c>
      <c r="CI80" s="36">
        <f t="shared" si="26"/>
        <v>0</v>
      </c>
      <c r="CJ80" s="36">
        <f t="shared" si="27"/>
        <v>0</v>
      </c>
      <c r="CK80" s="10"/>
      <c r="CL80" s="10"/>
      <c r="CM80" s="10"/>
      <c r="CN80" s="10"/>
      <c r="CO80" s="10"/>
    </row>
    <row r="81" spans="1:93" ht="16.350000000000001" customHeight="1" x14ac:dyDescent="0.25">
      <c r="A81" s="138" t="s">
        <v>59</v>
      </c>
      <c r="B81" s="139" t="s">
        <v>38</v>
      </c>
      <c r="C81" s="134">
        <f t="shared" si="18"/>
        <v>0</v>
      </c>
      <c r="D81" s="140">
        <f>SUM(F81+H81+J81)</f>
        <v>0</v>
      </c>
      <c r="E81" s="66">
        <f>SUM(G81+I81+K81)</f>
        <v>0</v>
      </c>
      <c r="F81" s="22">
        <f>SUM(ENERO:DICIEMBRE!F81)</f>
        <v>0</v>
      </c>
      <c r="G81" s="22">
        <f>SUM(ENERO:DICIEMBRE!G81)</f>
        <v>0</v>
      </c>
      <c r="H81" s="22">
        <f>SUM(ENERO:DICIEMBRE!H81)</f>
        <v>0</v>
      </c>
      <c r="I81" s="22">
        <f>SUM(ENERO:DICIEMBRE!I81)</f>
        <v>0</v>
      </c>
      <c r="J81" s="22">
        <f>SUM(ENERO:DICIEMBRE!J81)</f>
        <v>0</v>
      </c>
      <c r="K81" s="22">
        <f>SUM(ENERO:DICIEMBRE!K81)</f>
        <v>0</v>
      </c>
      <c r="L81" s="144"/>
      <c r="M81" s="145"/>
      <c r="N81" s="144"/>
      <c r="O81" s="145"/>
      <c r="P81" s="144"/>
      <c r="Q81" s="145"/>
      <c r="R81" s="144"/>
      <c r="S81" s="145"/>
      <c r="T81" s="144"/>
      <c r="U81" s="145"/>
      <c r="V81" s="144"/>
      <c r="W81" s="145"/>
      <c r="X81" s="144"/>
      <c r="Y81" s="145"/>
      <c r="Z81" s="144"/>
      <c r="AA81" s="145"/>
      <c r="AB81" s="144"/>
      <c r="AC81" s="145"/>
      <c r="AD81" s="146"/>
      <c r="AE81" s="147"/>
      <c r="AF81" s="148"/>
      <c r="AG81" s="149"/>
      <c r="AH81" s="148"/>
      <c r="AI81" s="149"/>
      <c r="AJ81" s="148"/>
      <c r="AK81" s="149"/>
      <c r="AL81" s="150"/>
      <c r="AM81" s="151"/>
      <c r="AN81" s="22">
        <f>SUM(ENERO:DICIEMBRE!AN81)</f>
        <v>0</v>
      </c>
      <c r="AO81" s="22">
        <f>SUM(ENERO:DICIEMBRE!AO81)</f>
        <v>0</v>
      </c>
      <c r="AP81" s="22">
        <f>SUM(ENERO:DICIEMBRE!AP81)</f>
        <v>0</v>
      </c>
      <c r="AQ81" s="22">
        <f>SUM(ENERO:DICIEMBRE!AQ81)</f>
        <v>0</v>
      </c>
      <c r="AR81" s="22">
        <f>SUM(ENERO:DICIEMBRE!AR81)</f>
        <v>0</v>
      </c>
      <c r="AS81" s="22">
        <f>SUM(ENERO:DICIEMBRE!AS81)</f>
        <v>0</v>
      </c>
      <c r="AT81" s="22">
        <f>SUM(ENERO:DICIEMBRE!AT81)</f>
        <v>0</v>
      </c>
      <c r="AU81" s="33" t="str">
        <f t="shared" si="19"/>
        <v/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17"/>
      <c r="BG81" s="17"/>
      <c r="BX81" s="2"/>
      <c r="CA81" s="35" t="str">
        <f t="shared" si="20"/>
        <v/>
      </c>
      <c r="CB81" s="35" t="str">
        <f t="shared" si="21"/>
        <v/>
      </c>
      <c r="CC81" s="35" t="str">
        <f t="shared" si="22"/>
        <v/>
      </c>
      <c r="CD81" s="35" t="str">
        <f t="shared" si="23"/>
        <v/>
      </c>
      <c r="CE81" s="35"/>
      <c r="CF81" s="35"/>
      <c r="CG81" s="36">
        <f t="shared" si="24"/>
        <v>0</v>
      </c>
      <c r="CH81" s="36">
        <f t="shared" si="25"/>
        <v>0</v>
      </c>
      <c r="CI81" s="36">
        <f t="shared" si="26"/>
        <v>0</v>
      </c>
      <c r="CJ81" s="36">
        <f t="shared" si="27"/>
        <v>0</v>
      </c>
      <c r="CK81" s="10"/>
      <c r="CL81" s="10"/>
      <c r="CM81" s="10"/>
      <c r="CN81" s="10"/>
      <c r="CO81" s="10"/>
    </row>
    <row r="82" spans="1:93" ht="16.350000000000001" customHeight="1" x14ac:dyDescent="0.25">
      <c r="A82" s="382" t="s">
        <v>60</v>
      </c>
      <c r="B82" s="18" t="s">
        <v>37</v>
      </c>
      <c r="C82" s="19">
        <f t="shared" si="18"/>
        <v>0</v>
      </c>
      <c r="D82" s="20">
        <f>+F82+H82+J82+L82+N82+P82+R82+T82+V82+X82+Z82+AB82+AD82+AF82+AH82+AJ82+AL82</f>
        <v>0</v>
      </c>
      <c r="E82" s="21">
        <f>+G82+I82+K82+M82+O82+Q82+S82+U82+W82+Y82+AA82+AC82+AE82+AG82+AI82+AK82+AM82</f>
        <v>0</v>
      </c>
      <c r="F82" s="22">
        <f>SUM(ENERO:DICIEMBRE!F82)</f>
        <v>0</v>
      </c>
      <c r="G82" s="22">
        <f>SUM(ENERO:DICIEMBRE!G82)</f>
        <v>0</v>
      </c>
      <c r="H82" s="22">
        <f>SUM(ENERO:DICIEMBRE!H82)</f>
        <v>0</v>
      </c>
      <c r="I82" s="22">
        <f>SUM(ENERO:DICIEMBRE!I82)</f>
        <v>0</v>
      </c>
      <c r="J82" s="22">
        <f>SUM(ENERO:DICIEMBRE!J82)</f>
        <v>0</v>
      </c>
      <c r="K82" s="22">
        <f>SUM(ENERO:DICIEMBRE!K82)</f>
        <v>0</v>
      </c>
      <c r="L82" s="22">
        <f>SUM(ENERO:DICIEMBRE!L82)</f>
        <v>0</v>
      </c>
      <c r="M82" s="22">
        <f>SUM(ENERO:DICIEMBRE!M82)</f>
        <v>0</v>
      </c>
      <c r="N82" s="22">
        <f>SUM(ENERO:DICIEMBRE!N82)</f>
        <v>0</v>
      </c>
      <c r="O82" s="22">
        <f>SUM(ENERO:DICIEMBRE!O82)</f>
        <v>0</v>
      </c>
      <c r="P82" s="22">
        <f>SUM(ENERO:DICIEMBRE!P82)</f>
        <v>0</v>
      </c>
      <c r="Q82" s="22">
        <f>SUM(ENERO:DICIEMBRE!Q82)</f>
        <v>0</v>
      </c>
      <c r="R82" s="22">
        <f>SUM(ENERO:DICIEMBRE!R82)</f>
        <v>0</v>
      </c>
      <c r="S82" s="22">
        <f>SUM(ENERO:DICIEMBRE!S82)</f>
        <v>0</v>
      </c>
      <c r="T82" s="22">
        <f>SUM(ENERO:DICIEMBRE!T82)</f>
        <v>0</v>
      </c>
      <c r="U82" s="22">
        <f>SUM(ENERO:DICIEMBRE!U82)</f>
        <v>0</v>
      </c>
      <c r="V82" s="22">
        <f>SUM(ENERO:DICIEMBRE!V82)</f>
        <v>0</v>
      </c>
      <c r="W82" s="22">
        <f>SUM(ENERO:DICIEMBRE!W82)</f>
        <v>0</v>
      </c>
      <c r="X82" s="22">
        <f>SUM(ENERO:DICIEMBRE!X82)</f>
        <v>0</v>
      </c>
      <c r="Y82" s="22">
        <f>SUM(ENERO:DICIEMBRE!Y82)</f>
        <v>0</v>
      </c>
      <c r="Z82" s="22">
        <f>SUM(ENERO:DICIEMBRE!Z82)</f>
        <v>0</v>
      </c>
      <c r="AA82" s="22">
        <f>SUM(ENERO:DICIEMBRE!AA82)</f>
        <v>0</v>
      </c>
      <c r="AB82" s="22">
        <f>SUM(ENERO:DICIEMBRE!AB82)</f>
        <v>0</v>
      </c>
      <c r="AC82" s="22">
        <f>SUM(ENERO:DICIEMBRE!AC82)</f>
        <v>0</v>
      </c>
      <c r="AD82" s="22">
        <f>SUM(ENERO:DICIEMBRE!AD82)</f>
        <v>0</v>
      </c>
      <c r="AE82" s="22">
        <f>SUM(ENERO:DICIEMBRE!AE82)</f>
        <v>0</v>
      </c>
      <c r="AF82" s="22">
        <f>SUM(ENERO:DICIEMBRE!AF82)</f>
        <v>0</v>
      </c>
      <c r="AG82" s="22">
        <f>SUM(ENERO:DICIEMBRE!AG82)</f>
        <v>0</v>
      </c>
      <c r="AH82" s="22">
        <f>SUM(ENERO:DICIEMBRE!AH82)</f>
        <v>0</v>
      </c>
      <c r="AI82" s="22">
        <f>SUM(ENERO:DICIEMBRE!AI82)</f>
        <v>0</v>
      </c>
      <c r="AJ82" s="22">
        <f>SUM(ENERO:DICIEMBRE!AJ82)</f>
        <v>0</v>
      </c>
      <c r="AK82" s="22">
        <f>SUM(ENERO:DICIEMBRE!AK82)</f>
        <v>0</v>
      </c>
      <c r="AL82" s="22">
        <f>SUM(ENERO:DICIEMBRE!AL82)</f>
        <v>0</v>
      </c>
      <c r="AM82" s="22">
        <f>SUM(ENERO:DICIEMBRE!AM82)</f>
        <v>0</v>
      </c>
      <c r="AN82" s="22">
        <f>SUM(ENERO:DICIEMBRE!AN82)</f>
        <v>0</v>
      </c>
      <c r="AO82" s="22">
        <f>SUM(ENERO:DICIEMBRE!AO82)</f>
        <v>0</v>
      </c>
      <c r="AP82" s="22">
        <f>SUM(ENERO:DICIEMBRE!AP82)</f>
        <v>0</v>
      </c>
      <c r="AQ82" s="22">
        <f>SUM(ENERO:DICIEMBRE!AQ82)</f>
        <v>0</v>
      </c>
      <c r="AR82" s="22">
        <f>SUM(ENERO:DICIEMBRE!AR82)</f>
        <v>0</v>
      </c>
      <c r="AS82" s="22">
        <f>SUM(ENERO:DICIEMBRE!AS82)</f>
        <v>0</v>
      </c>
      <c r="AT82" s="22">
        <f>SUM(ENERO:DICIEMBRE!AT82)</f>
        <v>0</v>
      </c>
      <c r="AU82" s="33" t="str">
        <f t="shared" si="19"/>
        <v/>
      </c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17"/>
      <c r="BG82" s="17"/>
      <c r="BX82" s="2"/>
      <c r="CA82" s="35" t="str">
        <f t="shared" si="20"/>
        <v/>
      </c>
      <c r="CB82" s="35" t="str">
        <f t="shared" si="21"/>
        <v/>
      </c>
      <c r="CC82" s="35" t="str">
        <f t="shared" si="22"/>
        <v/>
      </c>
      <c r="CD82" s="35" t="str">
        <f t="shared" si="23"/>
        <v/>
      </c>
      <c r="CE82" s="35"/>
      <c r="CF82" s="35"/>
      <c r="CG82" s="36">
        <f t="shared" si="24"/>
        <v>0</v>
      </c>
      <c r="CH82" s="36">
        <f t="shared" si="25"/>
        <v>0</v>
      </c>
      <c r="CI82" s="36">
        <f t="shared" si="26"/>
        <v>0</v>
      </c>
      <c r="CJ82" s="36">
        <f t="shared" si="27"/>
        <v>0</v>
      </c>
      <c r="CK82" s="10"/>
      <c r="CL82" s="10"/>
      <c r="CM82" s="10"/>
      <c r="CN82" s="10"/>
      <c r="CO82" s="10"/>
    </row>
    <row r="83" spans="1:93" ht="16.350000000000001" customHeight="1" x14ac:dyDescent="0.25">
      <c r="A83" s="383"/>
      <c r="B83" s="37" t="s">
        <v>38</v>
      </c>
      <c r="C83" s="38">
        <f t="shared" si="18"/>
        <v>0</v>
      </c>
      <c r="D83" s="39">
        <f t="shared" ref="D83:E89" si="28">+F83+H83+J83+L83+N83+P83+R83+T83+V83+X83+Z83+AB83+AD83+AF83+AH83+AJ83+AL83</f>
        <v>0</v>
      </c>
      <c r="E83" s="40">
        <f t="shared" si="28"/>
        <v>0</v>
      </c>
      <c r="F83" s="22">
        <f>SUM(ENERO:DICIEMBRE!F83)</f>
        <v>0</v>
      </c>
      <c r="G83" s="22">
        <f>SUM(ENERO:DICIEMBRE!G83)</f>
        <v>0</v>
      </c>
      <c r="H83" s="22">
        <f>SUM(ENERO:DICIEMBRE!H83)</f>
        <v>0</v>
      </c>
      <c r="I83" s="22">
        <f>SUM(ENERO:DICIEMBRE!I83)</f>
        <v>0</v>
      </c>
      <c r="J83" s="22">
        <f>SUM(ENERO:DICIEMBRE!J83)</f>
        <v>0</v>
      </c>
      <c r="K83" s="22">
        <f>SUM(ENERO:DICIEMBRE!K83)</f>
        <v>0</v>
      </c>
      <c r="L83" s="22">
        <f>SUM(ENERO:DICIEMBRE!L83)</f>
        <v>0</v>
      </c>
      <c r="M83" s="22">
        <f>SUM(ENERO:DICIEMBRE!M83)</f>
        <v>0</v>
      </c>
      <c r="N83" s="22">
        <f>SUM(ENERO:DICIEMBRE!N83)</f>
        <v>0</v>
      </c>
      <c r="O83" s="22">
        <f>SUM(ENERO:DICIEMBRE!O83)</f>
        <v>0</v>
      </c>
      <c r="P83" s="22">
        <f>SUM(ENERO:DICIEMBRE!P83)</f>
        <v>0</v>
      </c>
      <c r="Q83" s="22">
        <f>SUM(ENERO:DICIEMBRE!Q83)</f>
        <v>0</v>
      </c>
      <c r="R83" s="22">
        <f>SUM(ENERO:DICIEMBRE!R83)</f>
        <v>0</v>
      </c>
      <c r="S83" s="22">
        <f>SUM(ENERO:DICIEMBRE!S83)</f>
        <v>0</v>
      </c>
      <c r="T83" s="22">
        <f>SUM(ENERO:DICIEMBRE!T83)</f>
        <v>0</v>
      </c>
      <c r="U83" s="22">
        <f>SUM(ENERO:DICIEMBRE!U83)</f>
        <v>0</v>
      </c>
      <c r="V83" s="22">
        <f>SUM(ENERO:DICIEMBRE!V83)</f>
        <v>0</v>
      </c>
      <c r="W83" s="22">
        <f>SUM(ENERO:DICIEMBRE!W83)</f>
        <v>0</v>
      </c>
      <c r="X83" s="22">
        <f>SUM(ENERO:DICIEMBRE!X83)</f>
        <v>0</v>
      </c>
      <c r="Y83" s="22">
        <f>SUM(ENERO:DICIEMBRE!Y83)</f>
        <v>0</v>
      </c>
      <c r="Z83" s="22">
        <f>SUM(ENERO:DICIEMBRE!Z83)</f>
        <v>0</v>
      </c>
      <c r="AA83" s="22">
        <f>SUM(ENERO:DICIEMBRE!AA83)</f>
        <v>0</v>
      </c>
      <c r="AB83" s="22">
        <f>SUM(ENERO:DICIEMBRE!AB83)</f>
        <v>0</v>
      </c>
      <c r="AC83" s="22">
        <f>SUM(ENERO:DICIEMBRE!AC83)</f>
        <v>0</v>
      </c>
      <c r="AD83" s="22">
        <f>SUM(ENERO:DICIEMBRE!AD83)</f>
        <v>0</v>
      </c>
      <c r="AE83" s="22">
        <f>SUM(ENERO:DICIEMBRE!AE83)</f>
        <v>0</v>
      </c>
      <c r="AF83" s="22">
        <f>SUM(ENERO:DICIEMBRE!AF83)</f>
        <v>0</v>
      </c>
      <c r="AG83" s="22">
        <f>SUM(ENERO:DICIEMBRE!AG83)</f>
        <v>0</v>
      </c>
      <c r="AH83" s="22">
        <f>SUM(ENERO:DICIEMBRE!AH83)</f>
        <v>0</v>
      </c>
      <c r="AI83" s="22">
        <f>SUM(ENERO:DICIEMBRE!AI83)</f>
        <v>0</v>
      </c>
      <c r="AJ83" s="22">
        <f>SUM(ENERO:DICIEMBRE!AJ83)</f>
        <v>0</v>
      </c>
      <c r="AK83" s="22">
        <f>SUM(ENERO:DICIEMBRE!AK83)</f>
        <v>0</v>
      </c>
      <c r="AL83" s="22">
        <f>SUM(ENERO:DICIEMBRE!AL83)</f>
        <v>0</v>
      </c>
      <c r="AM83" s="22">
        <f>SUM(ENERO:DICIEMBRE!AM83)</f>
        <v>0</v>
      </c>
      <c r="AN83" s="22">
        <f>SUM(ENERO:DICIEMBRE!AN83)</f>
        <v>0</v>
      </c>
      <c r="AO83" s="22">
        <f>SUM(ENERO:DICIEMBRE!AO83)</f>
        <v>0</v>
      </c>
      <c r="AP83" s="22">
        <f>SUM(ENERO:DICIEMBRE!AP83)</f>
        <v>0</v>
      </c>
      <c r="AQ83" s="22">
        <f>SUM(ENERO:DICIEMBRE!AQ83)</f>
        <v>0</v>
      </c>
      <c r="AR83" s="22">
        <f>SUM(ENERO:DICIEMBRE!AR83)</f>
        <v>0</v>
      </c>
      <c r="AS83" s="22">
        <f>SUM(ENERO:DICIEMBRE!AS83)</f>
        <v>0</v>
      </c>
      <c r="AT83" s="22">
        <f>SUM(ENERO:DICIEMBRE!AT83)</f>
        <v>0</v>
      </c>
      <c r="AU83" s="33" t="str">
        <f t="shared" si="19"/>
        <v/>
      </c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17"/>
      <c r="BG83" s="17"/>
      <c r="BX83" s="2"/>
      <c r="CA83" s="35" t="str">
        <f t="shared" si="20"/>
        <v/>
      </c>
      <c r="CB83" s="35" t="str">
        <f t="shared" si="21"/>
        <v/>
      </c>
      <c r="CC83" s="35" t="str">
        <f t="shared" si="22"/>
        <v/>
      </c>
      <c r="CD83" s="35" t="str">
        <f t="shared" si="23"/>
        <v/>
      </c>
      <c r="CE83" s="35"/>
      <c r="CF83" s="35"/>
      <c r="CG83" s="36">
        <f t="shared" si="24"/>
        <v>0</v>
      </c>
      <c r="CH83" s="36">
        <f t="shared" si="25"/>
        <v>0</v>
      </c>
      <c r="CI83" s="36">
        <f t="shared" si="26"/>
        <v>0</v>
      </c>
      <c r="CJ83" s="36">
        <f t="shared" si="27"/>
        <v>0</v>
      </c>
      <c r="CK83" s="10"/>
      <c r="CL83" s="10"/>
      <c r="CM83" s="10"/>
      <c r="CN83" s="10"/>
      <c r="CO83" s="10"/>
    </row>
    <row r="84" spans="1:93" ht="16.350000000000001" customHeight="1" x14ac:dyDescent="0.25">
      <c r="A84" s="383"/>
      <c r="B84" s="37" t="s">
        <v>39</v>
      </c>
      <c r="C84" s="38">
        <f t="shared" si="18"/>
        <v>4</v>
      </c>
      <c r="D84" s="39">
        <f t="shared" si="28"/>
        <v>2</v>
      </c>
      <c r="E84" s="40">
        <f t="shared" si="28"/>
        <v>2</v>
      </c>
      <c r="F84" s="22">
        <f>SUM(ENERO:DICIEMBRE!F84)</f>
        <v>2</v>
      </c>
      <c r="G84" s="22">
        <f>SUM(ENERO:DICIEMBRE!G84)</f>
        <v>1</v>
      </c>
      <c r="H84" s="22">
        <f>SUM(ENERO:DICIEMBRE!H84)</f>
        <v>0</v>
      </c>
      <c r="I84" s="22">
        <f>SUM(ENERO:DICIEMBRE!I84)</f>
        <v>0</v>
      </c>
      <c r="J84" s="22">
        <f>SUM(ENERO:DICIEMBRE!J84)</f>
        <v>0</v>
      </c>
      <c r="K84" s="22">
        <f>SUM(ENERO:DICIEMBRE!K84)</f>
        <v>0</v>
      </c>
      <c r="L84" s="22">
        <f>SUM(ENERO:DICIEMBRE!L84)</f>
        <v>0</v>
      </c>
      <c r="M84" s="22">
        <f>SUM(ENERO:DICIEMBRE!M84)</f>
        <v>0</v>
      </c>
      <c r="N84" s="22">
        <f>SUM(ENERO:DICIEMBRE!N84)</f>
        <v>0</v>
      </c>
      <c r="O84" s="22">
        <f>SUM(ENERO:DICIEMBRE!O84)</f>
        <v>0</v>
      </c>
      <c r="P84" s="22">
        <f>SUM(ENERO:DICIEMBRE!P84)</f>
        <v>0</v>
      </c>
      <c r="Q84" s="22">
        <f>SUM(ENERO:DICIEMBRE!Q84)</f>
        <v>0</v>
      </c>
      <c r="R84" s="22">
        <f>SUM(ENERO:DICIEMBRE!R84)</f>
        <v>0</v>
      </c>
      <c r="S84" s="22">
        <f>SUM(ENERO:DICIEMBRE!S84)</f>
        <v>0</v>
      </c>
      <c r="T84" s="22">
        <f>SUM(ENERO:DICIEMBRE!T84)</f>
        <v>0</v>
      </c>
      <c r="U84" s="22">
        <f>SUM(ENERO:DICIEMBRE!U84)</f>
        <v>1</v>
      </c>
      <c r="V84" s="22">
        <f>SUM(ENERO:DICIEMBRE!V84)</f>
        <v>0</v>
      </c>
      <c r="W84" s="22">
        <f>SUM(ENERO:DICIEMBRE!W84)</f>
        <v>0</v>
      </c>
      <c r="X84" s="22">
        <f>SUM(ENERO:DICIEMBRE!X84)</f>
        <v>0</v>
      </c>
      <c r="Y84" s="22">
        <f>SUM(ENERO:DICIEMBRE!Y84)</f>
        <v>0</v>
      </c>
      <c r="Z84" s="22">
        <f>SUM(ENERO:DICIEMBRE!Z84)</f>
        <v>0</v>
      </c>
      <c r="AA84" s="22">
        <f>SUM(ENERO:DICIEMBRE!AA84)</f>
        <v>0</v>
      </c>
      <c r="AB84" s="22">
        <f>SUM(ENERO:DICIEMBRE!AB84)</f>
        <v>0</v>
      </c>
      <c r="AC84" s="22">
        <f>SUM(ENERO:DICIEMBRE!AC84)</f>
        <v>0</v>
      </c>
      <c r="AD84" s="22">
        <f>SUM(ENERO:DICIEMBRE!AD84)</f>
        <v>0</v>
      </c>
      <c r="AE84" s="22">
        <f>SUM(ENERO:DICIEMBRE!AE84)</f>
        <v>0</v>
      </c>
      <c r="AF84" s="22">
        <f>SUM(ENERO:DICIEMBRE!AF84)</f>
        <v>0</v>
      </c>
      <c r="AG84" s="22">
        <f>SUM(ENERO:DICIEMBRE!AG84)</f>
        <v>0</v>
      </c>
      <c r="AH84" s="22">
        <f>SUM(ENERO:DICIEMBRE!AH84)</f>
        <v>0</v>
      </c>
      <c r="AI84" s="22">
        <f>SUM(ENERO:DICIEMBRE!AI84)</f>
        <v>0</v>
      </c>
      <c r="AJ84" s="22">
        <f>SUM(ENERO:DICIEMBRE!AJ84)</f>
        <v>0</v>
      </c>
      <c r="AK84" s="22">
        <f>SUM(ENERO:DICIEMBRE!AK84)</f>
        <v>0</v>
      </c>
      <c r="AL84" s="22">
        <f>SUM(ENERO:DICIEMBRE!AL84)</f>
        <v>0</v>
      </c>
      <c r="AM84" s="22">
        <f>SUM(ENERO:DICIEMBRE!AM84)</f>
        <v>0</v>
      </c>
      <c r="AN84" s="22">
        <f>SUM(ENERO:DICIEMBRE!AN84)</f>
        <v>0</v>
      </c>
      <c r="AO84" s="22">
        <f>SUM(ENERO:DICIEMBRE!AO84)</f>
        <v>0</v>
      </c>
      <c r="AP84" s="22">
        <f>SUM(ENERO:DICIEMBRE!AP84)</f>
        <v>0</v>
      </c>
      <c r="AQ84" s="22">
        <f>SUM(ENERO:DICIEMBRE!AQ84)</f>
        <v>0</v>
      </c>
      <c r="AR84" s="22">
        <f>SUM(ENERO:DICIEMBRE!AR84)</f>
        <v>0</v>
      </c>
      <c r="AS84" s="22">
        <f>SUM(ENERO:DICIEMBRE!AS84)</f>
        <v>0</v>
      </c>
      <c r="AT84" s="22">
        <f>SUM(ENERO:DICIEMBRE!AT84)</f>
        <v>0</v>
      </c>
      <c r="AU84" s="33" t="str">
        <f t="shared" si="19"/>
        <v/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17"/>
      <c r="BG84" s="17"/>
      <c r="BX84" s="2"/>
      <c r="CA84" s="35" t="str">
        <f t="shared" si="20"/>
        <v/>
      </c>
      <c r="CB84" s="35" t="str">
        <f t="shared" si="21"/>
        <v/>
      </c>
      <c r="CC84" s="35" t="str">
        <f t="shared" si="22"/>
        <v/>
      </c>
      <c r="CD84" s="35" t="str">
        <f t="shared" si="23"/>
        <v/>
      </c>
      <c r="CE84" s="35"/>
      <c r="CF84" s="35"/>
      <c r="CG84" s="36">
        <f t="shared" si="24"/>
        <v>0</v>
      </c>
      <c r="CH84" s="36">
        <f t="shared" si="25"/>
        <v>0</v>
      </c>
      <c r="CI84" s="36">
        <f t="shared" si="26"/>
        <v>0</v>
      </c>
      <c r="CJ84" s="36">
        <f t="shared" si="27"/>
        <v>0</v>
      </c>
      <c r="CK84" s="10"/>
      <c r="CL84" s="10"/>
      <c r="CM84" s="10"/>
      <c r="CN84" s="10"/>
      <c r="CO84" s="10"/>
    </row>
    <row r="85" spans="1:93" ht="16.350000000000001" customHeight="1" x14ac:dyDescent="0.25">
      <c r="A85" s="383"/>
      <c r="B85" s="37" t="s">
        <v>41</v>
      </c>
      <c r="C85" s="38">
        <f t="shared" si="18"/>
        <v>0</v>
      </c>
      <c r="D85" s="39">
        <f t="shared" si="28"/>
        <v>0</v>
      </c>
      <c r="E85" s="40">
        <f t="shared" si="28"/>
        <v>0</v>
      </c>
      <c r="F85" s="22">
        <f>SUM(ENERO:DICIEMBRE!F85)</f>
        <v>0</v>
      </c>
      <c r="G85" s="22">
        <f>SUM(ENERO:DICIEMBRE!G85)</f>
        <v>0</v>
      </c>
      <c r="H85" s="22">
        <f>SUM(ENERO:DICIEMBRE!H85)</f>
        <v>0</v>
      </c>
      <c r="I85" s="22">
        <f>SUM(ENERO:DICIEMBRE!I85)</f>
        <v>0</v>
      </c>
      <c r="J85" s="22">
        <f>SUM(ENERO:DICIEMBRE!J85)</f>
        <v>0</v>
      </c>
      <c r="K85" s="22">
        <f>SUM(ENERO:DICIEMBRE!K85)</f>
        <v>0</v>
      </c>
      <c r="L85" s="22">
        <f>SUM(ENERO:DICIEMBRE!L85)</f>
        <v>0</v>
      </c>
      <c r="M85" s="22">
        <f>SUM(ENERO:DICIEMBRE!M85)</f>
        <v>0</v>
      </c>
      <c r="N85" s="22">
        <f>SUM(ENERO:DICIEMBRE!N85)</f>
        <v>0</v>
      </c>
      <c r="O85" s="22">
        <f>SUM(ENERO:DICIEMBRE!O85)</f>
        <v>0</v>
      </c>
      <c r="P85" s="22">
        <f>SUM(ENERO:DICIEMBRE!P85)</f>
        <v>0</v>
      </c>
      <c r="Q85" s="22">
        <f>SUM(ENERO:DICIEMBRE!Q85)</f>
        <v>0</v>
      </c>
      <c r="R85" s="22">
        <f>SUM(ENERO:DICIEMBRE!R85)</f>
        <v>0</v>
      </c>
      <c r="S85" s="22">
        <f>SUM(ENERO:DICIEMBRE!S85)</f>
        <v>0</v>
      </c>
      <c r="T85" s="22">
        <f>SUM(ENERO:DICIEMBRE!T85)</f>
        <v>0</v>
      </c>
      <c r="U85" s="22">
        <f>SUM(ENERO:DICIEMBRE!U85)</f>
        <v>0</v>
      </c>
      <c r="V85" s="22">
        <f>SUM(ENERO:DICIEMBRE!V85)</f>
        <v>0</v>
      </c>
      <c r="W85" s="22">
        <f>SUM(ENERO:DICIEMBRE!W85)</f>
        <v>0</v>
      </c>
      <c r="X85" s="22">
        <f>SUM(ENERO:DICIEMBRE!X85)</f>
        <v>0</v>
      </c>
      <c r="Y85" s="22">
        <f>SUM(ENERO:DICIEMBRE!Y85)</f>
        <v>0</v>
      </c>
      <c r="Z85" s="22">
        <f>SUM(ENERO:DICIEMBRE!Z85)</f>
        <v>0</v>
      </c>
      <c r="AA85" s="22">
        <f>SUM(ENERO:DICIEMBRE!AA85)</f>
        <v>0</v>
      </c>
      <c r="AB85" s="22">
        <f>SUM(ENERO:DICIEMBRE!AB85)</f>
        <v>0</v>
      </c>
      <c r="AC85" s="22">
        <f>SUM(ENERO:DICIEMBRE!AC85)</f>
        <v>0</v>
      </c>
      <c r="AD85" s="22">
        <f>SUM(ENERO:DICIEMBRE!AD85)</f>
        <v>0</v>
      </c>
      <c r="AE85" s="22">
        <f>SUM(ENERO:DICIEMBRE!AE85)</f>
        <v>0</v>
      </c>
      <c r="AF85" s="22">
        <f>SUM(ENERO:DICIEMBRE!AF85)</f>
        <v>0</v>
      </c>
      <c r="AG85" s="22">
        <f>SUM(ENERO:DICIEMBRE!AG85)</f>
        <v>0</v>
      </c>
      <c r="AH85" s="22">
        <f>SUM(ENERO:DICIEMBRE!AH85)</f>
        <v>0</v>
      </c>
      <c r="AI85" s="22">
        <f>SUM(ENERO:DICIEMBRE!AI85)</f>
        <v>0</v>
      </c>
      <c r="AJ85" s="22">
        <f>SUM(ENERO:DICIEMBRE!AJ85)</f>
        <v>0</v>
      </c>
      <c r="AK85" s="22">
        <f>SUM(ENERO:DICIEMBRE!AK85)</f>
        <v>0</v>
      </c>
      <c r="AL85" s="22">
        <f>SUM(ENERO:DICIEMBRE!AL85)</f>
        <v>0</v>
      </c>
      <c r="AM85" s="22">
        <f>SUM(ENERO:DICIEMBRE!AM85)</f>
        <v>0</v>
      </c>
      <c r="AN85" s="22">
        <f>SUM(ENERO:DICIEMBRE!AN85)</f>
        <v>0</v>
      </c>
      <c r="AO85" s="22">
        <f>SUM(ENERO:DICIEMBRE!AO85)</f>
        <v>0</v>
      </c>
      <c r="AP85" s="22">
        <f>SUM(ENERO:DICIEMBRE!AP85)</f>
        <v>0</v>
      </c>
      <c r="AQ85" s="22">
        <f>SUM(ENERO:DICIEMBRE!AQ85)</f>
        <v>0</v>
      </c>
      <c r="AR85" s="22">
        <f>SUM(ENERO:DICIEMBRE!AR85)</f>
        <v>0</v>
      </c>
      <c r="AS85" s="22">
        <f>SUM(ENERO:DICIEMBRE!AS85)</f>
        <v>0</v>
      </c>
      <c r="AT85" s="22">
        <f>SUM(ENERO:DICIEMBRE!AT85)</f>
        <v>0</v>
      </c>
      <c r="AU85" s="33" t="str">
        <f t="shared" si="19"/>
        <v/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17"/>
      <c r="BG85" s="17"/>
      <c r="BX85" s="2"/>
      <c r="CA85" s="35" t="str">
        <f t="shared" si="20"/>
        <v/>
      </c>
      <c r="CB85" s="35" t="str">
        <f t="shared" si="21"/>
        <v/>
      </c>
      <c r="CC85" s="35" t="str">
        <f t="shared" si="22"/>
        <v/>
      </c>
      <c r="CD85" s="35" t="str">
        <f t="shared" si="23"/>
        <v/>
      </c>
      <c r="CE85" s="35"/>
      <c r="CF85" s="35"/>
      <c r="CG85" s="36">
        <f t="shared" si="24"/>
        <v>0</v>
      </c>
      <c r="CH85" s="36">
        <f t="shared" si="25"/>
        <v>0</v>
      </c>
      <c r="CI85" s="36">
        <f t="shared" si="26"/>
        <v>0</v>
      </c>
      <c r="CJ85" s="36">
        <f t="shared" si="27"/>
        <v>0</v>
      </c>
      <c r="CK85" s="10"/>
      <c r="CL85" s="10"/>
      <c r="CM85" s="10"/>
      <c r="CN85" s="10"/>
      <c r="CO85" s="10"/>
    </row>
    <row r="86" spans="1:93" ht="16.350000000000001" customHeight="1" x14ac:dyDescent="0.25">
      <c r="A86" s="383"/>
      <c r="B86" s="37" t="s">
        <v>42</v>
      </c>
      <c r="C86" s="38">
        <f t="shared" si="18"/>
        <v>0</v>
      </c>
      <c r="D86" s="39">
        <f t="shared" si="28"/>
        <v>0</v>
      </c>
      <c r="E86" s="40">
        <f t="shared" si="28"/>
        <v>0</v>
      </c>
      <c r="F86" s="22">
        <f>SUM(ENERO:DICIEMBRE!F86)</f>
        <v>0</v>
      </c>
      <c r="G86" s="22">
        <f>SUM(ENERO:DICIEMBRE!G86)</f>
        <v>0</v>
      </c>
      <c r="H86" s="22">
        <f>SUM(ENERO:DICIEMBRE!H86)</f>
        <v>0</v>
      </c>
      <c r="I86" s="22">
        <f>SUM(ENERO:DICIEMBRE!I86)</f>
        <v>0</v>
      </c>
      <c r="J86" s="22">
        <f>SUM(ENERO:DICIEMBRE!J86)</f>
        <v>0</v>
      </c>
      <c r="K86" s="22">
        <f>SUM(ENERO:DICIEMBRE!K86)</f>
        <v>0</v>
      </c>
      <c r="L86" s="22">
        <f>SUM(ENERO:DICIEMBRE!L86)</f>
        <v>0</v>
      </c>
      <c r="M86" s="22">
        <f>SUM(ENERO:DICIEMBRE!M86)</f>
        <v>0</v>
      </c>
      <c r="N86" s="22">
        <f>SUM(ENERO:DICIEMBRE!N86)</f>
        <v>0</v>
      </c>
      <c r="O86" s="22">
        <f>SUM(ENERO:DICIEMBRE!O86)</f>
        <v>0</v>
      </c>
      <c r="P86" s="22">
        <f>SUM(ENERO:DICIEMBRE!P86)</f>
        <v>0</v>
      </c>
      <c r="Q86" s="22">
        <f>SUM(ENERO:DICIEMBRE!Q86)</f>
        <v>0</v>
      </c>
      <c r="R86" s="22">
        <f>SUM(ENERO:DICIEMBRE!R86)</f>
        <v>0</v>
      </c>
      <c r="S86" s="22">
        <f>SUM(ENERO:DICIEMBRE!S86)</f>
        <v>0</v>
      </c>
      <c r="T86" s="22">
        <f>SUM(ENERO:DICIEMBRE!T86)</f>
        <v>0</v>
      </c>
      <c r="U86" s="22">
        <f>SUM(ENERO:DICIEMBRE!U86)</f>
        <v>0</v>
      </c>
      <c r="V86" s="22">
        <f>SUM(ENERO:DICIEMBRE!V86)</f>
        <v>0</v>
      </c>
      <c r="W86" s="22">
        <f>SUM(ENERO:DICIEMBRE!W86)</f>
        <v>0</v>
      </c>
      <c r="X86" s="22">
        <f>SUM(ENERO:DICIEMBRE!X86)</f>
        <v>0</v>
      </c>
      <c r="Y86" s="22">
        <f>SUM(ENERO:DICIEMBRE!Y86)</f>
        <v>0</v>
      </c>
      <c r="Z86" s="22">
        <f>SUM(ENERO:DICIEMBRE!Z86)</f>
        <v>0</v>
      </c>
      <c r="AA86" s="22">
        <f>SUM(ENERO:DICIEMBRE!AA86)</f>
        <v>0</v>
      </c>
      <c r="AB86" s="22">
        <f>SUM(ENERO:DICIEMBRE!AB86)</f>
        <v>0</v>
      </c>
      <c r="AC86" s="22">
        <f>SUM(ENERO:DICIEMBRE!AC86)</f>
        <v>0</v>
      </c>
      <c r="AD86" s="22">
        <f>SUM(ENERO:DICIEMBRE!AD86)</f>
        <v>0</v>
      </c>
      <c r="AE86" s="22">
        <f>SUM(ENERO:DICIEMBRE!AE86)</f>
        <v>0</v>
      </c>
      <c r="AF86" s="22">
        <f>SUM(ENERO:DICIEMBRE!AF86)</f>
        <v>0</v>
      </c>
      <c r="AG86" s="22">
        <f>SUM(ENERO:DICIEMBRE!AG86)</f>
        <v>0</v>
      </c>
      <c r="AH86" s="22">
        <f>SUM(ENERO:DICIEMBRE!AH86)</f>
        <v>0</v>
      </c>
      <c r="AI86" s="22">
        <f>SUM(ENERO:DICIEMBRE!AI86)</f>
        <v>0</v>
      </c>
      <c r="AJ86" s="22">
        <f>SUM(ENERO:DICIEMBRE!AJ86)</f>
        <v>0</v>
      </c>
      <c r="AK86" s="22">
        <f>SUM(ENERO:DICIEMBRE!AK86)</f>
        <v>0</v>
      </c>
      <c r="AL86" s="22">
        <f>SUM(ENERO:DICIEMBRE!AL86)</f>
        <v>0</v>
      </c>
      <c r="AM86" s="22">
        <f>SUM(ENERO:DICIEMBRE!AM86)</f>
        <v>0</v>
      </c>
      <c r="AN86" s="22">
        <f>SUM(ENERO:DICIEMBRE!AN86)</f>
        <v>0</v>
      </c>
      <c r="AO86" s="22">
        <f>SUM(ENERO:DICIEMBRE!AO86)</f>
        <v>0</v>
      </c>
      <c r="AP86" s="22">
        <f>SUM(ENERO:DICIEMBRE!AP86)</f>
        <v>0</v>
      </c>
      <c r="AQ86" s="22">
        <f>SUM(ENERO:DICIEMBRE!AQ86)</f>
        <v>0</v>
      </c>
      <c r="AR86" s="22">
        <f>SUM(ENERO:DICIEMBRE!AR86)</f>
        <v>0</v>
      </c>
      <c r="AS86" s="22">
        <f>SUM(ENERO:DICIEMBRE!AS86)</f>
        <v>0</v>
      </c>
      <c r="AT86" s="22">
        <f>SUM(ENERO:DICIEMBRE!AT86)</f>
        <v>0</v>
      </c>
      <c r="AU86" s="33" t="str">
        <f t="shared" si="19"/>
        <v/>
      </c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17"/>
      <c r="BG86" s="17"/>
      <c r="BX86" s="2"/>
      <c r="CA86" s="35" t="str">
        <f t="shared" si="20"/>
        <v/>
      </c>
      <c r="CB86" s="35" t="str">
        <f t="shared" si="21"/>
        <v/>
      </c>
      <c r="CC86" s="35" t="str">
        <f t="shared" si="22"/>
        <v/>
      </c>
      <c r="CD86" s="35" t="str">
        <f t="shared" si="23"/>
        <v/>
      </c>
      <c r="CE86" s="35"/>
      <c r="CF86" s="35"/>
      <c r="CG86" s="36">
        <f t="shared" si="24"/>
        <v>0</v>
      </c>
      <c r="CH86" s="36">
        <f t="shared" si="25"/>
        <v>0</v>
      </c>
      <c r="CI86" s="36">
        <f t="shared" si="26"/>
        <v>0</v>
      </c>
      <c r="CJ86" s="36">
        <f t="shared" si="27"/>
        <v>0</v>
      </c>
      <c r="CK86" s="10"/>
      <c r="CL86" s="10"/>
      <c r="CM86" s="10"/>
      <c r="CN86" s="10"/>
      <c r="CO86" s="10"/>
    </row>
    <row r="87" spans="1:93" ht="16.350000000000001" customHeight="1" x14ac:dyDescent="0.25">
      <c r="A87" s="383"/>
      <c r="B87" s="37" t="s">
        <v>44</v>
      </c>
      <c r="C87" s="38">
        <f t="shared" si="18"/>
        <v>0</v>
      </c>
      <c r="D87" s="39">
        <f t="shared" si="28"/>
        <v>0</v>
      </c>
      <c r="E87" s="40">
        <f t="shared" si="28"/>
        <v>0</v>
      </c>
      <c r="F87" s="22">
        <f>SUM(ENERO:DICIEMBRE!F87)</f>
        <v>0</v>
      </c>
      <c r="G87" s="22">
        <f>SUM(ENERO:DICIEMBRE!G87)</f>
        <v>0</v>
      </c>
      <c r="H87" s="22">
        <f>SUM(ENERO:DICIEMBRE!H87)</f>
        <v>0</v>
      </c>
      <c r="I87" s="22">
        <f>SUM(ENERO:DICIEMBRE!I87)</f>
        <v>0</v>
      </c>
      <c r="J87" s="22">
        <f>SUM(ENERO:DICIEMBRE!J87)</f>
        <v>0</v>
      </c>
      <c r="K87" s="22">
        <f>SUM(ENERO:DICIEMBRE!K87)</f>
        <v>0</v>
      </c>
      <c r="L87" s="22">
        <f>SUM(ENERO:DICIEMBRE!L87)</f>
        <v>0</v>
      </c>
      <c r="M87" s="22">
        <f>SUM(ENERO:DICIEMBRE!M87)</f>
        <v>0</v>
      </c>
      <c r="N87" s="22">
        <f>SUM(ENERO:DICIEMBRE!N87)</f>
        <v>0</v>
      </c>
      <c r="O87" s="22">
        <f>SUM(ENERO:DICIEMBRE!O87)</f>
        <v>0</v>
      </c>
      <c r="P87" s="22">
        <f>SUM(ENERO:DICIEMBRE!P87)</f>
        <v>0</v>
      </c>
      <c r="Q87" s="22">
        <f>SUM(ENERO:DICIEMBRE!Q87)</f>
        <v>0</v>
      </c>
      <c r="R87" s="22">
        <f>SUM(ENERO:DICIEMBRE!R87)</f>
        <v>0</v>
      </c>
      <c r="S87" s="22">
        <f>SUM(ENERO:DICIEMBRE!S87)</f>
        <v>0</v>
      </c>
      <c r="T87" s="22">
        <f>SUM(ENERO:DICIEMBRE!T87)</f>
        <v>0</v>
      </c>
      <c r="U87" s="22">
        <f>SUM(ENERO:DICIEMBRE!U87)</f>
        <v>0</v>
      </c>
      <c r="V87" s="22">
        <f>SUM(ENERO:DICIEMBRE!V87)</f>
        <v>0</v>
      </c>
      <c r="W87" s="22">
        <f>SUM(ENERO:DICIEMBRE!W87)</f>
        <v>0</v>
      </c>
      <c r="X87" s="22">
        <f>SUM(ENERO:DICIEMBRE!X87)</f>
        <v>0</v>
      </c>
      <c r="Y87" s="22">
        <f>SUM(ENERO:DICIEMBRE!Y87)</f>
        <v>0</v>
      </c>
      <c r="Z87" s="22">
        <f>SUM(ENERO:DICIEMBRE!Z87)</f>
        <v>0</v>
      </c>
      <c r="AA87" s="22">
        <f>SUM(ENERO:DICIEMBRE!AA87)</f>
        <v>0</v>
      </c>
      <c r="AB87" s="22">
        <f>SUM(ENERO:DICIEMBRE!AB87)</f>
        <v>0</v>
      </c>
      <c r="AC87" s="22">
        <f>SUM(ENERO:DICIEMBRE!AC87)</f>
        <v>0</v>
      </c>
      <c r="AD87" s="22">
        <f>SUM(ENERO:DICIEMBRE!AD87)</f>
        <v>0</v>
      </c>
      <c r="AE87" s="22">
        <f>SUM(ENERO:DICIEMBRE!AE87)</f>
        <v>0</v>
      </c>
      <c r="AF87" s="22">
        <f>SUM(ENERO:DICIEMBRE!AF87)</f>
        <v>0</v>
      </c>
      <c r="AG87" s="22">
        <f>SUM(ENERO:DICIEMBRE!AG87)</f>
        <v>0</v>
      </c>
      <c r="AH87" s="22">
        <f>SUM(ENERO:DICIEMBRE!AH87)</f>
        <v>0</v>
      </c>
      <c r="AI87" s="22">
        <f>SUM(ENERO:DICIEMBRE!AI87)</f>
        <v>0</v>
      </c>
      <c r="AJ87" s="22">
        <f>SUM(ENERO:DICIEMBRE!AJ87)</f>
        <v>0</v>
      </c>
      <c r="AK87" s="22">
        <f>SUM(ENERO:DICIEMBRE!AK87)</f>
        <v>0</v>
      </c>
      <c r="AL87" s="22">
        <f>SUM(ENERO:DICIEMBRE!AL87)</f>
        <v>0</v>
      </c>
      <c r="AM87" s="22">
        <f>SUM(ENERO:DICIEMBRE!AM87)</f>
        <v>0</v>
      </c>
      <c r="AN87" s="22">
        <f>SUM(ENERO:DICIEMBRE!AN87)</f>
        <v>0</v>
      </c>
      <c r="AO87" s="22">
        <f>SUM(ENERO:DICIEMBRE!AO87)</f>
        <v>0</v>
      </c>
      <c r="AP87" s="22">
        <f>SUM(ENERO:DICIEMBRE!AP87)</f>
        <v>0</v>
      </c>
      <c r="AQ87" s="22">
        <f>SUM(ENERO:DICIEMBRE!AQ87)</f>
        <v>0</v>
      </c>
      <c r="AR87" s="22">
        <f>SUM(ENERO:DICIEMBRE!AR87)</f>
        <v>0</v>
      </c>
      <c r="AS87" s="22">
        <f>SUM(ENERO:DICIEMBRE!AS87)</f>
        <v>0</v>
      </c>
      <c r="AT87" s="22">
        <f>SUM(ENERO:DICIEMBRE!AT87)</f>
        <v>0</v>
      </c>
      <c r="AU87" s="33" t="str">
        <f t="shared" si="19"/>
        <v/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17"/>
      <c r="BG87" s="17"/>
      <c r="BX87" s="2"/>
      <c r="CA87" s="35" t="str">
        <f t="shared" si="20"/>
        <v/>
      </c>
      <c r="CB87" s="35" t="str">
        <f t="shared" si="21"/>
        <v/>
      </c>
      <c r="CC87" s="35" t="str">
        <f t="shared" si="22"/>
        <v/>
      </c>
      <c r="CD87" s="35" t="str">
        <f t="shared" si="23"/>
        <v/>
      </c>
      <c r="CE87" s="35"/>
      <c r="CF87" s="35"/>
      <c r="CG87" s="36">
        <f t="shared" si="24"/>
        <v>0</v>
      </c>
      <c r="CH87" s="36">
        <f t="shared" si="25"/>
        <v>0</v>
      </c>
      <c r="CI87" s="36">
        <f t="shared" si="26"/>
        <v>0</v>
      </c>
      <c r="CJ87" s="36">
        <f t="shared" si="27"/>
        <v>0</v>
      </c>
      <c r="CK87" s="10"/>
      <c r="CL87" s="10"/>
      <c r="CM87" s="10"/>
      <c r="CN87" s="10"/>
      <c r="CO87" s="10"/>
    </row>
    <row r="88" spans="1:93" ht="16.350000000000001" customHeight="1" x14ac:dyDescent="0.25">
      <c r="A88" s="383"/>
      <c r="B88" s="59" t="s">
        <v>46</v>
      </c>
      <c r="C88" s="38">
        <f t="shared" si="18"/>
        <v>0</v>
      </c>
      <c r="D88" s="39">
        <f t="shared" si="28"/>
        <v>0</v>
      </c>
      <c r="E88" s="61">
        <f t="shared" si="28"/>
        <v>0</v>
      </c>
      <c r="F88" s="22">
        <f>SUM(ENERO:DICIEMBRE!F88)</f>
        <v>0</v>
      </c>
      <c r="G88" s="22">
        <f>SUM(ENERO:DICIEMBRE!G88)</f>
        <v>0</v>
      </c>
      <c r="H88" s="22">
        <f>SUM(ENERO:DICIEMBRE!H88)</f>
        <v>0</v>
      </c>
      <c r="I88" s="22">
        <f>SUM(ENERO:DICIEMBRE!I88)</f>
        <v>0</v>
      </c>
      <c r="J88" s="22">
        <f>SUM(ENERO:DICIEMBRE!J88)</f>
        <v>0</v>
      </c>
      <c r="K88" s="22">
        <f>SUM(ENERO:DICIEMBRE!K88)</f>
        <v>0</v>
      </c>
      <c r="L88" s="22">
        <f>SUM(ENERO:DICIEMBRE!L88)</f>
        <v>0</v>
      </c>
      <c r="M88" s="22">
        <f>SUM(ENERO:DICIEMBRE!M88)</f>
        <v>0</v>
      </c>
      <c r="N88" s="22">
        <f>SUM(ENERO:DICIEMBRE!N88)</f>
        <v>0</v>
      </c>
      <c r="O88" s="22">
        <f>SUM(ENERO:DICIEMBRE!O88)</f>
        <v>0</v>
      </c>
      <c r="P88" s="22">
        <f>SUM(ENERO:DICIEMBRE!P88)</f>
        <v>0</v>
      </c>
      <c r="Q88" s="22">
        <f>SUM(ENERO:DICIEMBRE!Q88)</f>
        <v>0</v>
      </c>
      <c r="R88" s="22">
        <f>SUM(ENERO:DICIEMBRE!R88)</f>
        <v>0</v>
      </c>
      <c r="S88" s="22">
        <f>SUM(ENERO:DICIEMBRE!S88)</f>
        <v>0</v>
      </c>
      <c r="T88" s="22">
        <f>SUM(ENERO:DICIEMBRE!T88)</f>
        <v>0</v>
      </c>
      <c r="U88" s="22">
        <f>SUM(ENERO:DICIEMBRE!U88)</f>
        <v>0</v>
      </c>
      <c r="V88" s="22">
        <f>SUM(ENERO:DICIEMBRE!V88)</f>
        <v>0</v>
      </c>
      <c r="W88" s="22">
        <f>SUM(ENERO:DICIEMBRE!W88)</f>
        <v>0</v>
      </c>
      <c r="X88" s="22">
        <f>SUM(ENERO:DICIEMBRE!X88)</f>
        <v>0</v>
      </c>
      <c r="Y88" s="22">
        <f>SUM(ENERO:DICIEMBRE!Y88)</f>
        <v>0</v>
      </c>
      <c r="Z88" s="22">
        <f>SUM(ENERO:DICIEMBRE!Z88)</f>
        <v>0</v>
      </c>
      <c r="AA88" s="22">
        <f>SUM(ENERO:DICIEMBRE!AA88)</f>
        <v>0</v>
      </c>
      <c r="AB88" s="22">
        <f>SUM(ENERO:DICIEMBRE!AB88)</f>
        <v>0</v>
      </c>
      <c r="AC88" s="22">
        <f>SUM(ENERO:DICIEMBRE!AC88)</f>
        <v>0</v>
      </c>
      <c r="AD88" s="22">
        <f>SUM(ENERO:DICIEMBRE!AD88)</f>
        <v>0</v>
      </c>
      <c r="AE88" s="22">
        <f>SUM(ENERO:DICIEMBRE!AE88)</f>
        <v>0</v>
      </c>
      <c r="AF88" s="22">
        <f>SUM(ENERO:DICIEMBRE!AF88)</f>
        <v>0</v>
      </c>
      <c r="AG88" s="22">
        <f>SUM(ENERO:DICIEMBRE!AG88)</f>
        <v>0</v>
      </c>
      <c r="AH88" s="22">
        <f>SUM(ENERO:DICIEMBRE!AH88)</f>
        <v>0</v>
      </c>
      <c r="AI88" s="22">
        <f>SUM(ENERO:DICIEMBRE!AI88)</f>
        <v>0</v>
      </c>
      <c r="AJ88" s="22">
        <f>SUM(ENERO:DICIEMBRE!AJ88)</f>
        <v>0</v>
      </c>
      <c r="AK88" s="22">
        <f>SUM(ENERO:DICIEMBRE!AK88)</f>
        <v>0</v>
      </c>
      <c r="AL88" s="22">
        <f>SUM(ENERO:DICIEMBRE!AL88)</f>
        <v>0</v>
      </c>
      <c r="AM88" s="22">
        <f>SUM(ENERO:DICIEMBRE!AM88)</f>
        <v>0</v>
      </c>
      <c r="AN88" s="22">
        <f>SUM(ENERO:DICIEMBRE!AN88)</f>
        <v>0</v>
      </c>
      <c r="AO88" s="22">
        <f>SUM(ENERO:DICIEMBRE!AO88)</f>
        <v>0</v>
      </c>
      <c r="AP88" s="22">
        <f>SUM(ENERO:DICIEMBRE!AP88)</f>
        <v>0</v>
      </c>
      <c r="AQ88" s="22">
        <f>SUM(ENERO:DICIEMBRE!AQ88)</f>
        <v>0</v>
      </c>
      <c r="AR88" s="22">
        <f>SUM(ENERO:DICIEMBRE!AR88)</f>
        <v>0</v>
      </c>
      <c r="AS88" s="22">
        <f>SUM(ENERO:DICIEMBRE!AS88)</f>
        <v>0</v>
      </c>
      <c r="AT88" s="22">
        <f>SUM(ENERO:DICIEMBRE!AT88)</f>
        <v>0</v>
      </c>
      <c r="AU88" s="33" t="str">
        <f t="shared" si="19"/>
        <v/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7"/>
      <c r="BG88" s="17"/>
      <c r="BX88" s="2"/>
      <c r="CA88" s="35" t="str">
        <f t="shared" si="20"/>
        <v/>
      </c>
      <c r="CB88" s="35" t="str">
        <f t="shared" si="21"/>
        <v/>
      </c>
      <c r="CC88" s="35" t="str">
        <f t="shared" si="22"/>
        <v/>
      </c>
      <c r="CD88" s="35" t="str">
        <f t="shared" si="23"/>
        <v/>
      </c>
      <c r="CE88" s="35"/>
      <c r="CF88" s="35"/>
      <c r="CG88" s="36">
        <f t="shared" si="24"/>
        <v>0</v>
      </c>
      <c r="CH88" s="36">
        <f t="shared" si="25"/>
        <v>0</v>
      </c>
      <c r="CI88" s="36">
        <f t="shared" si="26"/>
        <v>0</v>
      </c>
      <c r="CJ88" s="36">
        <f t="shared" si="27"/>
        <v>0</v>
      </c>
      <c r="CK88" s="10"/>
      <c r="CL88" s="10"/>
      <c r="CM88" s="10"/>
      <c r="CN88" s="10"/>
      <c r="CO88" s="10"/>
    </row>
    <row r="89" spans="1:93" ht="16.350000000000001" customHeight="1" x14ac:dyDescent="0.25">
      <c r="A89" s="384"/>
      <c r="B89" s="63" t="s">
        <v>45</v>
      </c>
      <c r="C89" s="64">
        <f t="shared" si="18"/>
        <v>0</v>
      </c>
      <c r="D89" s="65">
        <f t="shared" si="28"/>
        <v>0</v>
      </c>
      <c r="E89" s="66">
        <f t="shared" si="28"/>
        <v>0</v>
      </c>
      <c r="F89" s="154">
        <f>SUM(ENERO:DICIEMBRE!F89)</f>
        <v>0</v>
      </c>
      <c r="G89" s="154">
        <f>SUM(ENERO:DICIEMBRE!G89)</f>
        <v>0</v>
      </c>
      <c r="H89" s="154">
        <f>SUM(ENERO:DICIEMBRE!H89)</f>
        <v>0</v>
      </c>
      <c r="I89" s="154">
        <f>SUM(ENERO:DICIEMBRE!I89)</f>
        <v>0</v>
      </c>
      <c r="J89" s="154">
        <f>SUM(ENERO:DICIEMBRE!J89)</f>
        <v>0</v>
      </c>
      <c r="K89" s="154">
        <f>SUM(ENERO:DICIEMBRE!K89)</f>
        <v>0</v>
      </c>
      <c r="L89" s="154">
        <f>SUM(ENERO:DICIEMBRE!L89)</f>
        <v>0</v>
      </c>
      <c r="M89" s="154">
        <f>SUM(ENERO:DICIEMBRE!M89)</f>
        <v>0</v>
      </c>
      <c r="N89" s="154">
        <f>SUM(ENERO:DICIEMBRE!N89)</f>
        <v>0</v>
      </c>
      <c r="O89" s="154">
        <f>SUM(ENERO:DICIEMBRE!O89)</f>
        <v>0</v>
      </c>
      <c r="P89" s="154">
        <f>SUM(ENERO:DICIEMBRE!P89)</f>
        <v>0</v>
      </c>
      <c r="Q89" s="154">
        <f>SUM(ENERO:DICIEMBRE!Q89)</f>
        <v>0</v>
      </c>
      <c r="R89" s="154">
        <f>SUM(ENERO:DICIEMBRE!R89)</f>
        <v>0</v>
      </c>
      <c r="S89" s="154">
        <f>SUM(ENERO:DICIEMBRE!S89)</f>
        <v>0</v>
      </c>
      <c r="T89" s="154">
        <f>SUM(ENERO:DICIEMBRE!T89)</f>
        <v>0</v>
      </c>
      <c r="U89" s="154">
        <f>SUM(ENERO:DICIEMBRE!U89)</f>
        <v>0</v>
      </c>
      <c r="V89" s="154">
        <f>SUM(ENERO:DICIEMBRE!V89)</f>
        <v>0</v>
      </c>
      <c r="W89" s="154">
        <f>SUM(ENERO:DICIEMBRE!W89)</f>
        <v>0</v>
      </c>
      <c r="X89" s="154">
        <f>SUM(ENERO:DICIEMBRE!X89)</f>
        <v>0</v>
      </c>
      <c r="Y89" s="154">
        <f>SUM(ENERO:DICIEMBRE!Y89)</f>
        <v>0</v>
      </c>
      <c r="Z89" s="154">
        <f>SUM(ENERO:DICIEMBRE!Z89)</f>
        <v>0</v>
      </c>
      <c r="AA89" s="154">
        <f>SUM(ENERO:DICIEMBRE!AA89)</f>
        <v>0</v>
      </c>
      <c r="AB89" s="154">
        <f>SUM(ENERO:DICIEMBRE!AB89)</f>
        <v>0</v>
      </c>
      <c r="AC89" s="154">
        <f>SUM(ENERO:DICIEMBRE!AC89)</f>
        <v>0</v>
      </c>
      <c r="AD89" s="154">
        <f>SUM(ENERO:DICIEMBRE!AD89)</f>
        <v>0</v>
      </c>
      <c r="AE89" s="154">
        <f>SUM(ENERO:DICIEMBRE!AE89)</f>
        <v>0</v>
      </c>
      <c r="AF89" s="154">
        <f>SUM(ENERO:DICIEMBRE!AF89)</f>
        <v>0</v>
      </c>
      <c r="AG89" s="154">
        <f>SUM(ENERO:DICIEMBRE!AG89)</f>
        <v>0</v>
      </c>
      <c r="AH89" s="154">
        <f>SUM(ENERO:DICIEMBRE!AH89)</f>
        <v>0</v>
      </c>
      <c r="AI89" s="154">
        <f>SUM(ENERO:DICIEMBRE!AI89)</f>
        <v>0</v>
      </c>
      <c r="AJ89" s="154">
        <f>SUM(ENERO:DICIEMBRE!AJ89)</f>
        <v>0</v>
      </c>
      <c r="AK89" s="154">
        <f>SUM(ENERO:DICIEMBRE!AK89)</f>
        <v>0</v>
      </c>
      <c r="AL89" s="154">
        <f>SUM(ENERO:DICIEMBRE!AL89)</f>
        <v>0</v>
      </c>
      <c r="AM89" s="154">
        <f>SUM(ENERO:DICIEMBRE!AM89)</f>
        <v>0</v>
      </c>
      <c r="AN89" s="154">
        <f>SUM(ENERO:DICIEMBRE!AN89)</f>
        <v>0</v>
      </c>
      <c r="AO89" s="154">
        <f>SUM(ENERO:DICIEMBRE!AO89)</f>
        <v>0</v>
      </c>
      <c r="AP89" s="154">
        <f>SUM(ENERO:DICIEMBRE!AP89)</f>
        <v>0</v>
      </c>
      <c r="AQ89" s="154">
        <f>SUM(ENERO:DICIEMBRE!AQ89)</f>
        <v>0</v>
      </c>
      <c r="AR89" s="154">
        <f>SUM(ENERO:DICIEMBRE!AR89)</f>
        <v>0</v>
      </c>
      <c r="AS89" s="154">
        <f>SUM(ENERO:DICIEMBRE!AS89)</f>
        <v>0</v>
      </c>
      <c r="AT89" s="154">
        <f>SUM(ENERO:DICIEMBRE!AT89)</f>
        <v>0</v>
      </c>
      <c r="AU89" s="33" t="str">
        <f t="shared" si="19"/>
        <v/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17"/>
      <c r="BG89" s="17"/>
      <c r="BX89" s="2"/>
      <c r="CA89" s="35" t="str">
        <f t="shared" si="20"/>
        <v/>
      </c>
      <c r="CB89" s="35" t="str">
        <f t="shared" si="21"/>
        <v/>
      </c>
      <c r="CC89" s="35" t="str">
        <f t="shared" si="22"/>
        <v/>
      </c>
      <c r="CD89" s="35" t="str">
        <f t="shared" si="23"/>
        <v/>
      </c>
      <c r="CE89" s="35"/>
      <c r="CF89" s="35"/>
      <c r="CG89" s="36">
        <f t="shared" si="24"/>
        <v>0</v>
      </c>
      <c r="CH89" s="36">
        <f t="shared" si="25"/>
        <v>0</v>
      </c>
      <c r="CI89" s="36">
        <f t="shared" si="26"/>
        <v>0</v>
      </c>
      <c r="CJ89" s="36">
        <f t="shared" si="27"/>
        <v>0</v>
      </c>
      <c r="CK89" s="10"/>
      <c r="CL89" s="10"/>
      <c r="CM89" s="10"/>
      <c r="CN89" s="10"/>
      <c r="CO89" s="10"/>
    </row>
    <row r="90" spans="1:93" ht="32.1" customHeight="1" x14ac:dyDescent="0.25">
      <c r="A90" s="161" t="s">
        <v>61</v>
      </c>
      <c r="B90" s="161"/>
      <c r="C90" s="162"/>
      <c r="D90" s="162"/>
      <c r="E90" s="162"/>
      <c r="F90" s="162"/>
      <c r="G90" s="162"/>
      <c r="H90" s="162"/>
      <c r="I90" s="162"/>
      <c r="J90" s="162"/>
      <c r="K90" s="163"/>
      <c r="L90" s="163"/>
      <c r="M90" s="164"/>
      <c r="N90" s="165"/>
      <c r="O90" s="164"/>
      <c r="P90" s="164"/>
      <c r="Q90" s="164"/>
      <c r="R90" s="164"/>
      <c r="S90" s="164"/>
      <c r="T90" s="164"/>
      <c r="U90" s="164"/>
      <c r="V90" s="164"/>
      <c r="W90" s="165"/>
      <c r="X90" s="165"/>
      <c r="Y90" s="165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7"/>
      <c r="AR90" s="17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21" customHeight="1" x14ac:dyDescent="0.25">
      <c r="A91" s="382" t="s">
        <v>62</v>
      </c>
      <c r="B91" s="388" t="s">
        <v>63</v>
      </c>
      <c r="C91" s="391" t="s">
        <v>6</v>
      </c>
      <c r="D91" s="392"/>
      <c r="E91" s="393"/>
      <c r="F91" s="415" t="s">
        <v>7</v>
      </c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6"/>
      <c r="AN91" s="392" t="s">
        <v>9</v>
      </c>
      <c r="AO91" s="393"/>
      <c r="AP91" s="382" t="s">
        <v>10</v>
      </c>
      <c r="AQ91" s="382" t="s">
        <v>11</v>
      </c>
      <c r="AR91" s="382" t="s">
        <v>13</v>
      </c>
      <c r="BX91" s="2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2.5" customHeight="1" x14ac:dyDescent="0.25">
      <c r="A92" s="383"/>
      <c r="B92" s="389"/>
      <c r="C92" s="397"/>
      <c r="D92" s="398"/>
      <c r="E92" s="399"/>
      <c r="F92" s="407" t="s">
        <v>14</v>
      </c>
      <c r="G92" s="408"/>
      <c r="H92" s="407" t="s">
        <v>15</v>
      </c>
      <c r="I92" s="408"/>
      <c r="J92" s="415" t="s">
        <v>64</v>
      </c>
      <c r="K92" s="417"/>
      <c r="L92" s="415" t="s">
        <v>65</v>
      </c>
      <c r="M92" s="417"/>
      <c r="N92" s="415" t="s">
        <v>66</v>
      </c>
      <c r="O92" s="417"/>
      <c r="P92" s="415" t="s">
        <v>67</v>
      </c>
      <c r="Q92" s="417"/>
      <c r="R92" s="415" t="s">
        <v>68</v>
      </c>
      <c r="S92" s="417"/>
      <c r="T92" s="415" t="s">
        <v>69</v>
      </c>
      <c r="U92" s="417"/>
      <c r="V92" s="415" t="s">
        <v>70</v>
      </c>
      <c r="W92" s="417"/>
      <c r="X92" s="415" t="s">
        <v>71</v>
      </c>
      <c r="Y92" s="417"/>
      <c r="Z92" s="415" t="s">
        <v>72</v>
      </c>
      <c r="AA92" s="417"/>
      <c r="AB92" s="415" t="s">
        <v>73</v>
      </c>
      <c r="AC92" s="417"/>
      <c r="AD92" s="415" t="s">
        <v>74</v>
      </c>
      <c r="AE92" s="418"/>
      <c r="AF92" s="415" t="s">
        <v>75</v>
      </c>
      <c r="AG92" s="417"/>
      <c r="AH92" s="418" t="s">
        <v>76</v>
      </c>
      <c r="AI92" s="418"/>
      <c r="AJ92" s="415" t="s">
        <v>77</v>
      </c>
      <c r="AK92" s="417"/>
      <c r="AL92" s="418" t="s">
        <v>30</v>
      </c>
      <c r="AM92" s="416"/>
      <c r="AN92" s="398"/>
      <c r="AO92" s="399"/>
      <c r="AP92" s="383"/>
      <c r="AQ92" s="383"/>
      <c r="AR92" s="383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X92" s="2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24" customHeight="1" x14ac:dyDescent="0.25">
      <c r="A93" s="384"/>
      <c r="B93" s="390"/>
      <c r="C93" s="166" t="s">
        <v>31</v>
      </c>
      <c r="D93" s="167" t="s">
        <v>32</v>
      </c>
      <c r="E93" s="168" t="s">
        <v>33</v>
      </c>
      <c r="F93" s="11" t="s">
        <v>32</v>
      </c>
      <c r="G93" s="14" t="s">
        <v>33</v>
      </c>
      <c r="H93" s="11" t="s">
        <v>32</v>
      </c>
      <c r="I93" s="14" t="s">
        <v>33</v>
      </c>
      <c r="J93" s="11" t="s">
        <v>32</v>
      </c>
      <c r="K93" s="14" t="s">
        <v>33</v>
      </c>
      <c r="L93" s="11" t="s">
        <v>32</v>
      </c>
      <c r="M93" s="14" t="s">
        <v>33</v>
      </c>
      <c r="N93" s="11" t="s">
        <v>32</v>
      </c>
      <c r="O93" s="169" t="s">
        <v>33</v>
      </c>
      <c r="P93" s="11" t="s">
        <v>32</v>
      </c>
      <c r="Q93" s="14" t="s">
        <v>33</v>
      </c>
      <c r="R93" s="170" t="s">
        <v>32</v>
      </c>
      <c r="S93" s="169" t="s">
        <v>33</v>
      </c>
      <c r="T93" s="11" t="s">
        <v>32</v>
      </c>
      <c r="U93" s="14" t="s">
        <v>33</v>
      </c>
      <c r="V93" s="170" t="s">
        <v>32</v>
      </c>
      <c r="W93" s="169" t="s">
        <v>33</v>
      </c>
      <c r="X93" s="11" t="s">
        <v>32</v>
      </c>
      <c r="Y93" s="14" t="s">
        <v>33</v>
      </c>
      <c r="Z93" s="170" t="s">
        <v>32</v>
      </c>
      <c r="AA93" s="169" t="s">
        <v>33</v>
      </c>
      <c r="AB93" s="11" t="s">
        <v>32</v>
      </c>
      <c r="AC93" s="14" t="s">
        <v>33</v>
      </c>
      <c r="AD93" s="11" t="s">
        <v>32</v>
      </c>
      <c r="AE93" s="169" t="s">
        <v>33</v>
      </c>
      <c r="AF93" s="11" t="s">
        <v>32</v>
      </c>
      <c r="AG93" s="14" t="s">
        <v>33</v>
      </c>
      <c r="AH93" s="170" t="s">
        <v>32</v>
      </c>
      <c r="AI93" s="169" t="s">
        <v>33</v>
      </c>
      <c r="AJ93" s="11" t="s">
        <v>32</v>
      </c>
      <c r="AK93" s="14" t="s">
        <v>33</v>
      </c>
      <c r="AL93" s="170" t="s">
        <v>32</v>
      </c>
      <c r="AM93" s="15" t="s">
        <v>33</v>
      </c>
      <c r="AN93" s="171" t="s">
        <v>34</v>
      </c>
      <c r="AO93" s="168" t="s">
        <v>35</v>
      </c>
      <c r="AP93" s="384"/>
      <c r="AQ93" s="384"/>
      <c r="AR93" s="384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X93" s="2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9.5" customHeight="1" x14ac:dyDescent="0.25">
      <c r="A94" s="382" t="s">
        <v>78</v>
      </c>
      <c r="B94" s="18" t="s">
        <v>79</v>
      </c>
      <c r="C94" s="19">
        <f t="shared" ref="C94:C105" si="29">SUM(D94+E94)</f>
        <v>2315</v>
      </c>
      <c r="D94" s="20">
        <f>+L94+N94+P94+R94+T94+V94+X94+Z94+AB94+AD94</f>
        <v>1112</v>
      </c>
      <c r="E94" s="172">
        <f>+M94+O94+Q94+S94+U94+W94+Y94+AA94+AC94+AE94</f>
        <v>1203</v>
      </c>
      <c r="F94" s="126"/>
      <c r="G94" s="173"/>
      <c r="H94" s="126"/>
      <c r="I94" s="174"/>
      <c r="J94" s="126"/>
      <c r="K94" s="173"/>
      <c r="L94" s="22">
        <f>SUM(ENERO:DICIEMBRE!L94)</f>
        <v>36</v>
      </c>
      <c r="M94" s="22">
        <f>SUM(ENERO:DICIEMBRE!M94)</f>
        <v>38</v>
      </c>
      <c r="N94" s="22">
        <f>SUM(ENERO:DICIEMBRE!N94)</f>
        <v>129</v>
      </c>
      <c r="O94" s="22">
        <f>SUM(ENERO:DICIEMBRE!O94)</f>
        <v>183</v>
      </c>
      <c r="P94" s="22">
        <f>SUM(ENERO:DICIEMBRE!P94)</f>
        <v>171</v>
      </c>
      <c r="Q94" s="22">
        <f>SUM(ENERO:DICIEMBRE!Q94)</f>
        <v>211</v>
      </c>
      <c r="R94" s="22">
        <f>SUM(ENERO:DICIEMBRE!R94)</f>
        <v>134</v>
      </c>
      <c r="S94" s="22">
        <f>SUM(ENERO:DICIEMBRE!S94)</f>
        <v>179</v>
      </c>
      <c r="T94" s="22">
        <f>SUM(ENERO:DICIEMBRE!T94)</f>
        <v>157</v>
      </c>
      <c r="U94" s="22">
        <f>SUM(ENERO:DICIEMBRE!U94)</f>
        <v>164</v>
      </c>
      <c r="V94" s="22">
        <f>SUM(ENERO:DICIEMBRE!V94)</f>
        <v>143</v>
      </c>
      <c r="W94" s="22">
        <f>SUM(ENERO:DICIEMBRE!W94)</f>
        <v>138</v>
      </c>
      <c r="X94" s="22">
        <f>SUM(ENERO:DICIEMBRE!X94)</f>
        <v>136</v>
      </c>
      <c r="Y94" s="22">
        <f>SUM(ENERO:DICIEMBRE!Y94)</f>
        <v>113</v>
      </c>
      <c r="Z94" s="22">
        <f>SUM(ENERO:DICIEMBRE!Z94)</f>
        <v>109</v>
      </c>
      <c r="AA94" s="22">
        <f>SUM(ENERO:DICIEMBRE!AA94)</f>
        <v>94</v>
      </c>
      <c r="AB94" s="22">
        <f>SUM(ENERO:DICIEMBRE!AB94)</f>
        <v>70</v>
      </c>
      <c r="AC94" s="22">
        <f>SUM(ENERO:DICIEMBRE!AC94)</f>
        <v>64</v>
      </c>
      <c r="AD94" s="22">
        <f>SUM(ENERO:DICIEMBRE!AD94)</f>
        <v>27</v>
      </c>
      <c r="AE94" s="22">
        <f>SUM(ENERO:DICIEMBRE!AE94)</f>
        <v>19</v>
      </c>
      <c r="AF94" s="178"/>
      <c r="AG94" s="179"/>
      <c r="AH94" s="178"/>
      <c r="AI94" s="179"/>
      <c r="AJ94" s="178"/>
      <c r="AK94" s="179"/>
      <c r="AL94" s="180"/>
      <c r="AM94" s="181"/>
      <c r="AN94" s="22">
        <f>SUM(ENERO:DICIEMBRE!AN94)</f>
        <v>0</v>
      </c>
      <c r="AO94" s="22">
        <f>SUM(ENERO:DICIEMBRE!AO94)</f>
        <v>0</v>
      </c>
      <c r="AP94" s="22">
        <f>SUM(ENERO:DICIEMBRE!AP94)</f>
        <v>0</v>
      </c>
      <c r="AQ94" s="22">
        <f>SUM(ENERO:DICIEMBRE!AQ94)</f>
        <v>0</v>
      </c>
      <c r="AR94" s="22">
        <f>SUM(ENERO:DICIEMBRE!AR94)</f>
        <v>0</v>
      </c>
      <c r="AS94" s="33" t="str">
        <f t="shared" ref="AS94:AS105" si="30">$CA94&amp;$CB94&amp;$CC94&amp;$CD94</f>
        <v/>
      </c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17"/>
      <c r="BE94" s="17"/>
      <c r="BX94" s="2"/>
      <c r="CA94" s="35" t="str">
        <f t="shared" ref="CA94:CA105" si="31">IF(CG94=1,"* No olvide digitar la columna Trans y/o Pueblos Originarios y/o Migrantes y/o Población SENAME (Digite Cero si no tiene). ","")</f>
        <v/>
      </c>
      <c r="CB94" s="35" t="str">
        <f t="shared" ref="CB94:CB105" si="32">IF(CH94=1,"* El número de Trans y/o Pueblos Originarios y/o Migrantes y/o Población SENAME NO DEBE ser mayor que el Total. ","")</f>
        <v/>
      </c>
      <c r="CC94" s="35"/>
      <c r="CD94" s="35"/>
      <c r="CE94" s="35"/>
      <c r="CF94" s="35"/>
      <c r="CG94" s="36">
        <f t="shared" ref="CG94:CG105" si="33">IF(AND(C94&lt;&gt;0,OR(AO94="",AP94="",AQ94="",AR94="",AN94="")),1,0)</f>
        <v>0</v>
      </c>
      <c r="CH94" s="36">
        <f t="shared" ref="CH94:CH105" si="34">IF(OR(C94&lt;(AN94+AO94),C94&lt;AQ94,C94&lt;AP94,C94&lt;AR94),1,0)</f>
        <v>0</v>
      </c>
      <c r="CI94" s="36"/>
      <c r="CJ94" s="36"/>
      <c r="CK94" s="10"/>
      <c r="CL94" s="10"/>
      <c r="CM94" s="10"/>
      <c r="CN94" s="10"/>
      <c r="CO94" s="10"/>
    </row>
    <row r="95" spans="1:93" ht="19.5" customHeight="1" x14ac:dyDescent="0.25">
      <c r="A95" s="383"/>
      <c r="B95" s="37" t="s">
        <v>80</v>
      </c>
      <c r="C95" s="38">
        <f t="shared" si="29"/>
        <v>381</v>
      </c>
      <c r="D95" s="39">
        <f>SUM(F95+H95+J95+L95+N95+P95+R95+T95+V95+X95+Z95+AB95+AD95+AF95+AH95+AJ95+AL95)</f>
        <v>233</v>
      </c>
      <c r="E95" s="183">
        <f t="shared" ref="D95:E97" si="35">SUM(G95+I95+K95+M95+O95+Q95+S95+U95+W95+Y95+AA95+AC95+AE95+AG95+AI95+AK95+AM95)</f>
        <v>148</v>
      </c>
      <c r="F95" s="22">
        <f>SUM(ENERO:DICIEMBRE!F95)</f>
        <v>0</v>
      </c>
      <c r="G95" s="22">
        <f>SUM(ENERO:DICIEMBRE!G95)</f>
        <v>0</v>
      </c>
      <c r="H95" s="22">
        <f>SUM(ENERO:DICIEMBRE!H95)</f>
        <v>0</v>
      </c>
      <c r="I95" s="22">
        <f>SUM(ENERO:DICIEMBRE!I95)</f>
        <v>0</v>
      </c>
      <c r="J95" s="22">
        <f>SUM(ENERO:DICIEMBRE!J95)</f>
        <v>0</v>
      </c>
      <c r="K95" s="22">
        <f>SUM(ENERO:DICIEMBRE!K95)</f>
        <v>0</v>
      </c>
      <c r="L95" s="22">
        <f>SUM(ENERO:DICIEMBRE!L95)</f>
        <v>2</v>
      </c>
      <c r="M95" s="22">
        <f>SUM(ENERO:DICIEMBRE!M95)</f>
        <v>3</v>
      </c>
      <c r="N95" s="22">
        <f>SUM(ENERO:DICIEMBRE!N95)</f>
        <v>7</v>
      </c>
      <c r="O95" s="22">
        <f>SUM(ENERO:DICIEMBRE!O95)</f>
        <v>5</v>
      </c>
      <c r="P95" s="22">
        <f>SUM(ENERO:DICIEMBRE!P95)</f>
        <v>15</v>
      </c>
      <c r="Q95" s="22">
        <f>SUM(ENERO:DICIEMBRE!Q95)</f>
        <v>4</v>
      </c>
      <c r="R95" s="22">
        <f>SUM(ENERO:DICIEMBRE!R95)</f>
        <v>14</v>
      </c>
      <c r="S95" s="22">
        <f>SUM(ENERO:DICIEMBRE!S95)</f>
        <v>13</v>
      </c>
      <c r="T95" s="22">
        <f>SUM(ENERO:DICIEMBRE!T95)</f>
        <v>20</v>
      </c>
      <c r="U95" s="22">
        <f>SUM(ENERO:DICIEMBRE!U95)</f>
        <v>9</v>
      </c>
      <c r="V95" s="22">
        <f>SUM(ENERO:DICIEMBRE!V95)</f>
        <v>19</v>
      </c>
      <c r="W95" s="22">
        <f>SUM(ENERO:DICIEMBRE!W95)</f>
        <v>9</v>
      </c>
      <c r="X95" s="22">
        <f>SUM(ENERO:DICIEMBRE!X95)</f>
        <v>18</v>
      </c>
      <c r="Y95" s="22">
        <f>SUM(ENERO:DICIEMBRE!Y95)</f>
        <v>13</v>
      </c>
      <c r="Z95" s="22">
        <f>SUM(ENERO:DICIEMBRE!Z95)</f>
        <v>23</v>
      </c>
      <c r="AA95" s="22">
        <f>SUM(ENERO:DICIEMBRE!AA95)</f>
        <v>16</v>
      </c>
      <c r="AB95" s="22">
        <f>SUM(ENERO:DICIEMBRE!AB95)</f>
        <v>30</v>
      </c>
      <c r="AC95" s="22">
        <f>SUM(ENERO:DICIEMBRE!AC95)</f>
        <v>15</v>
      </c>
      <c r="AD95" s="22">
        <f>SUM(ENERO:DICIEMBRE!AD95)</f>
        <v>19</v>
      </c>
      <c r="AE95" s="22">
        <f>SUM(ENERO:DICIEMBRE!AE95)</f>
        <v>13</v>
      </c>
      <c r="AF95" s="22">
        <f>SUM(ENERO:DICIEMBRE!AF95)</f>
        <v>24</v>
      </c>
      <c r="AG95" s="22">
        <f>SUM(ENERO:DICIEMBRE!AG95)</f>
        <v>25</v>
      </c>
      <c r="AH95" s="22">
        <f>SUM(ENERO:DICIEMBRE!AH95)</f>
        <v>20</v>
      </c>
      <c r="AI95" s="22">
        <f>SUM(ENERO:DICIEMBRE!AI95)</f>
        <v>15</v>
      </c>
      <c r="AJ95" s="22">
        <f>SUM(ENERO:DICIEMBRE!AJ95)</f>
        <v>17</v>
      </c>
      <c r="AK95" s="22">
        <f>SUM(ENERO:DICIEMBRE!AK95)</f>
        <v>6</v>
      </c>
      <c r="AL95" s="22">
        <f>SUM(ENERO:DICIEMBRE!AL95)</f>
        <v>5</v>
      </c>
      <c r="AM95" s="22">
        <f>SUM(ENERO:DICIEMBRE!AM95)</f>
        <v>2</v>
      </c>
      <c r="AN95" s="22">
        <f>SUM(ENERO:DICIEMBRE!AN95)</f>
        <v>0</v>
      </c>
      <c r="AO95" s="22">
        <f>SUM(ENERO:DICIEMBRE!AO95)</f>
        <v>0</v>
      </c>
      <c r="AP95" s="22">
        <f>SUM(ENERO:DICIEMBRE!AP95)</f>
        <v>0</v>
      </c>
      <c r="AQ95" s="22">
        <f>SUM(ENERO:DICIEMBRE!AQ95)</f>
        <v>3</v>
      </c>
      <c r="AR95" s="22">
        <f>SUM(ENERO:DICIEMBRE!AR95)</f>
        <v>0</v>
      </c>
      <c r="AS95" s="33" t="str">
        <f t="shared" si="30"/>
        <v/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17"/>
      <c r="BE95" s="17"/>
      <c r="BX95" s="2"/>
      <c r="CA95" s="35" t="str">
        <f t="shared" si="31"/>
        <v/>
      </c>
      <c r="CB95" s="35" t="str">
        <f t="shared" si="32"/>
        <v/>
      </c>
      <c r="CG95" s="36">
        <f t="shared" si="33"/>
        <v>0</v>
      </c>
      <c r="CH95" s="36">
        <f t="shared" si="34"/>
        <v>0</v>
      </c>
      <c r="CI95" s="10"/>
      <c r="CJ95" s="10"/>
      <c r="CK95" s="10"/>
      <c r="CL95" s="10"/>
      <c r="CM95" s="10"/>
      <c r="CN95" s="10"/>
      <c r="CO95" s="10"/>
    </row>
    <row r="96" spans="1:93" ht="19.5" customHeight="1" x14ac:dyDescent="0.25">
      <c r="A96" s="383"/>
      <c r="B96" s="37" t="s">
        <v>81</v>
      </c>
      <c r="C96" s="38">
        <f t="shared" si="29"/>
        <v>123</v>
      </c>
      <c r="D96" s="39">
        <f t="shared" si="35"/>
        <v>59</v>
      </c>
      <c r="E96" s="183">
        <f t="shared" si="35"/>
        <v>64</v>
      </c>
      <c r="F96" s="22">
        <f>SUM(ENERO:DICIEMBRE!F96)</f>
        <v>2</v>
      </c>
      <c r="G96" s="22">
        <f>SUM(ENERO:DICIEMBRE!G96)</f>
        <v>3</v>
      </c>
      <c r="H96" s="22">
        <f>SUM(ENERO:DICIEMBRE!H96)</f>
        <v>0</v>
      </c>
      <c r="I96" s="22">
        <f>SUM(ENERO:DICIEMBRE!I96)</f>
        <v>0</v>
      </c>
      <c r="J96" s="22">
        <f>SUM(ENERO:DICIEMBRE!J96)</f>
        <v>1</v>
      </c>
      <c r="K96" s="22">
        <f>SUM(ENERO:DICIEMBRE!K96)</f>
        <v>0</v>
      </c>
      <c r="L96" s="22">
        <f>SUM(ENERO:DICIEMBRE!L96)</f>
        <v>1</v>
      </c>
      <c r="M96" s="22">
        <f>SUM(ENERO:DICIEMBRE!M96)</f>
        <v>3</v>
      </c>
      <c r="N96" s="22">
        <f>SUM(ENERO:DICIEMBRE!N96)</f>
        <v>10</v>
      </c>
      <c r="O96" s="22">
        <f>SUM(ENERO:DICIEMBRE!O96)</f>
        <v>8</v>
      </c>
      <c r="P96" s="22">
        <f>SUM(ENERO:DICIEMBRE!P96)</f>
        <v>17</v>
      </c>
      <c r="Q96" s="22">
        <f>SUM(ENERO:DICIEMBRE!Q96)</f>
        <v>7</v>
      </c>
      <c r="R96" s="22">
        <f>SUM(ENERO:DICIEMBRE!R96)</f>
        <v>11</v>
      </c>
      <c r="S96" s="22">
        <f>SUM(ENERO:DICIEMBRE!S96)</f>
        <v>14</v>
      </c>
      <c r="T96" s="22">
        <f>SUM(ENERO:DICIEMBRE!T96)</f>
        <v>3</v>
      </c>
      <c r="U96" s="22">
        <f>SUM(ENERO:DICIEMBRE!U96)</f>
        <v>4</v>
      </c>
      <c r="V96" s="22">
        <f>SUM(ENERO:DICIEMBRE!V96)</f>
        <v>4</v>
      </c>
      <c r="W96" s="22">
        <f>SUM(ENERO:DICIEMBRE!W96)</f>
        <v>7</v>
      </c>
      <c r="X96" s="22">
        <f>SUM(ENERO:DICIEMBRE!X96)</f>
        <v>0</v>
      </c>
      <c r="Y96" s="22">
        <f>SUM(ENERO:DICIEMBRE!Y96)</f>
        <v>8</v>
      </c>
      <c r="Z96" s="22">
        <f>SUM(ENERO:DICIEMBRE!Z96)</f>
        <v>0</v>
      </c>
      <c r="AA96" s="22">
        <f>SUM(ENERO:DICIEMBRE!AA96)</f>
        <v>1</v>
      </c>
      <c r="AB96" s="22">
        <f>SUM(ENERO:DICIEMBRE!AB96)</f>
        <v>2</v>
      </c>
      <c r="AC96" s="22">
        <f>SUM(ENERO:DICIEMBRE!AC96)</f>
        <v>4</v>
      </c>
      <c r="AD96" s="22">
        <f>SUM(ENERO:DICIEMBRE!AD96)</f>
        <v>3</v>
      </c>
      <c r="AE96" s="22">
        <f>SUM(ENERO:DICIEMBRE!AE96)</f>
        <v>1</v>
      </c>
      <c r="AF96" s="22">
        <f>SUM(ENERO:DICIEMBRE!AF96)</f>
        <v>4</v>
      </c>
      <c r="AG96" s="22">
        <f>SUM(ENERO:DICIEMBRE!AG96)</f>
        <v>3</v>
      </c>
      <c r="AH96" s="22">
        <f>SUM(ENERO:DICIEMBRE!AH96)</f>
        <v>0</v>
      </c>
      <c r="AI96" s="22">
        <f>SUM(ENERO:DICIEMBRE!AI96)</f>
        <v>0</v>
      </c>
      <c r="AJ96" s="22">
        <f>SUM(ENERO:DICIEMBRE!AJ96)</f>
        <v>0</v>
      </c>
      <c r="AK96" s="22">
        <f>SUM(ENERO:DICIEMBRE!AK96)</f>
        <v>1</v>
      </c>
      <c r="AL96" s="22">
        <f>SUM(ENERO:DICIEMBRE!AL96)</f>
        <v>1</v>
      </c>
      <c r="AM96" s="22">
        <f>SUM(ENERO:DICIEMBRE!AM96)</f>
        <v>0</v>
      </c>
      <c r="AN96" s="22">
        <f>SUM(ENERO:DICIEMBRE!AN96)</f>
        <v>0</v>
      </c>
      <c r="AO96" s="22">
        <f>SUM(ENERO:DICIEMBRE!AO96)</f>
        <v>0</v>
      </c>
      <c r="AP96" s="22">
        <f>SUM(ENERO:DICIEMBRE!AP96)</f>
        <v>0</v>
      </c>
      <c r="AQ96" s="22">
        <f>SUM(ENERO:DICIEMBRE!AQ96)</f>
        <v>8</v>
      </c>
      <c r="AR96" s="22">
        <f>SUM(ENERO:DICIEMBRE!AR96)</f>
        <v>0</v>
      </c>
      <c r="AS96" s="33" t="str">
        <f t="shared" si="30"/>
        <v/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17"/>
      <c r="BE96" s="17"/>
      <c r="BX96" s="2"/>
      <c r="CA96" s="35" t="str">
        <f t="shared" si="31"/>
        <v/>
      </c>
      <c r="CB96" s="35" t="str">
        <f t="shared" si="32"/>
        <v/>
      </c>
      <c r="CG96" s="36">
        <f t="shared" si="33"/>
        <v>0</v>
      </c>
      <c r="CH96" s="36">
        <f t="shared" si="34"/>
        <v>0</v>
      </c>
      <c r="CI96" s="10"/>
      <c r="CJ96" s="10"/>
      <c r="CK96" s="10"/>
      <c r="CL96" s="10"/>
      <c r="CM96" s="10"/>
      <c r="CN96" s="10"/>
      <c r="CO96" s="10"/>
    </row>
    <row r="97" spans="1:93" ht="19.5" customHeight="1" x14ac:dyDescent="0.25">
      <c r="A97" s="383"/>
      <c r="B97" s="37" t="s">
        <v>82</v>
      </c>
      <c r="C97" s="38">
        <f t="shared" si="29"/>
        <v>0</v>
      </c>
      <c r="D97" s="39">
        <f t="shared" si="35"/>
        <v>0</v>
      </c>
      <c r="E97" s="183">
        <f t="shared" si="35"/>
        <v>0</v>
      </c>
      <c r="F97" s="22">
        <f>SUM(ENERO:DICIEMBRE!F97)</f>
        <v>0</v>
      </c>
      <c r="G97" s="22">
        <f>SUM(ENERO:DICIEMBRE!G97)</f>
        <v>0</v>
      </c>
      <c r="H97" s="22">
        <f>SUM(ENERO:DICIEMBRE!H97)</f>
        <v>0</v>
      </c>
      <c r="I97" s="22">
        <f>SUM(ENERO:DICIEMBRE!I97)</f>
        <v>0</v>
      </c>
      <c r="J97" s="22">
        <f>SUM(ENERO:DICIEMBRE!J97)</f>
        <v>0</v>
      </c>
      <c r="K97" s="22">
        <f>SUM(ENERO:DICIEMBRE!K97)</f>
        <v>0</v>
      </c>
      <c r="L97" s="22">
        <f>SUM(ENERO:DICIEMBRE!L97)</f>
        <v>0</v>
      </c>
      <c r="M97" s="22">
        <f>SUM(ENERO:DICIEMBRE!M97)</f>
        <v>0</v>
      </c>
      <c r="N97" s="22">
        <f>SUM(ENERO:DICIEMBRE!N97)</f>
        <v>0</v>
      </c>
      <c r="O97" s="22">
        <f>SUM(ENERO:DICIEMBRE!O97)</f>
        <v>0</v>
      </c>
      <c r="P97" s="22">
        <f>SUM(ENERO:DICIEMBRE!P97)</f>
        <v>0</v>
      </c>
      <c r="Q97" s="22">
        <f>SUM(ENERO:DICIEMBRE!Q97)</f>
        <v>0</v>
      </c>
      <c r="R97" s="22">
        <f>SUM(ENERO:DICIEMBRE!R97)</f>
        <v>0</v>
      </c>
      <c r="S97" s="22">
        <f>SUM(ENERO:DICIEMBRE!S97)</f>
        <v>0</v>
      </c>
      <c r="T97" s="22">
        <f>SUM(ENERO:DICIEMBRE!T97)</f>
        <v>0</v>
      </c>
      <c r="U97" s="22">
        <f>SUM(ENERO:DICIEMBRE!U97)</f>
        <v>0</v>
      </c>
      <c r="V97" s="22">
        <f>SUM(ENERO:DICIEMBRE!V97)</f>
        <v>0</v>
      </c>
      <c r="W97" s="22">
        <f>SUM(ENERO:DICIEMBRE!W97)</f>
        <v>0</v>
      </c>
      <c r="X97" s="22">
        <f>SUM(ENERO:DICIEMBRE!X97)</f>
        <v>0</v>
      </c>
      <c r="Y97" s="22">
        <f>SUM(ENERO:DICIEMBRE!Y97)</f>
        <v>0</v>
      </c>
      <c r="Z97" s="22">
        <f>SUM(ENERO:DICIEMBRE!Z97)</f>
        <v>0</v>
      </c>
      <c r="AA97" s="22">
        <f>SUM(ENERO:DICIEMBRE!AA97)</f>
        <v>0</v>
      </c>
      <c r="AB97" s="22">
        <f>SUM(ENERO:DICIEMBRE!AB97)</f>
        <v>0</v>
      </c>
      <c r="AC97" s="22">
        <f>SUM(ENERO:DICIEMBRE!AC97)</f>
        <v>0</v>
      </c>
      <c r="AD97" s="22">
        <f>SUM(ENERO:DICIEMBRE!AD97)</f>
        <v>0</v>
      </c>
      <c r="AE97" s="22">
        <f>SUM(ENERO:DICIEMBRE!AE97)</f>
        <v>0</v>
      </c>
      <c r="AF97" s="22">
        <f>SUM(ENERO:DICIEMBRE!AF97)</f>
        <v>0</v>
      </c>
      <c r="AG97" s="22">
        <f>SUM(ENERO:DICIEMBRE!AG97)</f>
        <v>0</v>
      </c>
      <c r="AH97" s="22">
        <f>SUM(ENERO:DICIEMBRE!AH97)</f>
        <v>0</v>
      </c>
      <c r="AI97" s="22">
        <f>SUM(ENERO:DICIEMBRE!AI97)</f>
        <v>0</v>
      </c>
      <c r="AJ97" s="22">
        <f>SUM(ENERO:DICIEMBRE!AJ97)</f>
        <v>0</v>
      </c>
      <c r="AK97" s="22">
        <f>SUM(ENERO:DICIEMBRE!AK97)</f>
        <v>0</v>
      </c>
      <c r="AL97" s="22">
        <f>SUM(ENERO:DICIEMBRE!AL97)</f>
        <v>0</v>
      </c>
      <c r="AM97" s="22">
        <f>SUM(ENERO:DICIEMBRE!AM97)</f>
        <v>0</v>
      </c>
      <c r="AN97" s="22">
        <f>SUM(ENERO:DICIEMBRE!AN97)</f>
        <v>0</v>
      </c>
      <c r="AO97" s="22">
        <f>SUM(ENERO:DICIEMBRE!AO97)</f>
        <v>0</v>
      </c>
      <c r="AP97" s="22">
        <f>SUM(ENERO:DICIEMBRE!AP97)</f>
        <v>0</v>
      </c>
      <c r="AQ97" s="22">
        <f>SUM(ENERO:DICIEMBRE!AQ97)</f>
        <v>0</v>
      </c>
      <c r="AR97" s="22">
        <f>SUM(ENERO:DICIEMBRE!AR97)</f>
        <v>0</v>
      </c>
      <c r="AS97" s="33" t="str">
        <f t="shared" si="30"/>
        <v/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17"/>
      <c r="BE97" s="17"/>
      <c r="BX97" s="2"/>
      <c r="CA97" s="35" t="str">
        <f t="shared" si="31"/>
        <v/>
      </c>
      <c r="CB97" s="35" t="str">
        <f t="shared" si="32"/>
        <v/>
      </c>
      <c r="CG97" s="36">
        <f t="shared" si="33"/>
        <v>0</v>
      </c>
      <c r="CH97" s="36">
        <f t="shared" si="34"/>
        <v>0</v>
      </c>
      <c r="CI97" s="10"/>
      <c r="CJ97" s="10"/>
      <c r="CK97" s="10"/>
      <c r="CL97" s="10"/>
      <c r="CM97" s="10"/>
      <c r="CN97" s="10"/>
      <c r="CO97" s="10"/>
    </row>
    <row r="98" spans="1:93" ht="19.5" customHeight="1" x14ac:dyDescent="0.25">
      <c r="A98" s="383"/>
      <c r="B98" s="128" t="s">
        <v>83</v>
      </c>
      <c r="C98" s="129">
        <f t="shared" si="29"/>
        <v>0</v>
      </c>
      <c r="D98" s="185">
        <f>+J98+L98+N98</f>
        <v>0</v>
      </c>
      <c r="E98" s="186">
        <f>+K98+M98+O98</f>
        <v>0</v>
      </c>
      <c r="F98" s="90"/>
      <c r="G98" s="187"/>
      <c r="H98" s="90"/>
      <c r="I98" s="91"/>
      <c r="J98" s="22">
        <f>SUM(ENERO:DICIEMBRE!J98)</f>
        <v>0</v>
      </c>
      <c r="K98" s="22">
        <f>SUM(ENERO:DICIEMBRE!K98)</f>
        <v>0</v>
      </c>
      <c r="L98" s="22">
        <f>SUM(ENERO:DICIEMBRE!L98)</f>
        <v>0</v>
      </c>
      <c r="M98" s="22">
        <f>SUM(ENERO:DICIEMBRE!M98)</f>
        <v>0</v>
      </c>
      <c r="N98" s="22">
        <f>SUM(ENERO:DICIEMBRE!N98)</f>
        <v>0</v>
      </c>
      <c r="O98" s="22">
        <f>SUM(ENERO:DICIEMBRE!O98)</f>
        <v>0</v>
      </c>
      <c r="P98" s="117"/>
      <c r="Q98" s="116"/>
      <c r="R98" s="187"/>
      <c r="S98" s="190"/>
      <c r="T98" s="90"/>
      <c r="U98" s="91"/>
      <c r="V98" s="130"/>
      <c r="W98" s="187"/>
      <c r="X98" s="90"/>
      <c r="Y98" s="91"/>
      <c r="Z98" s="130"/>
      <c r="AA98" s="187"/>
      <c r="AB98" s="90"/>
      <c r="AC98" s="91"/>
      <c r="AD98" s="90"/>
      <c r="AE98" s="116"/>
      <c r="AF98" s="90"/>
      <c r="AG98" s="91"/>
      <c r="AH98" s="90"/>
      <c r="AI98" s="91"/>
      <c r="AJ98" s="90"/>
      <c r="AK98" s="91"/>
      <c r="AL98" s="187"/>
      <c r="AM98" s="118"/>
      <c r="AN98" s="22">
        <f>SUM(ENERO:DICIEMBRE!AN98)</f>
        <v>0</v>
      </c>
      <c r="AO98" s="22">
        <f>SUM(ENERO:DICIEMBRE!AO98)</f>
        <v>0</v>
      </c>
      <c r="AP98" s="22">
        <f>SUM(ENERO:DICIEMBRE!AP98)</f>
        <v>0</v>
      </c>
      <c r="AQ98" s="22">
        <f>SUM(ENERO:DICIEMBRE!AQ98)</f>
        <v>0</v>
      </c>
      <c r="AR98" s="22">
        <f>SUM(ENERO:DICIEMBRE!AR98)</f>
        <v>0</v>
      </c>
      <c r="AS98" s="33" t="str">
        <f t="shared" si="30"/>
        <v/>
      </c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17"/>
      <c r="BE98" s="17"/>
      <c r="BX98" s="2"/>
      <c r="CA98" s="35" t="str">
        <f t="shared" si="31"/>
        <v/>
      </c>
      <c r="CB98" s="35" t="str">
        <f t="shared" si="32"/>
        <v/>
      </c>
      <c r="CG98" s="36">
        <f t="shared" si="33"/>
        <v>0</v>
      </c>
      <c r="CH98" s="36">
        <f t="shared" si="34"/>
        <v>0</v>
      </c>
      <c r="CI98" s="10"/>
      <c r="CJ98" s="10"/>
      <c r="CK98" s="10"/>
      <c r="CL98" s="10"/>
      <c r="CM98" s="10"/>
      <c r="CN98" s="10"/>
      <c r="CO98" s="10"/>
    </row>
    <row r="99" spans="1:93" ht="19.5" customHeight="1" x14ac:dyDescent="0.25">
      <c r="A99" s="384"/>
      <c r="B99" s="63" t="s">
        <v>84</v>
      </c>
      <c r="C99" s="64">
        <f t="shared" si="29"/>
        <v>13</v>
      </c>
      <c r="D99" s="65">
        <f>SUM(F99+H99+J99+L99+N99+P99+R99+T99+V99+X99+Z99+AB99+AD99+AF99+AH99+AJ99+AL99)</f>
        <v>0</v>
      </c>
      <c r="E99" s="191">
        <f>SUM(G99+I99+K99+M99+O99+Q99+S99+U99+W99+Y99+AA99+AC99+AE99+AG99+AI99+AK99+AM99)</f>
        <v>13</v>
      </c>
      <c r="F99" s="22">
        <f>SUM(ENERO:DICIEMBRE!F99)</f>
        <v>0</v>
      </c>
      <c r="G99" s="22">
        <f>SUM(ENERO:DICIEMBRE!G99)</f>
        <v>0</v>
      </c>
      <c r="H99" s="22">
        <f>SUM(ENERO:DICIEMBRE!H99)</f>
        <v>0</v>
      </c>
      <c r="I99" s="22">
        <f>SUM(ENERO:DICIEMBRE!I99)</f>
        <v>0</v>
      </c>
      <c r="J99" s="22">
        <f>SUM(ENERO:DICIEMBRE!J99)</f>
        <v>0</v>
      </c>
      <c r="K99" s="22">
        <f>SUM(ENERO:DICIEMBRE!K99)</f>
        <v>0</v>
      </c>
      <c r="L99" s="22">
        <f>SUM(ENERO:DICIEMBRE!L99)</f>
        <v>0</v>
      </c>
      <c r="M99" s="22">
        <f>SUM(ENERO:DICIEMBRE!M99)</f>
        <v>0</v>
      </c>
      <c r="N99" s="22">
        <f>SUM(ENERO:DICIEMBRE!N99)</f>
        <v>0</v>
      </c>
      <c r="O99" s="22">
        <f>SUM(ENERO:DICIEMBRE!O99)</f>
        <v>1</v>
      </c>
      <c r="P99" s="22">
        <f>SUM(ENERO:DICIEMBRE!P99)</f>
        <v>0</v>
      </c>
      <c r="Q99" s="22">
        <f>SUM(ENERO:DICIEMBRE!Q99)</f>
        <v>0</v>
      </c>
      <c r="R99" s="22">
        <f>SUM(ENERO:DICIEMBRE!R99)</f>
        <v>0</v>
      </c>
      <c r="S99" s="22">
        <f>SUM(ENERO:DICIEMBRE!S99)</f>
        <v>3</v>
      </c>
      <c r="T99" s="22">
        <f>SUM(ENERO:DICIEMBRE!T99)</f>
        <v>0</v>
      </c>
      <c r="U99" s="22">
        <f>SUM(ENERO:DICIEMBRE!U99)</f>
        <v>0</v>
      </c>
      <c r="V99" s="22">
        <f>SUM(ENERO:DICIEMBRE!V99)</f>
        <v>0</v>
      </c>
      <c r="W99" s="22">
        <f>SUM(ENERO:DICIEMBRE!W99)</f>
        <v>0</v>
      </c>
      <c r="X99" s="22">
        <f>SUM(ENERO:DICIEMBRE!X99)</f>
        <v>0</v>
      </c>
      <c r="Y99" s="22">
        <f>SUM(ENERO:DICIEMBRE!Y99)</f>
        <v>2</v>
      </c>
      <c r="Z99" s="22">
        <f>SUM(ENERO:DICIEMBRE!Z99)</f>
        <v>0</v>
      </c>
      <c r="AA99" s="22">
        <f>SUM(ENERO:DICIEMBRE!AA99)</f>
        <v>2</v>
      </c>
      <c r="AB99" s="22">
        <f>SUM(ENERO:DICIEMBRE!AB99)</f>
        <v>0</v>
      </c>
      <c r="AC99" s="22">
        <f>SUM(ENERO:DICIEMBRE!AC99)</f>
        <v>0</v>
      </c>
      <c r="AD99" s="22">
        <f>SUM(ENERO:DICIEMBRE!AD99)</f>
        <v>0</v>
      </c>
      <c r="AE99" s="22">
        <f>SUM(ENERO:DICIEMBRE!AE99)</f>
        <v>2</v>
      </c>
      <c r="AF99" s="22">
        <f>SUM(ENERO:DICIEMBRE!AF99)</f>
        <v>0</v>
      </c>
      <c r="AG99" s="22">
        <f>SUM(ENERO:DICIEMBRE!AG99)</f>
        <v>2</v>
      </c>
      <c r="AH99" s="22">
        <f>SUM(ENERO:DICIEMBRE!AH99)</f>
        <v>0</v>
      </c>
      <c r="AI99" s="22">
        <f>SUM(ENERO:DICIEMBRE!AI99)</f>
        <v>1</v>
      </c>
      <c r="AJ99" s="22">
        <f>SUM(ENERO:DICIEMBRE!AJ99)</f>
        <v>0</v>
      </c>
      <c r="AK99" s="22">
        <f>SUM(ENERO:DICIEMBRE!AK99)</f>
        <v>0</v>
      </c>
      <c r="AL99" s="22">
        <f>SUM(ENERO:DICIEMBRE!AL99)</f>
        <v>0</v>
      </c>
      <c r="AM99" s="22">
        <f>SUM(ENERO:DICIEMBRE!AM99)</f>
        <v>0</v>
      </c>
      <c r="AN99" s="22">
        <f>SUM(ENERO:DICIEMBRE!AN99)</f>
        <v>0</v>
      </c>
      <c r="AO99" s="22">
        <f>SUM(ENERO:DICIEMBRE!AO99)</f>
        <v>0</v>
      </c>
      <c r="AP99" s="22">
        <f>SUM(ENERO:DICIEMBRE!AP99)</f>
        <v>0</v>
      </c>
      <c r="AQ99" s="22">
        <f>SUM(ENERO:DICIEMBRE!AQ99)</f>
        <v>0</v>
      </c>
      <c r="AR99" s="22">
        <f>SUM(ENERO:DICIEMBRE!AR99)</f>
        <v>0</v>
      </c>
      <c r="AS99" s="33" t="str">
        <f t="shared" si="30"/>
        <v/>
      </c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17"/>
      <c r="BE99" s="17"/>
      <c r="BX99" s="2"/>
      <c r="CA99" s="35" t="str">
        <f t="shared" si="31"/>
        <v/>
      </c>
      <c r="CB99" s="35" t="str">
        <f t="shared" si="32"/>
        <v/>
      </c>
      <c r="CG99" s="36">
        <f t="shared" si="33"/>
        <v>0</v>
      </c>
      <c r="CH99" s="36">
        <f t="shared" si="34"/>
        <v>0</v>
      </c>
      <c r="CI99" s="10"/>
      <c r="CJ99" s="10"/>
      <c r="CK99" s="10"/>
      <c r="CL99" s="10"/>
      <c r="CM99" s="10"/>
      <c r="CN99" s="10"/>
      <c r="CO99" s="10"/>
    </row>
    <row r="100" spans="1:93" ht="19.5" customHeight="1" x14ac:dyDescent="0.25">
      <c r="A100" s="382" t="s">
        <v>85</v>
      </c>
      <c r="B100" s="18" t="s">
        <v>79</v>
      </c>
      <c r="C100" s="19">
        <f t="shared" si="29"/>
        <v>209</v>
      </c>
      <c r="D100" s="20">
        <f>+L100+N100+P100+R100+T100+V100+X100+Z100+AB100+AD100</f>
        <v>95</v>
      </c>
      <c r="E100" s="172">
        <f>+M100+O100+Q100+S100+U100+W100+Y100+AA100+AC100+AE100</f>
        <v>114</v>
      </c>
      <c r="F100" s="126"/>
      <c r="G100" s="173"/>
      <c r="H100" s="126"/>
      <c r="I100" s="174"/>
      <c r="J100" s="126"/>
      <c r="K100" s="173"/>
      <c r="L100" s="22">
        <f>SUM(ENERO:DICIEMBRE!L100)</f>
        <v>8</v>
      </c>
      <c r="M100" s="22">
        <f>SUM(ENERO:DICIEMBRE!M100)</f>
        <v>3</v>
      </c>
      <c r="N100" s="22">
        <f>SUM(ENERO:DICIEMBRE!N100)</f>
        <v>10</v>
      </c>
      <c r="O100" s="22">
        <f>SUM(ENERO:DICIEMBRE!O100)</f>
        <v>12</v>
      </c>
      <c r="P100" s="22">
        <f>SUM(ENERO:DICIEMBRE!P100)</f>
        <v>12</v>
      </c>
      <c r="Q100" s="22">
        <f>SUM(ENERO:DICIEMBRE!Q100)</f>
        <v>22</v>
      </c>
      <c r="R100" s="22">
        <f>SUM(ENERO:DICIEMBRE!R100)</f>
        <v>13</v>
      </c>
      <c r="S100" s="22">
        <f>SUM(ENERO:DICIEMBRE!S100)</f>
        <v>12</v>
      </c>
      <c r="T100" s="22">
        <f>SUM(ENERO:DICIEMBRE!T100)</f>
        <v>15</v>
      </c>
      <c r="U100" s="22">
        <f>SUM(ENERO:DICIEMBRE!U100)</f>
        <v>15</v>
      </c>
      <c r="V100" s="22">
        <f>SUM(ENERO:DICIEMBRE!V100)</f>
        <v>10</v>
      </c>
      <c r="W100" s="22">
        <f>SUM(ENERO:DICIEMBRE!W100)</f>
        <v>23</v>
      </c>
      <c r="X100" s="22">
        <f>SUM(ENERO:DICIEMBRE!X100)</f>
        <v>8</v>
      </c>
      <c r="Y100" s="22">
        <f>SUM(ENERO:DICIEMBRE!Y100)</f>
        <v>12</v>
      </c>
      <c r="Z100" s="22">
        <f>SUM(ENERO:DICIEMBRE!Z100)</f>
        <v>15</v>
      </c>
      <c r="AA100" s="22">
        <f>SUM(ENERO:DICIEMBRE!AA100)</f>
        <v>5</v>
      </c>
      <c r="AB100" s="22">
        <f>SUM(ENERO:DICIEMBRE!AB100)</f>
        <v>1</v>
      </c>
      <c r="AC100" s="22">
        <f>SUM(ENERO:DICIEMBRE!AC100)</f>
        <v>8</v>
      </c>
      <c r="AD100" s="22">
        <f>SUM(ENERO:DICIEMBRE!AD100)</f>
        <v>3</v>
      </c>
      <c r="AE100" s="22">
        <f>SUM(ENERO:DICIEMBRE!AE100)</f>
        <v>2</v>
      </c>
      <c r="AF100" s="107"/>
      <c r="AG100" s="195"/>
      <c r="AH100" s="107"/>
      <c r="AI100" s="195"/>
      <c r="AJ100" s="107"/>
      <c r="AK100" s="195"/>
      <c r="AL100" s="196"/>
      <c r="AM100" s="197"/>
      <c r="AN100" s="22">
        <f>SUM(ENERO:DICIEMBRE!AN100)</f>
        <v>0</v>
      </c>
      <c r="AO100" s="22">
        <f>SUM(ENERO:DICIEMBRE!AO100)</f>
        <v>0</v>
      </c>
      <c r="AP100" s="22">
        <f>SUM(ENERO:DICIEMBRE!AP100)</f>
        <v>0</v>
      </c>
      <c r="AQ100" s="22">
        <f>SUM(ENERO:DICIEMBRE!AQ100)</f>
        <v>0</v>
      </c>
      <c r="AR100" s="22">
        <f>SUM(ENERO:DICIEMBRE!AR100)</f>
        <v>0</v>
      </c>
      <c r="AS100" s="33" t="str">
        <f t="shared" si="30"/>
        <v/>
      </c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17"/>
      <c r="BE100" s="17"/>
      <c r="BX100" s="2"/>
      <c r="CA100" s="35" t="str">
        <f t="shared" si="31"/>
        <v/>
      </c>
      <c r="CB100" s="35" t="str">
        <f t="shared" si="32"/>
        <v/>
      </c>
      <c r="CG100" s="36">
        <f t="shared" si="33"/>
        <v>0</v>
      </c>
      <c r="CH100" s="36">
        <f t="shared" si="34"/>
        <v>0</v>
      </c>
      <c r="CI100" s="10"/>
      <c r="CJ100" s="10"/>
      <c r="CK100" s="10"/>
      <c r="CL100" s="10"/>
      <c r="CM100" s="10"/>
      <c r="CN100" s="10"/>
      <c r="CO100" s="10"/>
    </row>
    <row r="101" spans="1:93" ht="19.5" customHeight="1" x14ac:dyDescent="0.25">
      <c r="A101" s="383"/>
      <c r="B101" s="37" t="s">
        <v>80</v>
      </c>
      <c r="C101" s="38">
        <f t="shared" si="29"/>
        <v>362</v>
      </c>
      <c r="D101" s="39">
        <f t="shared" ref="D101:E103" si="36">SUM(F101+H101+J101+L101+N101+P101+R101+T101+V101+X101+Z101+AB101+AD101+AF101+AH101+AJ101+AL101)</f>
        <v>221</v>
      </c>
      <c r="E101" s="183">
        <f t="shared" si="36"/>
        <v>141</v>
      </c>
      <c r="F101" s="22">
        <f>SUM(ENERO:DICIEMBRE!F101)</f>
        <v>0</v>
      </c>
      <c r="G101" s="22">
        <f>SUM(ENERO:DICIEMBRE!G101)</f>
        <v>0</v>
      </c>
      <c r="H101" s="22">
        <f>SUM(ENERO:DICIEMBRE!H101)</f>
        <v>0</v>
      </c>
      <c r="I101" s="22">
        <f>SUM(ENERO:DICIEMBRE!I101)</f>
        <v>0</v>
      </c>
      <c r="J101" s="22">
        <f>SUM(ENERO:DICIEMBRE!J101)</f>
        <v>0</v>
      </c>
      <c r="K101" s="22">
        <f>SUM(ENERO:DICIEMBRE!K101)</f>
        <v>0</v>
      </c>
      <c r="L101" s="22">
        <f>SUM(ENERO:DICIEMBRE!L101)</f>
        <v>1</v>
      </c>
      <c r="M101" s="22">
        <f>SUM(ENERO:DICIEMBRE!M101)</f>
        <v>3</v>
      </c>
      <c r="N101" s="22">
        <f>SUM(ENERO:DICIEMBRE!N101)</f>
        <v>7</v>
      </c>
      <c r="O101" s="22">
        <f>SUM(ENERO:DICIEMBRE!O101)</f>
        <v>4</v>
      </c>
      <c r="P101" s="22">
        <f>SUM(ENERO:DICIEMBRE!P101)</f>
        <v>15</v>
      </c>
      <c r="Q101" s="22">
        <f>SUM(ENERO:DICIEMBRE!Q101)</f>
        <v>4</v>
      </c>
      <c r="R101" s="22">
        <f>SUM(ENERO:DICIEMBRE!R101)</f>
        <v>14</v>
      </c>
      <c r="S101" s="22">
        <f>SUM(ENERO:DICIEMBRE!S101)</f>
        <v>13</v>
      </c>
      <c r="T101" s="22">
        <f>SUM(ENERO:DICIEMBRE!T101)</f>
        <v>18</v>
      </c>
      <c r="U101" s="22">
        <f>SUM(ENERO:DICIEMBRE!U101)</f>
        <v>9</v>
      </c>
      <c r="V101" s="22">
        <f>SUM(ENERO:DICIEMBRE!V101)</f>
        <v>18</v>
      </c>
      <c r="W101" s="22">
        <f>SUM(ENERO:DICIEMBRE!W101)</f>
        <v>9</v>
      </c>
      <c r="X101" s="22">
        <f>SUM(ENERO:DICIEMBRE!X101)</f>
        <v>18</v>
      </c>
      <c r="Y101" s="22">
        <f>SUM(ENERO:DICIEMBRE!Y101)</f>
        <v>13</v>
      </c>
      <c r="Z101" s="22">
        <f>SUM(ENERO:DICIEMBRE!Z101)</f>
        <v>23</v>
      </c>
      <c r="AA101" s="22">
        <f>SUM(ENERO:DICIEMBRE!AA101)</f>
        <v>16</v>
      </c>
      <c r="AB101" s="22">
        <f>SUM(ENERO:DICIEMBRE!AB101)</f>
        <v>28</v>
      </c>
      <c r="AC101" s="22">
        <f>SUM(ENERO:DICIEMBRE!AC101)</f>
        <v>14</v>
      </c>
      <c r="AD101" s="22">
        <f>SUM(ENERO:DICIEMBRE!AD101)</f>
        <v>18</v>
      </c>
      <c r="AE101" s="22">
        <f>SUM(ENERO:DICIEMBRE!AE101)</f>
        <v>11</v>
      </c>
      <c r="AF101" s="22">
        <f>SUM(ENERO:DICIEMBRE!AF101)</f>
        <v>22</v>
      </c>
      <c r="AG101" s="22">
        <f>SUM(ENERO:DICIEMBRE!AG101)</f>
        <v>23</v>
      </c>
      <c r="AH101" s="22">
        <f>SUM(ENERO:DICIEMBRE!AH101)</f>
        <v>18</v>
      </c>
      <c r="AI101" s="22">
        <f>SUM(ENERO:DICIEMBRE!AI101)</f>
        <v>14</v>
      </c>
      <c r="AJ101" s="22">
        <f>SUM(ENERO:DICIEMBRE!AJ101)</f>
        <v>17</v>
      </c>
      <c r="AK101" s="22">
        <f>SUM(ENERO:DICIEMBRE!AK101)</f>
        <v>6</v>
      </c>
      <c r="AL101" s="22">
        <f>SUM(ENERO:DICIEMBRE!AL101)</f>
        <v>4</v>
      </c>
      <c r="AM101" s="22">
        <f>SUM(ENERO:DICIEMBRE!AM101)</f>
        <v>2</v>
      </c>
      <c r="AN101" s="22">
        <f>SUM(ENERO:DICIEMBRE!AN101)</f>
        <v>0</v>
      </c>
      <c r="AO101" s="22">
        <f>SUM(ENERO:DICIEMBRE!AO101)</f>
        <v>0</v>
      </c>
      <c r="AP101" s="22">
        <f>SUM(ENERO:DICIEMBRE!AP101)</f>
        <v>0</v>
      </c>
      <c r="AQ101" s="22">
        <f>SUM(ENERO:DICIEMBRE!AQ101)</f>
        <v>3</v>
      </c>
      <c r="AR101" s="22">
        <f>SUM(ENERO:DICIEMBRE!AR101)</f>
        <v>0</v>
      </c>
      <c r="AS101" s="33" t="str">
        <f t="shared" si="30"/>
        <v/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17"/>
      <c r="BE101" s="17"/>
      <c r="BX101" s="2"/>
      <c r="CA101" s="35" t="str">
        <f t="shared" si="31"/>
        <v/>
      </c>
      <c r="CB101" s="35" t="str">
        <f t="shared" si="32"/>
        <v/>
      </c>
      <c r="CG101" s="36">
        <f t="shared" si="33"/>
        <v>0</v>
      </c>
      <c r="CH101" s="36">
        <f t="shared" si="34"/>
        <v>0</v>
      </c>
      <c r="CI101" s="10"/>
      <c r="CJ101" s="10"/>
      <c r="CK101" s="10"/>
      <c r="CL101" s="10"/>
      <c r="CM101" s="10"/>
      <c r="CN101" s="10"/>
      <c r="CO101" s="10"/>
    </row>
    <row r="102" spans="1:93" ht="19.5" customHeight="1" x14ac:dyDescent="0.25">
      <c r="A102" s="383"/>
      <c r="B102" s="37" t="s">
        <v>81</v>
      </c>
      <c r="C102" s="38">
        <f t="shared" si="29"/>
        <v>115</v>
      </c>
      <c r="D102" s="39">
        <f>SUM(F102+H102+J102+L102+N102+P102+R102+T102+V102+X102+Z102+AB102+AD102+AF102+AH102+AJ102+AL102)</f>
        <v>58</v>
      </c>
      <c r="E102" s="183">
        <f t="shared" si="36"/>
        <v>57</v>
      </c>
      <c r="F102" s="22">
        <f>SUM(ENERO:DICIEMBRE!F102)</f>
        <v>2</v>
      </c>
      <c r="G102" s="22">
        <f>SUM(ENERO:DICIEMBRE!G102)</f>
        <v>3</v>
      </c>
      <c r="H102" s="22">
        <f>SUM(ENERO:DICIEMBRE!H102)</f>
        <v>0</v>
      </c>
      <c r="I102" s="22">
        <f>SUM(ENERO:DICIEMBRE!I102)</f>
        <v>0</v>
      </c>
      <c r="J102" s="22">
        <f>SUM(ENERO:DICIEMBRE!J102)</f>
        <v>1</v>
      </c>
      <c r="K102" s="22">
        <f>SUM(ENERO:DICIEMBRE!K102)</f>
        <v>0</v>
      </c>
      <c r="L102" s="22">
        <f>SUM(ENERO:DICIEMBRE!L102)</f>
        <v>1</v>
      </c>
      <c r="M102" s="22">
        <f>SUM(ENERO:DICIEMBRE!M102)</f>
        <v>2</v>
      </c>
      <c r="N102" s="22">
        <f>SUM(ENERO:DICIEMBRE!N102)</f>
        <v>10</v>
      </c>
      <c r="O102" s="22">
        <f>SUM(ENERO:DICIEMBRE!O102)</f>
        <v>6</v>
      </c>
      <c r="P102" s="22">
        <f>SUM(ENERO:DICIEMBRE!P102)</f>
        <v>16</v>
      </c>
      <c r="Q102" s="22">
        <f>SUM(ENERO:DICIEMBRE!Q102)</f>
        <v>6</v>
      </c>
      <c r="R102" s="22">
        <f>SUM(ENERO:DICIEMBRE!R102)</f>
        <v>11</v>
      </c>
      <c r="S102" s="22">
        <f>SUM(ENERO:DICIEMBRE!S102)</f>
        <v>14</v>
      </c>
      <c r="T102" s="22">
        <f>SUM(ENERO:DICIEMBRE!T102)</f>
        <v>3</v>
      </c>
      <c r="U102" s="22">
        <f>SUM(ENERO:DICIEMBRE!U102)</f>
        <v>3</v>
      </c>
      <c r="V102" s="22">
        <f>SUM(ENERO:DICIEMBRE!V102)</f>
        <v>4</v>
      </c>
      <c r="W102" s="22">
        <f>SUM(ENERO:DICIEMBRE!W102)</f>
        <v>6</v>
      </c>
      <c r="X102" s="22">
        <f>SUM(ENERO:DICIEMBRE!X102)</f>
        <v>0</v>
      </c>
      <c r="Y102" s="22">
        <f>SUM(ENERO:DICIEMBRE!Y102)</f>
        <v>7</v>
      </c>
      <c r="Z102" s="22">
        <f>SUM(ENERO:DICIEMBRE!Z102)</f>
        <v>0</v>
      </c>
      <c r="AA102" s="22">
        <f>SUM(ENERO:DICIEMBRE!AA102)</f>
        <v>1</v>
      </c>
      <c r="AB102" s="22">
        <f>SUM(ENERO:DICIEMBRE!AB102)</f>
        <v>2</v>
      </c>
      <c r="AC102" s="22">
        <f>SUM(ENERO:DICIEMBRE!AC102)</f>
        <v>4</v>
      </c>
      <c r="AD102" s="22">
        <f>SUM(ENERO:DICIEMBRE!AD102)</f>
        <v>3</v>
      </c>
      <c r="AE102" s="22">
        <f>SUM(ENERO:DICIEMBRE!AE102)</f>
        <v>1</v>
      </c>
      <c r="AF102" s="22">
        <f>SUM(ENERO:DICIEMBRE!AF102)</f>
        <v>4</v>
      </c>
      <c r="AG102" s="22">
        <f>SUM(ENERO:DICIEMBRE!AG102)</f>
        <v>3</v>
      </c>
      <c r="AH102" s="22">
        <f>SUM(ENERO:DICIEMBRE!AH102)</f>
        <v>0</v>
      </c>
      <c r="AI102" s="22">
        <f>SUM(ENERO:DICIEMBRE!AI102)</f>
        <v>0</v>
      </c>
      <c r="AJ102" s="22">
        <f>SUM(ENERO:DICIEMBRE!AJ102)</f>
        <v>0</v>
      </c>
      <c r="AK102" s="22">
        <f>SUM(ENERO:DICIEMBRE!AK102)</f>
        <v>1</v>
      </c>
      <c r="AL102" s="22">
        <f>SUM(ENERO:DICIEMBRE!AL102)</f>
        <v>1</v>
      </c>
      <c r="AM102" s="22">
        <f>SUM(ENERO:DICIEMBRE!AM102)</f>
        <v>0</v>
      </c>
      <c r="AN102" s="22">
        <f>SUM(ENERO:DICIEMBRE!AN102)</f>
        <v>0</v>
      </c>
      <c r="AO102" s="22">
        <f>SUM(ENERO:DICIEMBRE!AO102)</f>
        <v>0</v>
      </c>
      <c r="AP102" s="22">
        <f>SUM(ENERO:DICIEMBRE!AP102)</f>
        <v>0</v>
      </c>
      <c r="AQ102" s="22">
        <f>SUM(ENERO:DICIEMBRE!AQ102)</f>
        <v>9</v>
      </c>
      <c r="AR102" s="22">
        <f>SUM(ENERO:DICIEMBRE!AR102)</f>
        <v>0</v>
      </c>
      <c r="AS102" s="33" t="str">
        <f t="shared" si="30"/>
        <v/>
      </c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17"/>
      <c r="BE102" s="17"/>
      <c r="BX102" s="2"/>
      <c r="CA102" s="35" t="str">
        <f t="shared" si="31"/>
        <v/>
      </c>
      <c r="CB102" s="35" t="str">
        <f t="shared" si="32"/>
        <v/>
      </c>
      <c r="CG102" s="36">
        <f t="shared" si="33"/>
        <v>0</v>
      </c>
      <c r="CH102" s="36">
        <f t="shared" si="34"/>
        <v>0</v>
      </c>
      <c r="CI102" s="10"/>
      <c r="CJ102" s="10"/>
      <c r="CK102" s="10"/>
      <c r="CL102" s="10"/>
      <c r="CM102" s="10"/>
      <c r="CN102" s="10"/>
      <c r="CO102" s="10"/>
    </row>
    <row r="103" spans="1:93" ht="19.5" customHeight="1" x14ac:dyDescent="0.25">
      <c r="A103" s="383"/>
      <c r="B103" s="37" t="s">
        <v>82</v>
      </c>
      <c r="C103" s="38">
        <f t="shared" si="29"/>
        <v>0</v>
      </c>
      <c r="D103" s="39">
        <f t="shared" si="36"/>
        <v>0</v>
      </c>
      <c r="E103" s="183">
        <f t="shared" si="36"/>
        <v>0</v>
      </c>
      <c r="F103" s="22">
        <f>SUM(ENERO:DICIEMBRE!F103)</f>
        <v>0</v>
      </c>
      <c r="G103" s="22">
        <f>SUM(ENERO:DICIEMBRE!G103)</f>
        <v>0</v>
      </c>
      <c r="H103" s="22">
        <f>SUM(ENERO:DICIEMBRE!H103)</f>
        <v>0</v>
      </c>
      <c r="I103" s="22">
        <f>SUM(ENERO:DICIEMBRE!I103)</f>
        <v>0</v>
      </c>
      <c r="J103" s="22">
        <f>SUM(ENERO:DICIEMBRE!J103)</f>
        <v>0</v>
      </c>
      <c r="K103" s="22">
        <f>SUM(ENERO:DICIEMBRE!K103)</f>
        <v>0</v>
      </c>
      <c r="L103" s="22">
        <f>SUM(ENERO:DICIEMBRE!L103)</f>
        <v>0</v>
      </c>
      <c r="M103" s="22">
        <f>SUM(ENERO:DICIEMBRE!M103)</f>
        <v>0</v>
      </c>
      <c r="N103" s="22">
        <f>SUM(ENERO:DICIEMBRE!N103)</f>
        <v>0</v>
      </c>
      <c r="O103" s="22">
        <f>SUM(ENERO:DICIEMBRE!O103)</f>
        <v>0</v>
      </c>
      <c r="P103" s="22">
        <f>SUM(ENERO:DICIEMBRE!P103)</f>
        <v>0</v>
      </c>
      <c r="Q103" s="22">
        <f>SUM(ENERO:DICIEMBRE!Q103)</f>
        <v>0</v>
      </c>
      <c r="R103" s="22">
        <f>SUM(ENERO:DICIEMBRE!R103)</f>
        <v>0</v>
      </c>
      <c r="S103" s="22">
        <f>SUM(ENERO:DICIEMBRE!S103)</f>
        <v>0</v>
      </c>
      <c r="T103" s="22">
        <f>SUM(ENERO:DICIEMBRE!T103)</f>
        <v>0</v>
      </c>
      <c r="U103" s="22">
        <f>SUM(ENERO:DICIEMBRE!U103)</f>
        <v>0</v>
      </c>
      <c r="V103" s="22">
        <f>SUM(ENERO:DICIEMBRE!V103)</f>
        <v>0</v>
      </c>
      <c r="W103" s="22">
        <f>SUM(ENERO:DICIEMBRE!W103)</f>
        <v>0</v>
      </c>
      <c r="X103" s="22">
        <f>SUM(ENERO:DICIEMBRE!X103)</f>
        <v>0</v>
      </c>
      <c r="Y103" s="22">
        <f>SUM(ENERO:DICIEMBRE!Y103)</f>
        <v>0</v>
      </c>
      <c r="Z103" s="22">
        <f>SUM(ENERO:DICIEMBRE!Z103)</f>
        <v>0</v>
      </c>
      <c r="AA103" s="22">
        <f>SUM(ENERO:DICIEMBRE!AA103)</f>
        <v>0</v>
      </c>
      <c r="AB103" s="22">
        <f>SUM(ENERO:DICIEMBRE!AB103)</f>
        <v>0</v>
      </c>
      <c r="AC103" s="22">
        <f>SUM(ENERO:DICIEMBRE!AC103)</f>
        <v>0</v>
      </c>
      <c r="AD103" s="22">
        <f>SUM(ENERO:DICIEMBRE!AD103)</f>
        <v>0</v>
      </c>
      <c r="AE103" s="22">
        <f>SUM(ENERO:DICIEMBRE!AE103)</f>
        <v>0</v>
      </c>
      <c r="AF103" s="22">
        <f>SUM(ENERO:DICIEMBRE!AF103)</f>
        <v>0</v>
      </c>
      <c r="AG103" s="22">
        <f>SUM(ENERO:DICIEMBRE!AG103)</f>
        <v>0</v>
      </c>
      <c r="AH103" s="22">
        <f>SUM(ENERO:DICIEMBRE!AH103)</f>
        <v>0</v>
      </c>
      <c r="AI103" s="22">
        <f>SUM(ENERO:DICIEMBRE!AI103)</f>
        <v>0</v>
      </c>
      <c r="AJ103" s="22">
        <f>SUM(ENERO:DICIEMBRE!AJ103)</f>
        <v>0</v>
      </c>
      <c r="AK103" s="22">
        <f>SUM(ENERO:DICIEMBRE!AK103)</f>
        <v>0</v>
      </c>
      <c r="AL103" s="22">
        <f>SUM(ENERO:DICIEMBRE!AL103)</f>
        <v>0</v>
      </c>
      <c r="AM103" s="22">
        <f>SUM(ENERO:DICIEMBRE!AM103)</f>
        <v>0</v>
      </c>
      <c r="AN103" s="22">
        <f>SUM(ENERO:DICIEMBRE!AN103)</f>
        <v>0</v>
      </c>
      <c r="AO103" s="22">
        <f>SUM(ENERO:DICIEMBRE!AO103)</f>
        <v>0</v>
      </c>
      <c r="AP103" s="22">
        <f>SUM(ENERO:DICIEMBRE!AP103)</f>
        <v>0</v>
      </c>
      <c r="AQ103" s="22">
        <f>SUM(ENERO:DICIEMBRE!AQ103)</f>
        <v>0</v>
      </c>
      <c r="AR103" s="22">
        <f>SUM(ENERO:DICIEMBRE!AR103)</f>
        <v>0</v>
      </c>
      <c r="AS103" s="33" t="str">
        <f t="shared" si="30"/>
        <v/>
      </c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17"/>
      <c r="BE103" s="17"/>
      <c r="BX103" s="2"/>
      <c r="CA103" s="35" t="str">
        <f t="shared" si="31"/>
        <v/>
      </c>
      <c r="CB103" s="35" t="str">
        <f t="shared" si="32"/>
        <v/>
      </c>
      <c r="CG103" s="36">
        <f t="shared" si="33"/>
        <v>0</v>
      </c>
      <c r="CH103" s="36">
        <f t="shared" si="34"/>
        <v>0</v>
      </c>
      <c r="CI103" s="10"/>
      <c r="CJ103" s="10"/>
      <c r="CK103" s="10"/>
      <c r="CL103" s="10"/>
      <c r="CM103" s="10"/>
      <c r="CN103" s="10"/>
      <c r="CO103" s="10"/>
    </row>
    <row r="104" spans="1:93" ht="19.5" customHeight="1" x14ac:dyDescent="0.25">
      <c r="A104" s="383"/>
      <c r="B104" s="128" t="s">
        <v>83</v>
      </c>
      <c r="C104" s="129">
        <f t="shared" si="29"/>
        <v>0</v>
      </c>
      <c r="D104" s="185">
        <f>+J104+L104+N104</f>
        <v>0</v>
      </c>
      <c r="E104" s="186">
        <f>+K104+M104+O104</f>
        <v>0</v>
      </c>
      <c r="F104" s="90"/>
      <c r="G104" s="187"/>
      <c r="H104" s="126"/>
      <c r="I104" s="174"/>
      <c r="J104" s="22">
        <f>SUM(ENERO:DICIEMBRE!J104)</f>
        <v>0</v>
      </c>
      <c r="K104" s="22">
        <f>SUM(ENERO:DICIEMBRE!K104)</f>
        <v>0</v>
      </c>
      <c r="L104" s="22">
        <f>SUM(ENERO:DICIEMBRE!L104)</f>
        <v>0</v>
      </c>
      <c r="M104" s="22">
        <f>SUM(ENERO:DICIEMBRE!M104)</f>
        <v>0</v>
      </c>
      <c r="N104" s="22">
        <f>SUM(ENERO:DICIEMBRE!N104)</f>
        <v>0</v>
      </c>
      <c r="O104" s="22">
        <f>SUM(ENERO:DICIEMBRE!O104)</f>
        <v>0</v>
      </c>
      <c r="P104" s="199"/>
      <c r="Q104" s="127"/>
      <c r="R104" s="173"/>
      <c r="S104" s="200"/>
      <c r="T104" s="126"/>
      <c r="U104" s="174"/>
      <c r="V104" s="201"/>
      <c r="W104" s="173"/>
      <c r="X104" s="126"/>
      <c r="Y104" s="174"/>
      <c r="Z104" s="201"/>
      <c r="AA104" s="173"/>
      <c r="AB104" s="126"/>
      <c r="AC104" s="174"/>
      <c r="AD104" s="126"/>
      <c r="AE104" s="127"/>
      <c r="AF104" s="126"/>
      <c r="AG104" s="174"/>
      <c r="AH104" s="126"/>
      <c r="AI104" s="174"/>
      <c r="AJ104" s="126"/>
      <c r="AK104" s="174"/>
      <c r="AL104" s="173"/>
      <c r="AM104" s="202"/>
      <c r="AN104" s="22">
        <f>SUM(ENERO:DICIEMBRE!AN104)</f>
        <v>0</v>
      </c>
      <c r="AO104" s="22">
        <f>SUM(ENERO:DICIEMBRE!AO104)</f>
        <v>0</v>
      </c>
      <c r="AP104" s="22">
        <f>SUM(ENERO:DICIEMBRE!AP104)</f>
        <v>0</v>
      </c>
      <c r="AQ104" s="22">
        <f>SUM(ENERO:DICIEMBRE!AQ104)</f>
        <v>0</v>
      </c>
      <c r="AR104" s="22">
        <f>SUM(ENERO:DICIEMBRE!AR104)</f>
        <v>0</v>
      </c>
      <c r="AS104" s="33" t="str">
        <f t="shared" si="30"/>
        <v/>
      </c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17"/>
      <c r="BE104" s="17"/>
      <c r="BX104" s="2"/>
      <c r="CA104" s="35" t="str">
        <f t="shared" si="31"/>
        <v/>
      </c>
      <c r="CB104" s="35" t="str">
        <f t="shared" si="32"/>
        <v/>
      </c>
      <c r="CG104" s="36">
        <f t="shared" si="33"/>
        <v>0</v>
      </c>
      <c r="CH104" s="36">
        <f t="shared" si="34"/>
        <v>0</v>
      </c>
      <c r="CI104" s="10"/>
      <c r="CJ104" s="10"/>
      <c r="CK104" s="10"/>
      <c r="CL104" s="10"/>
      <c r="CM104" s="10"/>
      <c r="CN104" s="10"/>
      <c r="CO104" s="10"/>
    </row>
    <row r="105" spans="1:93" ht="19.5" customHeight="1" x14ac:dyDescent="0.25">
      <c r="A105" s="384"/>
      <c r="B105" s="63" t="s">
        <v>84</v>
      </c>
      <c r="C105" s="64">
        <f t="shared" si="29"/>
        <v>1</v>
      </c>
      <c r="D105" s="65">
        <f>SUM(F105+H105+J105+L105+N105+P105+R105+T105+V105+X105+Z105+AB105+AD105+AF105+AH105+AJ105+AL105)</f>
        <v>0</v>
      </c>
      <c r="E105" s="191">
        <f>SUM(G105+I105+K105+M105+O105+Q105+S105+U105+W105+Y105+AA105+AC105+AE105+AG105+AI105+AK105+AM105)</f>
        <v>1</v>
      </c>
      <c r="F105" s="154">
        <f>SUM(ENERO:DICIEMBRE!F105)</f>
        <v>0</v>
      </c>
      <c r="G105" s="154">
        <f>SUM(ENERO:DICIEMBRE!G105)</f>
        <v>0</v>
      </c>
      <c r="H105" s="154">
        <f>SUM(ENERO:DICIEMBRE!H105)</f>
        <v>0</v>
      </c>
      <c r="I105" s="154">
        <f>SUM(ENERO:DICIEMBRE!I105)</f>
        <v>0</v>
      </c>
      <c r="J105" s="154">
        <f>SUM(ENERO:DICIEMBRE!J105)</f>
        <v>0</v>
      </c>
      <c r="K105" s="154">
        <f>SUM(ENERO:DICIEMBRE!K105)</f>
        <v>0</v>
      </c>
      <c r="L105" s="154">
        <f>SUM(ENERO:DICIEMBRE!L105)</f>
        <v>0</v>
      </c>
      <c r="M105" s="154">
        <f>SUM(ENERO:DICIEMBRE!M105)</f>
        <v>0</v>
      </c>
      <c r="N105" s="154">
        <f>SUM(ENERO:DICIEMBRE!N105)</f>
        <v>0</v>
      </c>
      <c r="O105" s="154">
        <f>SUM(ENERO:DICIEMBRE!O105)</f>
        <v>0</v>
      </c>
      <c r="P105" s="154">
        <f>SUM(ENERO:DICIEMBRE!P105)</f>
        <v>0</v>
      </c>
      <c r="Q105" s="154">
        <f>SUM(ENERO:DICIEMBRE!Q105)</f>
        <v>0</v>
      </c>
      <c r="R105" s="154">
        <f>SUM(ENERO:DICIEMBRE!R105)</f>
        <v>0</v>
      </c>
      <c r="S105" s="154">
        <f>SUM(ENERO:DICIEMBRE!S105)</f>
        <v>1</v>
      </c>
      <c r="T105" s="154">
        <f>SUM(ENERO:DICIEMBRE!T105)</f>
        <v>0</v>
      </c>
      <c r="U105" s="154">
        <f>SUM(ENERO:DICIEMBRE!U105)</f>
        <v>0</v>
      </c>
      <c r="V105" s="154">
        <f>SUM(ENERO:DICIEMBRE!V105)</f>
        <v>0</v>
      </c>
      <c r="W105" s="154">
        <f>SUM(ENERO:DICIEMBRE!W105)</f>
        <v>0</v>
      </c>
      <c r="X105" s="154">
        <f>SUM(ENERO:DICIEMBRE!X105)</f>
        <v>0</v>
      </c>
      <c r="Y105" s="154">
        <f>SUM(ENERO:DICIEMBRE!Y105)</f>
        <v>0</v>
      </c>
      <c r="Z105" s="154">
        <f>SUM(ENERO:DICIEMBRE!Z105)</f>
        <v>0</v>
      </c>
      <c r="AA105" s="154">
        <f>SUM(ENERO:DICIEMBRE!AA105)</f>
        <v>0</v>
      </c>
      <c r="AB105" s="154">
        <f>SUM(ENERO:DICIEMBRE!AB105)</f>
        <v>0</v>
      </c>
      <c r="AC105" s="154">
        <f>SUM(ENERO:DICIEMBRE!AC105)</f>
        <v>0</v>
      </c>
      <c r="AD105" s="154">
        <f>SUM(ENERO:DICIEMBRE!AD105)</f>
        <v>0</v>
      </c>
      <c r="AE105" s="154">
        <f>SUM(ENERO:DICIEMBRE!AE105)</f>
        <v>0</v>
      </c>
      <c r="AF105" s="154">
        <f>SUM(ENERO:DICIEMBRE!AF105)</f>
        <v>0</v>
      </c>
      <c r="AG105" s="154">
        <f>SUM(ENERO:DICIEMBRE!AG105)</f>
        <v>0</v>
      </c>
      <c r="AH105" s="154">
        <f>SUM(ENERO:DICIEMBRE!AH105)</f>
        <v>0</v>
      </c>
      <c r="AI105" s="154">
        <f>SUM(ENERO:DICIEMBRE!AI105)</f>
        <v>0</v>
      </c>
      <c r="AJ105" s="154">
        <f>SUM(ENERO:DICIEMBRE!AJ105)</f>
        <v>0</v>
      </c>
      <c r="AK105" s="154">
        <f>SUM(ENERO:DICIEMBRE!AK105)</f>
        <v>0</v>
      </c>
      <c r="AL105" s="154">
        <f>SUM(ENERO:DICIEMBRE!AL105)</f>
        <v>0</v>
      </c>
      <c r="AM105" s="154">
        <f>SUM(ENERO:DICIEMBRE!AM105)</f>
        <v>0</v>
      </c>
      <c r="AN105" s="154">
        <f>SUM(ENERO:DICIEMBRE!AN105)</f>
        <v>0</v>
      </c>
      <c r="AO105" s="154">
        <f>SUM(ENERO:DICIEMBRE!AO105)</f>
        <v>0</v>
      </c>
      <c r="AP105" s="154">
        <f>SUM(ENERO:DICIEMBRE!AP105)</f>
        <v>0</v>
      </c>
      <c r="AQ105" s="154">
        <f>SUM(ENERO:DICIEMBRE!AQ105)</f>
        <v>0</v>
      </c>
      <c r="AR105" s="154">
        <f>SUM(ENERO:DICIEMBRE!AR105)</f>
        <v>0</v>
      </c>
      <c r="AS105" s="33" t="str">
        <f t="shared" si="30"/>
        <v/>
      </c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17"/>
      <c r="BE105" s="17"/>
      <c r="BX105" s="2"/>
      <c r="CA105" s="35" t="str">
        <f t="shared" si="31"/>
        <v/>
      </c>
      <c r="CB105" s="35" t="str">
        <f t="shared" si="32"/>
        <v/>
      </c>
      <c r="CG105" s="36">
        <f t="shared" si="33"/>
        <v>0</v>
      </c>
      <c r="CH105" s="36">
        <f t="shared" si="34"/>
        <v>0</v>
      </c>
      <c r="CI105" s="10"/>
      <c r="CJ105" s="10"/>
      <c r="CK105" s="10"/>
      <c r="CL105" s="10"/>
      <c r="CM105" s="10"/>
      <c r="CN105" s="10"/>
      <c r="CO105" s="10"/>
    </row>
    <row r="106" spans="1:93" ht="32.1" customHeight="1" x14ac:dyDescent="0.25">
      <c r="A106" s="203" t="s">
        <v>86</v>
      </c>
      <c r="B106" s="9"/>
      <c r="C106" s="9"/>
      <c r="D106" s="9"/>
      <c r="E106" s="163"/>
      <c r="F106" s="163"/>
      <c r="G106" s="163"/>
      <c r="H106" s="163"/>
      <c r="I106" s="163"/>
      <c r="J106" s="163"/>
      <c r="K106" s="163"/>
      <c r="L106" s="164"/>
      <c r="M106" s="17"/>
      <c r="N106" s="17"/>
      <c r="O106" s="17"/>
      <c r="P106" s="17"/>
      <c r="Q106" s="17"/>
      <c r="R106" s="17"/>
      <c r="S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25.35" customHeight="1" x14ac:dyDescent="0.25">
      <c r="A107" s="392" t="s">
        <v>87</v>
      </c>
      <c r="B107" s="204" t="s">
        <v>88</v>
      </c>
      <c r="C107" s="205" t="s">
        <v>89</v>
      </c>
      <c r="D107" s="205" t="s">
        <v>90</v>
      </c>
      <c r="E107" s="163"/>
      <c r="F107" s="163"/>
      <c r="G107" s="163"/>
      <c r="H107" s="163"/>
      <c r="I107" s="163"/>
      <c r="J107" s="163"/>
      <c r="K107" s="163"/>
      <c r="L107" s="164"/>
      <c r="M107" s="17"/>
      <c r="N107" s="17"/>
      <c r="O107" s="17"/>
      <c r="P107" s="17"/>
      <c r="Q107" s="17"/>
      <c r="R107" s="17"/>
      <c r="S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26.25" customHeight="1" x14ac:dyDescent="0.25">
      <c r="A108" s="395"/>
      <c r="B108" s="206" t="s">
        <v>91</v>
      </c>
      <c r="C108" s="22">
        <f>SUM(ENERO:DICIEMBRE!C108)</f>
        <v>0</v>
      </c>
      <c r="D108" s="22">
        <f>SUM(ENERO:DICIEMBRE!D108)</f>
        <v>0</v>
      </c>
      <c r="E108" s="33" t="str">
        <f>$CA108&amp;$CB108&amp;$CC108&amp;$CD108</f>
        <v/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17"/>
      <c r="R108" s="17"/>
      <c r="S108" s="17"/>
      <c r="CA108" s="4" t="str">
        <f>IF(D108&lt;=C108,"","* Las consejerías realizadas en Espacios Amigables NO DEBEN ser mayor al Total de Actividades. ")</f>
        <v/>
      </c>
      <c r="CG108" s="10">
        <f>IF(D108&lt;=C108,0,1)</f>
        <v>0</v>
      </c>
      <c r="CH108" s="10"/>
      <c r="CI108" s="10"/>
      <c r="CJ108" s="10"/>
      <c r="CK108" s="10"/>
      <c r="CL108" s="10"/>
      <c r="CM108" s="10"/>
      <c r="CN108" s="10"/>
      <c r="CO108" s="10"/>
    </row>
    <row r="109" spans="1:93" ht="26.25" customHeight="1" x14ac:dyDescent="0.25">
      <c r="A109" s="395"/>
      <c r="B109" s="207" t="s">
        <v>92</v>
      </c>
      <c r="C109" s="22">
        <f>SUM(ENERO:DICIEMBRE!C109)</f>
        <v>0</v>
      </c>
      <c r="D109" s="22">
        <f>SUM(ENERO:DICIEMBRE!D109)</f>
        <v>0</v>
      </c>
      <c r="E109" s="33" t="str">
        <f>$CA109&amp;$CB109&amp;$CC109&amp;$CD109</f>
        <v/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17"/>
      <c r="R109" s="17"/>
      <c r="S109" s="17"/>
      <c r="CA109" s="4" t="str">
        <f>IF(D109&lt;=C109,"","* Las consejerías realizadas en Espacios Amigables NO DEBEN ser mayor al Total de Actividades. ")</f>
        <v/>
      </c>
      <c r="CG109" s="10">
        <f>IF(D109&lt;=C109,0,1)</f>
        <v>0</v>
      </c>
      <c r="CH109" s="10"/>
      <c r="CI109" s="10"/>
      <c r="CJ109" s="10"/>
      <c r="CK109" s="10"/>
      <c r="CL109" s="10"/>
      <c r="CM109" s="10"/>
      <c r="CN109" s="10"/>
      <c r="CO109" s="10"/>
    </row>
    <row r="110" spans="1:93" ht="26.25" customHeight="1" x14ac:dyDescent="0.25">
      <c r="A110" s="395"/>
      <c r="B110" s="207" t="s">
        <v>93</v>
      </c>
      <c r="C110" s="22">
        <f>SUM(ENERO:DICIEMBRE!C110)</f>
        <v>0</v>
      </c>
      <c r="D110" s="22">
        <f>SUM(ENERO:DICIEMBRE!D110)</f>
        <v>0</v>
      </c>
      <c r="E110" s="33" t="str">
        <f>$CA110&amp;$CB110&amp;$CC110&amp;$CD110</f>
        <v/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17"/>
      <c r="R110" s="17"/>
      <c r="S110" s="17"/>
      <c r="CA110" s="4" t="str">
        <f>IF(D110&lt;=C110,"","* Las consejerías realizadas en Espacios Amigables NO DEBEN ser mayor al Total de Actividades. ")</f>
        <v/>
      </c>
      <c r="CG110" s="10">
        <f>IF(D110&lt;=C110,0,1)</f>
        <v>0</v>
      </c>
      <c r="CH110" s="10"/>
      <c r="CI110" s="10"/>
      <c r="CJ110" s="10"/>
      <c r="CK110" s="10"/>
      <c r="CL110" s="10"/>
      <c r="CM110" s="10"/>
      <c r="CN110" s="10"/>
      <c r="CO110" s="10"/>
    </row>
    <row r="111" spans="1:93" ht="26.25" customHeight="1" x14ac:dyDescent="0.25">
      <c r="A111" s="395"/>
      <c r="B111" s="207" t="s">
        <v>94</v>
      </c>
      <c r="C111" s="22">
        <f>SUM(ENERO:DICIEMBRE!C111)</f>
        <v>0</v>
      </c>
      <c r="D111" s="208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17"/>
      <c r="R111" s="17"/>
      <c r="S111" s="17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ht="26.25" customHeight="1" x14ac:dyDescent="0.25">
      <c r="A112" s="395"/>
      <c r="B112" s="209" t="s">
        <v>95</v>
      </c>
      <c r="C112" s="22">
        <f>SUM(ENERO:DICIEMBRE!C112)</f>
        <v>0</v>
      </c>
      <c r="D112" s="208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17"/>
      <c r="R112" s="17"/>
      <c r="S112" s="17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104" ht="26.25" customHeight="1" x14ac:dyDescent="0.25">
      <c r="A113" s="395"/>
      <c r="B113" s="209" t="s">
        <v>96</v>
      </c>
      <c r="C113" s="22">
        <f>SUM(ENERO:DICIEMBRE!C113)</f>
        <v>0</v>
      </c>
      <c r="D113" s="22">
        <f>SUM(ENERO:DICIEMBRE!D113)</f>
        <v>0</v>
      </c>
      <c r="E113" s="33" t="str">
        <f>$CA113&amp;$CB113&amp;$CC113&amp;$CD113</f>
        <v/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17"/>
      <c r="R113" s="17"/>
      <c r="S113" s="17"/>
      <c r="CA113" s="4" t="str">
        <f>IF(D113&lt;=C113,"","* Las consejerías realizadas en Espacios Amigables NO DEBEN ser mayor al Total de Actividades. ")</f>
        <v/>
      </c>
      <c r="CG113" s="10">
        <f>IF(D113&lt;=C113,0,1)</f>
        <v>0</v>
      </c>
      <c r="CH113" s="10"/>
      <c r="CI113" s="10"/>
      <c r="CJ113" s="10"/>
      <c r="CK113" s="10"/>
      <c r="CL113" s="10"/>
      <c r="CM113" s="10"/>
      <c r="CN113" s="10"/>
      <c r="CO113" s="10"/>
    </row>
    <row r="114" spans="1:104" ht="26.25" customHeight="1" x14ac:dyDescent="0.25">
      <c r="A114" s="395"/>
      <c r="B114" s="209" t="s">
        <v>97</v>
      </c>
      <c r="C114" s="22">
        <f>SUM(ENERO:DICIEMBRE!C114)</f>
        <v>0</v>
      </c>
      <c r="D114" s="22">
        <f>SUM(ENERO:DICIEMBRE!D114)</f>
        <v>0</v>
      </c>
      <c r="E114" s="33" t="str">
        <f>$CA114&amp;$CB114&amp;$CC114&amp;$CD114</f>
        <v/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17"/>
      <c r="R114" s="17"/>
      <c r="S114" s="17"/>
      <c r="CA114" s="4" t="str">
        <f>IF(D114&lt;=C114,"","* Las consejerías realizadas en Espacios Amigables NO DEBEN ser mayor al Total de Actividades. ")</f>
        <v/>
      </c>
      <c r="CG114" s="10">
        <f>IF(D114&lt;=C114,0,1)</f>
        <v>0</v>
      </c>
      <c r="CH114" s="10"/>
      <c r="CI114" s="10"/>
      <c r="CJ114" s="10"/>
      <c r="CK114" s="10"/>
      <c r="CL114" s="10"/>
      <c r="CM114" s="10"/>
      <c r="CN114" s="10"/>
      <c r="CO114" s="10"/>
    </row>
    <row r="115" spans="1:104" ht="26.25" customHeight="1" x14ac:dyDescent="0.25">
      <c r="A115" s="395"/>
      <c r="B115" s="209" t="s">
        <v>98</v>
      </c>
      <c r="C115" s="22">
        <f>SUM(ENERO:DICIEMBRE!C115)</f>
        <v>0</v>
      </c>
      <c r="D115" s="22">
        <f>SUM(ENERO:DICIEMBRE!D115)</f>
        <v>0</v>
      </c>
      <c r="E115" s="33" t="str">
        <f>$CA115&amp;$CB115&amp;$CC115&amp;$CD115</f>
        <v/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7"/>
      <c r="R115" s="17"/>
      <c r="S115" s="17"/>
      <c r="CA115" s="4" t="str">
        <f>IF(D115&lt;=C115,"","* Las consejerías realizadas en Espacios Amigables NO DEBEN ser mayor al Total de Actividades. ")</f>
        <v/>
      </c>
      <c r="CG115" s="10">
        <f>IF(D115&lt;=C115,0,1)</f>
        <v>0</v>
      </c>
      <c r="CH115" s="10"/>
      <c r="CI115" s="10"/>
      <c r="CJ115" s="10"/>
      <c r="CK115" s="10"/>
      <c r="CL115" s="10"/>
      <c r="CM115" s="10"/>
      <c r="CN115" s="10"/>
      <c r="CO115" s="10"/>
    </row>
    <row r="116" spans="1:104" ht="26.25" customHeight="1" x14ac:dyDescent="0.25">
      <c r="A116" s="398"/>
      <c r="B116" s="210" t="s">
        <v>99</v>
      </c>
      <c r="C116" s="154">
        <f>SUM(ENERO:DICIEMBRE!C116)</f>
        <v>0</v>
      </c>
      <c r="D116" s="154">
        <f>SUM(ENERO:DICIEMBRE!D116)</f>
        <v>0</v>
      </c>
      <c r="E116" s="33" t="str">
        <f>$CA116&amp;$CB116&amp;$CC116&amp;$CD116</f>
        <v/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17"/>
      <c r="R116" s="17"/>
      <c r="S116" s="17"/>
      <c r="CA116" s="4" t="str">
        <f>IF(D116&lt;=C116,"","* Las consejerías realizadas en Espacios Amigables NO DEBEN ser mayor al Total de Actividades. ")</f>
        <v/>
      </c>
      <c r="CG116" s="10">
        <f>IF(D116&lt;=C116,0,1)</f>
        <v>0</v>
      </c>
      <c r="CH116" s="10"/>
      <c r="CI116" s="10"/>
      <c r="CJ116" s="10"/>
      <c r="CK116" s="10"/>
      <c r="CL116" s="10"/>
      <c r="CM116" s="10"/>
      <c r="CN116" s="10"/>
      <c r="CO116" s="10"/>
    </row>
    <row r="117" spans="1:104" ht="26.25" customHeight="1" x14ac:dyDescent="0.25">
      <c r="A117" s="212" t="s">
        <v>100</v>
      </c>
      <c r="B117" s="212"/>
      <c r="C117" s="203"/>
      <c r="D117" s="203"/>
      <c r="E117" s="21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7"/>
      <c r="R117" s="17"/>
      <c r="S117" s="17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104" ht="26.25" customHeight="1" x14ac:dyDescent="0.25">
      <c r="A118" s="382" t="s">
        <v>101</v>
      </c>
      <c r="B118" s="203"/>
      <c r="C118" s="391" t="s">
        <v>102</v>
      </c>
      <c r="D118" s="392"/>
      <c r="E118" s="393"/>
      <c r="F118" s="419" t="s">
        <v>7</v>
      </c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1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26.25" customHeight="1" x14ac:dyDescent="0.25">
      <c r="A119" s="383"/>
      <c r="B119" s="203"/>
      <c r="C119" s="397"/>
      <c r="D119" s="398"/>
      <c r="E119" s="399"/>
      <c r="F119" s="407" t="s">
        <v>16</v>
      </c>
      <c r="G119" s="408"/>
      <c r="H119" s="407" t="s">
        <v>17</v>
      </c>
      <c r="I119" s="408"/>
      <c r="J119" s="407" t="s">
        <v>18</v>
      </c>
      <c r="K119" s="408"/>
      <c r="L119" s="407" t="s">
        <v>19</v>
      </c>
      <c r="M119" s="408"/>
      <c r="N119" s="407" t="s">
        <v>20</v>
      </c>
      <c r="O119" s="408"/>
      <c r="P119" s="407" t="s">
        <v>21</v>
      </c>
      <c r="Q119" s="408"/>
      <c r="R119" s="407" t="s">
        <v>22</v>
      </c>
      <c r="S119" s="408"/>
      <c r="T119" s="407" t="s">
        <v>23</v>
      </c>
      <c r="U119" s="408"/>
      <c r="V119" s="407" t="s">
        <v>24</v>
      </c>
      <c r="W119" s="408"/>
      <c r="X119" s="407" t="s">
        <v>25</v>
      </c>
      <c r="Y119" s="408"/>
      <c r="Z119" s="407" t="s">
        <v>26</v>
      </c>
      <c r="AA119" s="408"/>
      <c r="AB119" s="407" t="s">
        <v>27</v>
      </c>
      <c r="AC119" s="408"/>
      <c r="AD119" s="407" t="s">
        <v>28</v>
      </c>
      <c r="AE119" s="408"/>
      <c r="AF119" s="407" t="s">
        <v>29</v>
      </c>
      <c r="AG119" s="408"/>
      <c r="AH119" s="415" t="s">
        <v>30</v>
      </c>
      <c r="AI119" s="416"/>
      <c r="AJ119" s="418" t="s">
        <v>103</v>
      </c>
      <c r="AK119" s="417"/>
      <c r="AP119" s="3"/>
      <c r="AQ119" s="3"/>
      <c r="AR119" s="3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27" customHeight="1" x14ac:dyDescent="0.25">
      <c r="A120" s="384"/>
      <c r="B120" s="203"/>
      <c r="C120" s="214" t="s">
        <v>31</v>
      </c>
      <c r="D120" s="170" t="s">
        <v>32</v>
      </c>
      <c r="E120" s="13" t="s">
        <v>33</v>
      </c>
      <c r="F120" s="11" t="s">
        <v>32</v>
      </c>
      <c r="G120" s="14" t="s">
        <v>33</v>
      </c>
      <c r="H120" s="11" t="s">
        <v>32</v>
      </c>
      <c r="I120" s="14" t="s">
        <v>33</v>
      </c>
      <c r="J120" s="11" t="s">
        <v>32</v>
      </c>
      <c r="K120" s="14" t="s">
        <v>33</v>
      </c>
      <c r="L120" s="11" t="s">
        <v>32</v>
      </c>
      <c r="M120" s="14" t="s">
        <v>33</v>
      </c>
      <c r="N120" s="11" t="s">
        <v>32</v>
      </c>
      <c r="O120" s="14" t="s">
        <v>33</v>
      </c>
      <c r="P120" s="11" t="s">
        <v>32</v>
      </c>
      <c r="Q120" s="14" t="s">
        <v>33</v>
      </c>
      <c r="R120" s="11" t="s">
        <v>32</v>
      </c>
      <c r="S120" s="14" t="s">
        <v>33</v>
      </c>
      <c r="T120" s="11" t="s">
        <v>32</v>
      </c>
      <c r="U120" s="14" t="s">
        <v>33</v>
      </c>
      <c r="V120" s="11" t="s">
        <v>32</v>
      </c>
      <c r="W120" s="14" t="s">
        <v>33</v>
      </c>
      <c r="X120" s="11" t="s">
        <v>32</v>
      </c>
      <c r="Y120" s="14" t="s">
        <v>33</v>
      </c>
      <c r="Z120" s="11" t="s">
        <v>32</v>
      </c>
      <c r="AA120" s="14" t="s">
        <v>33</v>
      </c>
      <c r="AB120" s="11" t="s">
        <v>32</v>
      </c>
      <c r="AC120" s="14" t="s">
        <v>33</v>
      </c>
      <c r="AD120" s="11" t="s">
        <v>32</v>
      </c>
      <c r="AE120" s="14" t="s">
        <v>33</v>
      </c>
      <c r="AF120" s="11" t="s">
        <v>32</v>
      </c>
      <c r="AG120" s="14" t="s">
        <v>33</v>
      </c>
      <c r="AH120" s="11" t="s">
        <v>32</v>
      </c>
      <c r="AI120" s="15" t="s">
        <v>33</v>
      </c>
      <c r="AJ120" s="170" t="s">
        <v>32</v>
      </c>
      <c r="AK120" s="14" t="s">
        <v>33</v>
      </c>
      <c r="AP120" s="3"/>
      <c r="AQ120" s="3"/>
      <c r="AR120" s="3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20.25" customHeight="1" x14ac:dyDescent="0.25">
      <c r="A121" s="393" t="s">
        <v>104</v>
      </c>
      <c r="B121" s="18" t="s">
        <v>105</v>
      </c>
      <c r="C121" s="215">
        <f>SUM(D121:E121)</f>
        <v>0</v>
      </c>
      <c r="D121" s="216">
        <f t="shared" ref="D121:E123" si="37">+F121+H121+J121+L121+N121+P121+R121+T121+V121+X121+Z121+AB121+AD121+AF121+AH121</f>
        <v>0</v>
      </c>
      <c r="E121" s="21">
        <f t="shared" si="37"/>
        <v>0</v>
      </c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5"/>
      <c r="AI121" s="26"/>
      <c r="AJ121" s="217"/>
      <c r="AK121" s="24"/>
      <c r="AP121" s="3"/>
      <c r="AQ121" s="3"/>
      <c r="AR121" s="3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8.75" customHeight="1" x14ac:dyDescent="0.25">
      <c r="A122" s="396"/>
      <c r="B122" s="37" t="s">
        <v>106</v>
      </c>
      <c r="C122" s="103">
        <f>SUM(D122:E122)</f>
        <v>0</v>
      </c>
      <c r="D122" s="218">
        <f t="shared" si="37"/>
        <v>0</v>
      </c>
      <c r="E122" s="40">
        <f t="shared" si="37"/>
        <v>0</v>
      </c>
      <c r="F122" s="41"/>
      <c r="G122" s="43"/>
      <c r="H122" s="41"/>
      <c r="I122" s="43"/>
      <c r="J122" s="41"/>
      <c r="K122" s="43"/>
      <c r="L122" s="41"/>
      <c r="M122" s="43"/>
      <c r="N122" s="41"/>
      <c r="O122" s="43"/>
      <c r="P122" s="41"/>
      <c r="Q122" s="43"/>
      <c r="R122" s="41"/>
      <c r="S122" s="43"/>
      <c r="T122" s="41"/>
      <c r="U122" s="43"/>
      <c r="V122" s="41"/>
      <c r="W122" s="43"/>
      <c r="X122" s="41"/>
      <c r="Y122" s="43"/>
      <c r="Z122" s="41"/>
      <c r="AA122" s="43"/>
      <c r="AB122" s="41"/>
      <c r="AC122" s="43"/>
      <c r="AD122" s="41"/>
      <c r="AE122" s="43"/>
      <c r="AF122" s="41"/>
      <c r="AG122" s="43"/>
      <c r="AH122" s="44"/>
      <c r="AI122" s="45"/>
      <c r="AJ122" s="184"/>
      <c r="AK122" s="43"/>
      <c r="AP122" s="3"/>
      <c r="AQ122" s="3"/>
      <c r="AR122" s="3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8.75" customHeight="1" x14ac:dyDescent="0.25">
      <c r="A123" s="399"/>
      <c r="B123" s="63" t="s">
        <v>107</v>
      </c>
      <c r="C123" s="219">
        <f>SUM(D123:E123)</f>
        <v>0</v>
      </c>
      <c r="D123" s="220">
        <f t="shared" si="37"/>
        <v>0</v>
      </c>
      <c r="E123" s="66">
        <f t="shared" si="37"/>
        <v>0</v>
      </c>
      <c r="F123" s="70"/>
      <c r="G123" s="84"/>
      <c r="H123" s="70"/>
      <c r="I123" s="84"/>
      <c r="J123" s="70"/>
      <c r="K123" s="84"/>
      <c r="L123" s="70"/>
      <c r="M123" s="84"/>
      <c r="N123" s="70"/>
      <c r="O123" s="84"/>
      <c r="P123" s="70"/>
      <c r="Q123" s="84"/>
      <c r="R123" s="70"/>
      <c r="S123" s="84"/>
      <c r="T123" s="70"/>
      <c r="U123" s="84"/>
      <c r="V123" s="70"/>
      <c r="W123" s="84"/>
      <c r="X123" s="70"/>
      <c r="Y123" s="84"/>
      <c r="Z123" s="70"/>
      <c r="AA123" s="84"/>
      <c r="AB123" s="70"/>
      <c r="AC123" s="84"/>
      <c r="AD123" s="70"/>
      <c r="AE123" s="84"/>
      <c r="AF123" s="70"/>
      <c r="AG123" s="84"/>
      <c r="AH123" s="85"/>
      <c r="AI123" s="86"/>
      <c r="AJ123" s="192"/>
      <c r="AK123" s="84"/>
      <c r="AP123" s="3"/>
      <c r="AQ123" s="3"/>
      <c r="AR123" s="3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21" customHeight="1" x14ac:dyDescent="0.25">
      <c r="A124" s="203" t="s">
        <v>108</v>
      </c>
      <c r="B124" s="9"/>
      <c r="C124" s="221"/>
      <c r="D124" s="222"/>
      <c r="E124" s="164"/>
      <c r="F124" s="164"/>
      <c r="G124" s="164"/>
      <c r="H124" s="164"/>
      <c r="I124" s="164"/>
      <c r="J124" s="164"/>
      <c r="K124" s="164"/>
      <c r="L124" s="164"/>
      <c r="M124" s="17"/>
      <c r="N124" s="17"/>
      <c r="O124" s="17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104" ht="21.75" customHeight="1" x14ac:dyDescent="0.25">
      <c r="A125" s="203" t="s">
        <v>109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104" ht="27" customHeight="1" x14ac:dyDescent="0.25">
      <c r="A126" s="406" t="s">
        <v>110</v>
      </c>
      <c r="B126" s="406" t="s">
        <v>111</v>
      </c>
      <c r="C126" s="406" t="s">
        <v>89</v>
      </c>
      <c r="D126" s="407" t="s">
        <v>112</v>
      </c>
      <c r="E126" s="422"/>
      <c r="F126" s="422"/>
      <c r="G126" s="422"/>
      <c r="H126" s="422"/>
      <c r="I126" s="422"/>
      <c r="J126" s="423"/>
      <c r="K126" s="393" t="s">
        <v>113</v>
      </c>
      <c r="L126" s="393" t="s">
        <v>114</v>
      </c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104" ht="55.5" customHeight="1" x14ac:dyDescent="0.25">
      <c r="A127" s="406"/>
      <c r="B127" s="406"/>
      <c r="C127" s="406"/>
      <c r="D127" s="11" t="s">
        <v>115</v>
      </c>
      <c r="E127" s="12" t="s">
        <v>116</v>
      </c>
      <c r="F127" s="12" t="s">
        <v>117</v>
      </c>
      <c r="G127" s="12" t="s">
        <v>118</v>
      </c>
      <c r="H127" s="12" t="s">
        <v>119</v>
      </c>
      <c r="I127" s="223" t="s">
        <v>120</v>
      </c>
      <c r="J127" s="224" t="s">
        <v>121</v>
      </c>
      <c r="K127" s="399"/>
      <c r="L127" s="399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104" ht="19.5" customHeight="1" x14ac:dyDescent="0.25">
      <c r="A128" s="406" t="s">
        <v>122</v>
      </c>
      <c r="B128" s="225" t="s">
        <v>123</v>
      </c>
      <c r="C128" s="226">
        <f t="shared" ref="C128:C143" si="38">SUM(D128:J128)</f>
        <v>0</v>
      </c>
      <c r="D128" s="22"/>
      <c r="E128" s="227"/>
      <c r="F128" s="227"/>
      <c r="G128" s="227"/>
      <c r="H128" s="227"/>
      <c r="I128" s="228"/>
      <c r="J128" s="26"/>
      <c r="K128" s="229"/>
      <c r="L128" s="102"/>
      <c r="M128" s="3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ht="19.5" customHeight="1" x14ac:dyDescent="0.25">
      <c r="A129" s="406"/>
      <c r="B129" s="209" t="s">
        <v>124</v>
      </c>
      <c r="C129" s="103">
        <f t="shared" si="38"/>
        <v>0</v>
      </c>
      <c r="D129" s="41"/>
      <c r="E129" s="230"/>
      <c r="F129" s="230"/>
      <c r="G129" s="230"/>
      <c r="H129" s="230"/>
      <c r="I129" s="101"/>
      <c r="J129" s="45"/>
      <c r="K129" s="182"/>
      <c r="L129" s="32"/>
      <c r="M129" s="3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ht="19.5" customHeight="1" x14ac:dyDescent="0.25">
      <c r="A130" s="406"/>
      <c r="B130" s="209" t="s">
        <v>125</v>
      </c>
      <c r="C130" s="103">
        <f t="shared" si="38"/>
        <v>0</v>
      </c>
      <c r="D130" s="41"/>
      <c r="E130" s="230"/>
      <c r="F130" s="230"/>
      <c r="G130" s="230"/>
      <c r="H130" s="230"/>
      <c r="I130" s="101"/>
      <c r="J130" s="45"/>
      <c r="K130" s="182"/>
      <c r="L130" s="32"/>
      <c r="M130" s="3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ht="19.5" customHeight="1" x14ac:dyDescent="0.25">
      <c r="A131" s="406"/>
      <c r="B131" s="231" t="s">
        <v>126</v>
      </c>
      <c r="C131" s="219">
        <f t="shared" si="38"/>
        <v>0</v>
      </c>
      <c r="D131" s="67"/>
      <c r="E131" s="232"/>
      <c r="F131" s="232"/>
      <c r="G131" s="232"/>
      <c r="H131" s="232"/>
      <c r="I131" s="233"/>
      <c r="J131" s="71"/>
      <c r="K131" s="234"/>
      <c r="L131" s="211"/>
      <c r="M131" s="3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ht="19.5" customHeight="1" x14ac:dyDescent="0.25">
      <c r="A132" s="406" t="s">
        <v>127</v>
      </c>
      <c r="B132" s="225" t="s">
        <v>123</v>
      </c>
      <c r="C132" s="215">
        <f t="shared" si="38"/>
        <v>0</v>
      </c>
      <c r="D132" s="77"/>
      <c r="E132" s="235"/>
      <c r="F132" s="235"/>
      <c r="G132" s="235"/>
      <c r="H132" s="235"/>
      <c r="I132" s="176"/>
      <c r="J132" s="80"/>
      <c r="K132" s="175"/>
      <c r="L132" s="30"/>
      <c r="M132" s="3"/>
      <c r="CG132" s="10"/>
      <c r="CH132" s="10"/>
      <c r="CI132" s="10"/>
      <c r="CJ132" s="10"/>
      <c r="CK132" s="10"/>
      <c r="CL132" s="10"/>
      <c r="CM132" s="10"/>
      <c r="CN132" s="10"/>
      <c r="CO132" s="10"/>
    </row>
    <row r="133" spans="1:93" ht="19.5" customHeight="1" x14ac:dyDescent="0.25">
      <c r="A133" s="406"/>
      <c r="B133" s="209" t="s">
        <v>124</v>
      </c>
      <c r="C133" s="236">
        <f t="shared" si="38"/>
        <v>0</v>
      </c>
      <c r="D133" s="237"/>
      <c r="E133" s="238"/>
      <c r="F133" s="238"/>
      <c r="G133" s="238"/>
      <c r="H133" s="238"/>
      <c r="I133" s="239"/>
      <c r="J133" s="240"/>
      <c r="K133" s="241"/>
      <c r="L133" s="124"/>
      <c r="M133" s="3"/>
      <c r="CG133" s="10"/>
      <c r="CH133" s="10"/>
      <c r="CI133" s="10"/>
      <c r="CJ133" s="10"/>
      <c r="CK133" s="10"/>
      <c r="CL133" s="10"/>
      <c r="CM133" s="10"/>
      <c r="CN133" s="10"/>
      <c r="CO133" s="10"/>
    </row>
    <row r="134" spans="1:93" ht="19.5" customHeight="1" x14ac:dyDescent="0.25">
      <c r="A134" s="406"/>
      <c r="B134" s="209" t="s">
        <v>125</v>
      </c>
      <c r="C134" s="103">
        <f t="shared" si="38"/>
        <v>0</v>
      </c>
      <c r="D134" s="41"/>
      <c r="E134" s="230"/>
      <c r="F134" s="230"/>
      <c r="G134" s="230"/>
      <c r="H134" s="230"/>
      <c r="I134" s="101"/>
      <c r="J134" s="45"/>
      <c r="K134" s="182"/>
      <c r="L134" s="32"/>
      <c r="M134" s="3"/>
      <c r="CG134" s="10"/>
      <c r="CH134" s="10"/>
      <c r="CI134" s="10"/>
      <c r="CJ134" s="10"/>
      <c r="CK134" s="10"/>
      <c r="CL134" s="10"/>
      <c r="CM134" s="10"/>
      <c r="CN134" s="10"/>
      <c r="CO134" s="10"/>
    </row>
    <row r="135" spans="1:93" ht="19.5" customHeight="1" x14ac:dyDescent="0.25">
      <c r="A135" s="406"/>
      <c r="B135" s="231" t="s">
        <v>126</v>
      </c>
      <c r="C135" s="219">
        <f t="shared" si="38"/>
        <v>0</v>
      </c>
      <c r="D135" s="70"/>
      <c r="E135" s="242"/>
      <c r="F135" s="242"/>
      <c r="G135" s="242"/>
      <c r="H135" s="242"/>
      <c r="I135" s="194"/>
      <c r="J135" s="86"/>
      <c r="K135" s="193"/>
      <c r="L135" s="75"/>
      <c r="M135" s="3"/>
      <c r="CG135" s="10"/>
      <c r="CH135" s="10"/>
      <c r="CI135" s="10"/>
      <c r="CJ135" s="10"/>
      <c r="CK135" s="10"/>
      <c r="CL135" s="10"/>
      <c r="CM135" s="10"/>
      <c r="CN135" s="10"/>
      <c r="CO135" s="10"/>
    </row>
    <row r="136" spans="1:93" ht="19.5" customHeight="1" x14ac:dyDescent="0.25">
      <c r="A136" s="406" t="s">
        <v>128</v>
      </c>
      <c r="B136" s="225" t="s">
        <v>123</v>
      </c>
      <c r="C136" s="215">
        <f t="shared" si="38"/>
        <v>0</v>
      </c>
      <c r="D136" s="77"/>
      <c r="E136" s="235"/>
      <c r="F136" s="235"/>
      <c r="G136" s="235"/>
      <c r="H136" s="235"/>
      <c r="I136" s="176"/>
      <c r="J136" s="80"/>
      <c r="K136" s="175"/>
      <c r="L136" s="30"/>
      <c r="M136" s="3"/>
      <c r="CG136" s="10"/>
      <c r="CH136" s="10"/>
      <c r="CI136" s="10"/>
      <c r="CJ136" s="10"/>
      <c r="CK136" s="10"/>
      <c r="CL136" s="10"/>
      <c r="CM136" s="10"/>
      <c r="CN136" s="10"/>
      <c r="CO136" s="10"/>
    </row>
    <row r="137" spans="1:93" ht="19.5" customHeight="1" x14ac:dyDescent="0.25">
      <c r="A137" s="406"/>
      <c r="B137" s="209" t="s">
        <v>124</v>
      </c>
      <c r="C137" s="236">
        <f t="shared" si="38"/>
        <v>0</v>
      </c>
      <c r="D137" s="237"/>
      <c r="E137" s="238"/>
      <c r="F137" s="238"/>
      <c r="G137" s="238"/>
      <c r="H137" s="238"/>
      <c r="I137" s="239"/>
      <c r="J137" s="240"/>
      <c r="K137" s="241"/>
      <c r="L137" s="124"/>
      <c r="M137" s="3"/>
      <c r="CG137" s="10"/>
      <c r="CH137" s="10"/>
      <c r="CI137" s="10"/>
      <c r="CJ137" s="10"/>
      <c r="CK137" s="10"/>
      <c r="CL137" s="10"/>
      <c r="CM137" s="10"/>
      <c r="CN137" s="10"/>
      <c r="CO137" s="10"/>
    </row>
    <row r="138" spans="1:93" ht="19.5" customHeight="1" x14ac:dyDescent="0.25">
      <c r="A138" s="406"/>
      <c r="B138" s="209" t="s">
        <v>125</v>
      </c>
      <c r="C138" s="103">
        <f t="shared" si="38"/>
        <v>0</v>
      </c>
      <c r="D138" s="41"/>
      <c r="E138" s="230"/>
      <c r="F138" s="230"/>
      <c r="G138" s="230"/>
      <c r="H138" s="230"/>
      <c r="I138" s="101"/>
      <c r="J138" s="45"/>
      <c r="K138" s="182"/>
      <c r="L138" s="32"/>
      <c r="M138" s="3"/>
      <c r="CG138" s="10"/>
      <c r="CH138" s="10"/>
      <c r="CI138" s="10"/>
      <c r="CJ138" s="10"/>
      <c r="CK138" s="10"/>
      <c r="CL138" s="10"/>
      <c r="CM138" s="10"/>
      <c r="CN138" s="10"/>
      <c r="CO138" s="10"/>
    </row>
    <row r="139" spans="1:93" ht="19.5" customHeight="1" x14ac:dyDescent="0.25">
      <c r="A139" s="406"/>
      <c r="B139" s="231" t="s">
        <v>126</v>
      </c>
      <c r="C139" s="219">
        <f t="shared" si="38"/>
        <v>0</v>
      </c>
      <c r="D139" s="70"/>
      <c r="E139" s="242"/>
      <c r="F139" s="242"/>
      <c r="G139" s="242"/>
      <c r="H139" s="242"/>
      <c r="I139" s="194"/>
      <c r="J139" s="86"/>
      <c r="K139" s="193"/>
      <c r="L139" s="75"/>
      <c r="M139" s="3"/>
      <c r="CG139" s="10"/>
      <c r="CH139" s="10"/>
      <c r="CI139" s="10"/>
      <c r="CJ139" s="10"/>
      <c r="CK139" s="10"/>
      <c r="CL139" s="10"/>
      <c r="CM139" s="10"/>
      <c r="CN139" s="10"/>
      <c r="CO139" s="10"/>
    </row>
    <row r="140" spans="1:93" ht="19.5" customHeight="1" x14ac:dyDescent="0.25">
      <c r="A140" s="406" t="s">
        <v>129</v>
      </c>
      <c r="B140" s="225" t="s">
        <v>123</v>
      </c>
      <c r="C140" s="215">
        <f t="shared" si="38"/>
        <v>0</v>
      </c>
      <c r="D140" s="77"/>
      <c r="E140" s="235"/>
      <c r="F140" s="235"/>
      <c r="G140" s="235"/>
      <c r="H140" s="235"/>
      <c r="I140" s="176"/>
      <c r="J140" s="80"/>
      <c r="K140" s="175"/>
      <c r="L140" s="30"/>
      <c r="M140" s="3"/>
      <c r="CG140" s="10"/>
      <c r="CH140" s="10"/>
      <c r="CI140" s="10"/>
      <c r="CJ140" s="10"/>
      <c r="CK140" s="10"/>
      <c r="CL140" s="10"/>
      <c r="CM140" s="10"/>
      <c r="CN140" s="10"/>
      <c r="CO140" s="10"/>
    </row>
    <row r="141" spans="1:93" ht="19.5" customHeight="1" x14ac:dyDescent="0.25">
      <c r="A141" s="406"/>
      <c r="B141" s="209" t="s">
        <v>124</v>
      </c>
      <c r="C141" s="236">
        <f t="shared" si="38"/>
        <v>0</v>
      </c>
      <c r="D141" s="237"/>
      <c r="E141" s="238"/>
      <c r="F141" s="238"/>
      <c r="G141" s="238"/>
      <c r="H141" s="238"/>
      <c r="I141" s="239"/>
      <c r="J141" s="240"/>
      <c r="K141" s="241"/>
      <c r="L141" s="124"/>
      <c r="M141" s="3"/>
      <c r="CG141" s="10"/>
      <c r="CH141" s="10"/>
      <c r="CI141" s="10"/>
      <c r="CJ141" s="10"/>
      <c r="CK141" s="10"/>
      <c r="CL141" s="10"/>
      <c r="CM141" s="10"/>
      <c r="CN141" s="10"/>
      <c r="CO141" s="10"/>
    </row>
    <row r="142" spans="1:93" ht="19.5" customHeight="1" x14ac:dyDescent="0.25">
      <c r="A142" s="406"/>
      <c r="B142" s="209" t="s">
        <v>125</v>
      </c>
      <c r="C142" s="103">
        <f t="shared" si="38"/>
        <v>0</v>
      </c>
      <c r="D142" s="41"/>
      <c r="E142" s="230"/>
      <c r="F142" s="230"/>
      <c r="G142" s="230"/>
      <c r="H142" s="230"/>
      <c r="I142" s="101"/>
      <c r="J142" s="45"/>
      <c r="K142" s="182"/>
      <c r="L142" s="32"/>
      <c r="M142" s="3"/>
      <c r="CG142" s="10"/>
      <c r="CH142" s="10"/>
      <c r="CI142" s="10"/>
      <c r="CJ142" s="10"/>
      <c r="CK142" s="10"/>
      <c r="CL142" s="10"/>
      <c r="CM142" s="10"/>
      <c r="CN142" s="10"/>
      <c r="CO142" s="10"/>
    </row>
    <row r="143" spans="1:93" ht="19.5" customHeight="1" x14ac:dyDescent="0.25">
      <c r="A143" s="406"/>
      <c r="B143" s="231" t="s">
        <v>126</v>
      </c>
      <c r="C143" s="219">
        <f t="shared" si="38"/>
        <v>0</v>
      </c>
      <c r="D143" s="70"/>
      <c r="E143" s="242"/>
      <c r="F143" s="242"/>
      <c r="G143" s="242"/>
      <c r="H143" s="242"/>
      <c r="I143" s="194"/>
      <c r="J143" s="86"/>
      <c r="K143" s="193"/>
      <c r="L143" s="75"/>
      <c r="M143" s="3"/>
      <c r="CG143" s="10"/>
      <c r="CH143" s="10"/>
      <c r="CI143" s="10"/>
      <c r="CJ143" s="10"/>
      <c r="CK143" s="10"/>
      <c r="CL143" s="10"/>
      <c r="CM143" s="10"/>
      <c r="CN143" s="10"/>
      <c r="CO143" s="10"/>
    </row>
    <row r="144" spans="1:93" ht="37.35" customHeight="1" x14ac:dyDescent="0.25">
      <c r="A144" s="203" t="s">
        <v>130</v>
      </c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CG144" s="10"/>
      <c r="CH144" s="10"/>
      <c r="CI144" s="10"/>
      <c r="CJ144" s="10"/>
      <c r="CK144" s="10"/>
      <c r="CL144" s="10"/>
      <c r="CM144" s="10"/>
      <c r="CN144" s="10"/>
      <c r="CO144" s="10"/>
    </row>
    <row r="145" spans="1:93" ht="42.75" customHeight="1" x14ac:dyDescent="0.25">
      <c r="A145" s="204" t="s">
        <v>131</v>
      </c>
      <c r="B145" s="243" t="s">
        <v>132</v>
      </c>
      <c r="C145" s="166" t="s">
        <v>133</v>
      </c>
      <c r="D145" s="167" t="s">
        <v>134</v>
      </c>
      <c r="E145" s="167" t="s">
        <v>135</v>
      </c>
      <c r="F145" s="167" t="s">
        <v>136</v>
      </c>
      <c r="G145" s="167" t="s">
        <v>137</v>
      </c>
      <c r="H145" s="244" t="s">
        <v>138</v>
      </c>
      <c r="I145" s="245"/>
      <c r="J145" s="246"/>
      <c r="K145" s="246"/>
      <c r="L145" s="246"/>
      <c r="CG145" s="10"/>
      <c r="CH145" s="10"/>
      <c r="CI145" s="10"/>
      <c r="CJ145" s="10"/>
      <c r="CK145" s="10"/>
      <c r="CL145" s="10"/>
      <c r="CM145" s="10"/>
      <c r="CN145" s="10"/>
      <c r="CO145" s="10"/>
    </row>
    <row r="146" spans="1:93" ht="21.75" customHeight="1" x14ac:dyDescent="0.25">
      <c r="A146" s="225" t="s">
        <v>139</v>
      </c>
      <c r="B146" s="247"/>
      <c r="C146" s="77"/>
      <c r="D146" s="247"/>
      <c r="E146" s="247"/>
      <c r="F146" s="247"/>
      <c r="G146" s="247"/>
      <c r="H146" s="248"/>
      <c r="I146" s="249"/>
      <c r="J146" s="222"/>
      <c r="K146" s="222"/>
      <c r="L146" s="222"/>
      <c r="CG146" s="10"/>
      <c r="CH146" s="10"/>
      <c r="CI146" s="10"/>
      <c r="CJ146" s="10"/>
      <c r="CK146" s="10"/>
      <c r="CL146" s="10"/>
      <c r="CM146" s="10"/>
      <c r="CN146" s="10"/>
      <c r="CO146" s="10"/>
    </row>
    <row r="147" spans="1:93" ht="21.75" customHeight="1" x14ac:dyDescent="0.25">
      <c r="A147" s="209" t="s">
        <v>124</v>
      </c>
      <c r="B147" s="238"/>
      <c r="C147" s="237"/>
      <c r="D147" s="238"/>
      <c r="E147" s="238"/>
      <c r="F147" s="238"/>
      <c r="G147" s="238"/>
      <c r="H147" s="250"/>
      <c r="I147" s="249"/>
      <c r="J147" s="222"/>
      <c r="K147" s="222"/>
      <c r="L147" s="222"/>
      <c r="CG147" s="10"/>
      <c r="CH147" s="10"/>
      <c r="CI147" s="10"/>
      <c r="CJ147" s="10"/>
      <c r="CK147" s="10"/>
      <c r="CL147" s="10"/>
      <c r="CM147" s="10"/>
      <c r="CN147" s="10"/>
      <c r="CO147" s="10"/>
    </row>
    <row r="148" spans="1:93" ht="21.75" customHeight="1" x14ac:dyDescent="0.25">
      <c r="A148" s="209" t="s">
        <v>125</v>
      </c>
      <c r="B148" s="230"/>
      <c r="C148" s="41"/>
      <c r="D148" s="230"/>
      <c r="E148" s="230"/>
      <c r="F148" s="230"/>
      <c r="G148" s="230"/>
      <c r="H148" s="43"/>
      <c r="I148" s="249"/>
      <c r="J148" s="222"/>
      <c r="K148" s="222"/>
      <c r="L148" s="222"/>
      <c r="CG148" s="10"/>
      <c r="CH148" s="10"/>
      <c r="CI148" s="10"/>
      <c r="CJ148" s="10"/>
      <c r="CK148" s="10"/>
      <c r="CL148" s="10"/>
      <c r="CM148" s="10"/>
      <c r="CN148" s="10"/>
      <c r="CO148" s="10"/>
    </row>
    <row r="149" spans="1:93" ht="21.75" customHeight="1" x14ac:dyDescent="0.25">
      <c r="A149" s="231" t="s">
        <v>140</v>
      </c>
      <c r="B149" s="242"/>
      <c r="C149" s="70"/>
      <c r="D149" s="242"/>
      <c r="E149" s="242"/>
      <c r="F149" s="242"/>
      <c r="G149" s="242"/>
      <c r="H149" s="84"/>
      <c r="I149" s="249"/>
      <c r="J149" s="222"/>
      <c r="K149" s="222"/>
      <c r="L149" s="222"/>
      <c r="CG149" s="10"/>
      <c r="CH149" s="10"/>
      <c r="CI149" s="10"/>
      <c r="CJ149" s="10"/>
      <c r="CK149" s="10"/>
      <c r="CL149" s="10"/>
      <c r="CM149" s="10"/>
      <c r="CN149" s="10"/>
      <c r="CO149" s="10"/>
    </row>
    <row r="150" spans="1:93" ht="16.350000000000001" customHeight="1" x14ac:dyDescent="0.25">
      <c r="A150" s="203" t="s">
        <v>141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CG150" s="10"/>
      <c r="CH150" s="10"/>
      <c r="CI150" s="10"/>
      <c r="CJ150" s="10"/>
      <c r="CK150" s="10"/>
      <c r="CL150" s="10"/>
      <c r="CM150" s="10"/>
      <c r="CN150" s="10"/>
      <c r="CO150" s="10"/>
    </row>
    <row r="151" spans="1:93" ht="50.25" customHeight="1" x14ac:dyDescent="0.25">
      <c r="A151" s="204" t="s">
        <v>131</v>
      </c>
      <c r="B151" s="243" t="s">
        <v>89</v>
      </c>
      <c r="C151" s="166" t="s">
        <v>142</v>
      </c>
      <c r="D151" s="167" t="s">
        <v>143</v>
      </c>
      <c r="E151" s="167" t="s">
        <v>144</v>
      </c>
      <c r="F151" s="167" t="s">
        <v>145</v>
      </c>
      <c r="G151" s="167" t="s">
        <v>146</v>
      </c>
      <c r="H151" s="244" t="s">
        <v>147</v>
      </c>
      <c r="I151" s="245"/>
      <c r="J151" s="246"/>
      <c r="K151" s="246"/>
      <c r="L151" s="246"/>
      <c r="CG151" s="10"/>
      <c r="CH151" s="10"/>
      <c r="CI151" s="10"/>
      <c r="CJ151" s="10"/>
      <c r="CK151" s="10"/>
      <c r="CL151" s="10"/>
      <c r="CM151" s="10"/>
      <c r="CN151" s="10"/>
      <c r="CO151" s="10"/>
    </row>
    <row r="152" spans="1:93" ht="19.5" customHeight="1" x14ac:dyDescent="0.25">
      <c r="A152" s="225" t="s">
        <v>139</v>
      </c>
      <c r="B152" s="215">
        <f t="shared" ref="B152:B157" si="39">SUM(C152:H152)</f>
        <v>0</v>
      </c>
      <c r="C152" s="77"/>
      <c r="D152" s="247"/>
      <c r="E152" s="247"/>
      <c r="F152" s="247"/>
      <c r="G152" s="247"/>
      <c r="H152" s="248"/>
      <c r="I152" s="249"/>
      <c r="J152" s="222"/>
      <c r="K152" s="222"/>
      <c r="L152" s="222"/>
      <c r="BX152" s="2"/>
      <c r="CA152" s="3"/>
    </row>
    <row r="153" spans="1:93" ht="19.5" customHeight="1" x14ac:dyDescent="0.25">
      <c r="A153" s="209" t="s">
        <v>124</v>
      </c>
      <c r="B153" s="103">
        <f t="shared" si="39"/>
        <v>0</v>
      </c>
      <c r="C153" s="41"/>
      <c r="D153" s="230"/>
      <c r="E153" s="230"/>
      <c r="F153" s="230"/>
      <c r="G153" s="230"/>
      <c r="H153" s="43"/>
      <c r="I153" s="249"/>
      <c r="J153" s="222"/>
      <c r="K153" s="222"/>
      <c r="L153" s="222"/>
      <c r="BX153" s="2"/>
      <c r="CA153" s="3"/>
    </row>
    <row r="154" spans="1:93" ht="19.5" customHeight="1" x14ac:dyDescent="0.25">
      <c r="A154" s="209" t="s">
        <v>125</v>
      </c>
      <c r="B154" s="103">
        <f t="shared" si="39"/>
        <v>0</v>
      </c>
      <c r="C154" s="41"/>
      <c r="D154" s="230"/>
      <c r="E154" s="230"/>
      <c r="F154" s="230"/>
      <c r="G154" s="230"/>
      <c r="H154" s="43"/>
      <c r="I154" s="249"/>
      <c r="J154" s="222"/>
      <c r="K154" s="222"/>
      <c r="L154" s="222"/>
      <c r="BX154" s="2"/>
      <c r="CA154" s="3"/>
    </row>
    <row r="155" spans="1:93" ht="19.5" customHeight="1" x14ac:dyDescent="0.25">
      <c r="A155" s="251" t="s">
        <v>148</v>
      </c>
      <c r="B155" s="103">
        <f t="shared" si="39"/>
        <v>0</v>
      </c>
      <c r="C155" s="41"/>
      <c r="D155" s="230"/>
      <c r="E155" s="230"/>
      <c r="F155" s="230"/>
      <c r="G155" s="230"/>
      <c r="H155" s="43"/>
      <c r="I155" s="249"/>
      <c r="J155" s="222"/>
      <c r="K155" s="222"/>
      <c r="L155" s="222"/>
      <c r="BX155" s="2"/>
      <c r="CA155" s="3"/>
    </row>
    <row r="156" spans="1:93" ht="19.5" customHeight="1" x14ac:dyDescent="0.25">
      <c r="A156" s="252" t="s">
        <v>149</v>
      </c>
      <c r="B156" s="253">
        <f t="shared" si="39"/>
        <v>0</v>
      </c>
      <c r="C156" s="53"/>
      <c r="D156" s="254"/>
      <c r="E156" s="254"/>
      <c r="F156" s="254"/>
      <c r="G156" s="254"/>
      <c r="H156" s="55"/>
      <c r="I156" s="249"/>
      <c r="J156" s="222"/>
      <c r="K156" s="222"/>
      <c r="L156" s="222"/>
    </row>
    <row r="157" spans="1:93" ht="19.5" customHeight="1" x14ac:dyDescent="0.25">
      <c r="A157" s="219" t="s">
        <v>150</v>
      </c>
      <c r="B157" s="219">
        <f t="shared" si="39"/>
        <v>0</v>
      </c>
      <c r="C157" s="70"/>
      <c r="D157" s="242"/>
      <c r="E157" s="242"/>
      <c r="F157" s="242"/>
      <c r="G157" s="242"/>
      <c r="H157" s="84"/>
      <c r="I157" s="249"/>
      <c r="J157" s="222"/>
      <c r="K157" s="222"/>
      <c r="L157" s="222"/>
    </row>
    <row r="158" spans="1:93" ht="21.75" customHeight="1" x14ac:dyDescent="0.25">
      <c r="A158" s="203" t="s">
        <v>151</v>
      </c>
      <c r="B158" s="222"/>
      <c r="C158" s="222"/>
      <c r="D158" s="222"/>
      <c r="E158" s="222"/>
      <c r="F158" s="222"/>
      <c r="G158" s="222"/>
      <c r="H158" s="222"/>
    </row>
    <row r="159" spans="1:93" ht="57.75" customHeight="1" x14ac:dyDescent="0.25">
      <c r="A159" s="204" t="s">
        <v>131</v>
      </c>
      <c r="B159" s="204" t="s">
        <v>152</v>
      </c>
      <c r="C159" s="255" t="s">
        <v>153</v>
      </c>
      <c r="D159" s="255" t="s">
        <v>36</v>
      </c>
      <c r="E159" s="167" t="s">
        <v>154</v>
      </c>
      <c r="F159" s="167" t="s">
        <v>155</v>
      </c>
      <c r="G159" s="167" t="s">
        <v>156</v>
      </c>
      <c r="H159" s="167" t="s">
        <v>157</v>
      </c>
      <c r="I159" s="167" t="s">
        <v>158</v>
      </c>
      <c r="J159" s="205" t="s">
        <v>159</v>
      </c>
    </row>
    <row r="160" spans="1:93" ht="18" customHeight="1" x14ac:dyDescent="0.25">
      <c r="A160" s="225" t="s">
        <v>160</v>
      </c>
      <c r="B160" s="256"/>
      <c r="C160" s="175"/>
      <c r="D160" s="175"/>
      <c r="E160" s="247"/>
      <c r="F160" s="247"/>
      <c r="G160" s="247"/>
      <c r="H160" s="247"/>
      <c r="I160" s="247"/>
      <c r="J160" s="257"/>
    </row>
    <row r="161" spans="1:10" ht="18" customHeight="1" x14ac:dyDescent="0.25">
      <c r="A161" s="209" t="s">
        <v>140</v>
      </c>
      <c r="B161" s="32"/>
      <c r="C161" s="182"/>
      <c r="D161" s="182"/>
      <c r="E161" s="230"/>
      <c r="F161" s="230"/>
      <c r="G161" s="230"/>
      <c r="H161" s="230"/>
      <c r="I161" s="230"/>
      <c r="J161" s="42"/>
    </row>
    <row r="162" spans="1:10" ht="18" customHeight="1" x14ac:dyDescent="0.25">
      <c r="A162" s="258" t="s">
        <v>161</v>
      </c>
      <c r="B162" s="75"/>
      <c r="C162" s="193"/>
      <c r="D162" s="193"/>
      <c r="E162" s="242"/>
      <c r="F162" s="242"/>
      <c r="G162" s="242"/>
      <c r="H162" s="242"/>
      <c r="I162" s="242"/>
      <c r="J162" s="74"/>
    </row>
    <row r="186" spans="1:104" ht="12.75" customHeight="1" x14ac:dyDescent="0.25"/>
    <row r="187" spans="1:104" s="259" customFormat="1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</row>
    <row r="194" spans="1:15" hidden="1" x14ac:dyDescent="0.25">
      <c r="A194" s="259">
        <f>SUM(C14:C89,C94:C105,C128:C143,B146:B149,B152:B157,C108:C115)</f>
        <v>19522</v>
      </c>
      <c r="B194" s="259">
        <f>SUM(CG11:CO151)</f>
        <v>0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</row>
  </sheetData>
  <mergeCells count="96">
    <mergeCell ref="A140:A143"/>
    <mergeCell ref="AJ119:AK119"/>
    <mergeCell ref="A121:A123"/>
    <mergeCell ref="A126:A127"/>
    <mergeCell ref="B126:B127"/>
    <mergeCell ref="C126:C127"/>
    <mergeCell ref="D126:J126"/>
    <mergeCell ref="K126:K127"/>
    <mergeCell ref="L126:L127"/>
    <mergeCell ref="X119:Y119"/>
    <mergeCell ref="Z119:AA119"/>
    <mergeCell ref="AB119:AC119"/>
    <mergeCell ref="AD119:AE119"/>
    <mergeCell ref="T119:U119"/>
    <mergeCell ref="V119:W119"/>
    <mergeCell ref="A128:A131"/>
    <mergeCell ref="A132:A135"/>
    <mergeCell ref="A136:A139"/>
    <mergeCell ref="F118:AK118"/>
    <mergeCell ref="F119:G119"/>
    <mergeCell ref="H119:I119"/>
    <mergeCell ref="J119:K119"/>
    <mergeCell ref="AF119:AG119"/>
    <mergeCell ref="AH119:AI119"/>
    <mergeCell ref="L119:M119"/>
    <mergeCell ref="N119:O119"/>
    <mergeCell ref="P119:Q119"/>
    <mergeCell ref="R119:S119"/>
    <mergeCell ref="Z92:AA92"/>
    <mergeCell ref="AB92:AC92"/>
    <mergeCell ref="AD92:AE92"/>
    <mergeCell ref="AF92:AG92"/>
    <mergeCell ref="AH92:AI92"/>
    <mergeCell ref="A94:A99"/>
    <mergeCell ref="A100:A105"/>
    <mergeCell ref="A107:A116"/>
    <mergeCell ref="A118:A120"/>
    <mergeCell ref="C118:E119"/>
    <mergeCell ref="AQ91:AQ93"/>
    <mergeCell ref="AR91:AR93"/>
    <mergeCell ref="F92:G92"/>
    <mergeCell ref="H92:I92"/>
    <mergeCell ref="J92:K92"/>
    <mergeCell ref="L92:M92"/>
    <mergeCell ref="X92:Y92"/>
    <mergeCell ref="F91:AM91"/>
    <mergeCell ref="AN91:AO92"/>
    <mergeCell ref="AP91:AP93"/>
    <mergeCell ref="N92:O92"/>
    <mergeCell ref="P92:Q92"/>
    <mergeCell ref="R92:S92"/>
    <mergeCell ref="T92:U92"/>
    <mergeCell ref="V92:W92"/>
    <mergeCell ref="AL92:AM92"/>
    <mergeCell ref="A65:A68"/>
    <mergeCell ref="A69:A75"/>
    <mergeCell ref="A76:A80"/>
    <mergeCell ref="A82:A89"/>
    <mergeCell ref="A91:A93"/>
    <mergeCell ref="A14:A24"/>
    <mergeCell ref="A25:A35"/>
    <mergeCell ref="A36:A46"/>
    <mergeCell ref="A47:A57"/>
    <mergeCell ref="A58:A64"/>
    <mergeCell ref="X12:Y12"/>
    <mergeCell ref="AN10:AN13"/>
    <mergeCell ref="AO10:AP12"/>
    <mergeCell ref="B91:B93"/>
    <mergeCell ref="AL12:AM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C91:E92"/>
    <mergeCell ref="AJ92:AK9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F12:G12"/>
    <mergeCell ref="H12:I12"/>
    <mergeCell ref="J12:K12"/>
    <mergeCell ref="L12:M12"/>
    <mergeCell ref="T12:U12"/>
    <mergeCell ref="V12:W12"/>
  </mergeCells>
  <dataValidations count="1">
    <dataValidation type="whole" allowBlank="1" showInputMessage="1" showErrorMessage="1" error="Valor no Permitido" sqref="A1:XFD1048576" xr:uid="{00000000-0002-0000-0000-000000000000}">
      <formula1>0</formula1>
      <formula2>1E+30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19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17.28515625" style="2" customWidth="1"/>
    <col min="4" max="4" width="16.140625" style="2" customWidth="1"/>
    <col min="5" max="5" width="14.140625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ht="16.350000000000001" customHeight="1" x14ac:dyDescent="0.25">
      <c r="A1" s="1" t="s">
        <v>0</v>
      </c>
    </row>
    <row r="2" spans="1:93" ht="16.350000000000001" customHeight="1" x14ac:dyDescent="0.25">
      <c r="A2" s="1" t="str">
        <f>CONCATENATE("COMUNA: ",[10]NOMBRE!B2," - ","( ",[10]NOMBRE!C2,[10]NOMBRE!D2,[10]NOMBRE!E2,[10]NOMBRE!F2,[10]NOMBRE!G2," )")</f>
        <v>COMUNA: LINARES - ( 07401 )</v>
      </c>
    </row>
    <row r="3" spans="1:93" ht="16.350000000000001" customHeight="1" x14ac:dyDescent="0.25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93" ht="16.350000000000001" customHeight="1" x14ac:dyDescent="0.25">
      <c r="A4" s="1" t="str">
        <f>CONCATENATE("MES: ",[10]NOMBRE!B6," - ","( ",[10]NOMBRE!C6,[10]NOMBRE!D6," )")</f>
        <v>MES: SEPTIEMBRE - ( 09 )</v>
      </c>
    </row>
    <row r="5" spans="1:93" ht="16.350000000000001" customHeight="1" x14ac:dyDescent="0.25">
      <c r="A5" s="1" t="str">
        <f>CONCATENATE("AÑO: ",[10]NOMBRE!B7)</f>
        <v>AÑO: 2021</v>
      </c>
    </row>
    <row r="6" spans="1:93" x14ac:dyDescent="0.25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93" x14ac:dyDescent="0.25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</row>
    <row r="8" spans="1:93" ht="32.1" customHeight="1" x14ac:dyDescent="0.25">
      <c r="A8" s="386" t="s">
        <v>2</v>
      </c>
      <c r="B8" s="38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93" ht="32.1" customHeigh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</row>
    <row r="10" spans="1:93" ht="16.350000000000001" customHeight="1" x14ac:dyDescent="0.25">
      <c r="A10" s="387" t="s">
        <v>4</v>
      </c>
      <c r="B10" s="388" t="s">
        <v>5</v>
      </c>
      <c r="C10" s="391" t="s">
        <v>6</v>
      </c>
      <c r="D10" s="392"/>
      <c r="E10" s="393"/>
      <c r="F10" s="400" t="s">
        <v>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2"/>
      <c r="AN10" s="409" t="s">
        <v>8</v>
      </c>
      <c r="AO10" s="412" t="s">
        <v>9</v>
      </c>
      <c r="AP10" s="393"/>
      <c r="AQ10" s="382" t="s">
        <v>10</v>
      </c>
      <c r="AR10" s="382" t="s">
        <v>11</v>
      </c>
      <c r="AS10" s="382" t="s">
        <v>12</v>
      </c>
      <c r="AT10" s="382" t="s">
        <v>13</v>
      </c>
      <c r="BX10" s="2"/>
    </row>
    <row r="11" spans="1:93" ht="16.350000000000001" customHeight="1" x14ac:dyDescent="0.25">
      <c r="A11" s="387"/>
      <c r="B11" s="389"/>
      <c r="C11" s="394"/>
      <c r="D11" s="395"/>
      <c r="E11" s="396"/>
      <c r="F11" s="403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5"/>
      <c r="AN11" s="410"/>
      <c r="AO11" s="413"/>
      <c r="AP11" s="396"/>
      <c r="AQ11" s="383"/>
      <c r="AR11" s="383"/>
      <c r="AS11" s="383"/>
      <c r="AT11" s="383"/>
      <c r="BX11" s="2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6.350000000000001" customHeight="1" x14ac:dyDescent="0.25">
      <c r="A12" s="387"/>
      <c r="B12" s="389"/>
      <c r="C12" s="397"/>
      <c r="D12" s="398"/>
      <c r="E12" s="399"/>
      <c r="F12" s="406" t="s">
        <v>14</v>
      </c>
      <c r="G12" s="406"/>
      <c r="H12" s="407" t="s">
        <v>15</v>
      </c>
      <c r="I12" s="408"/>
      <c r="J12" s="407" t="s">
        <v>16</v>
      </c>
      <c r="K12" s="408"/>
      <c r="L12" s="407" t="s">
        <v>17</v>
      </c>
      <c r="M12" s="408"/>
      <c r="N12" s="407" t="s">
        <v>18</v>
      </c>
      <c r="O12" s="408"/>
      <c r="P12" s="407" t="s">
        <v>19</v>
      </c>
      <c r="Q12" s="408"/>
      <c r="R12" s="407" t="s">
        <v>20</v>
      </c>
      <c r="S12" s="408"/>
      <c r="T12" s="407" t="s">
        <v>21</v>
      </c>
      <c r="U12" s="408"/>
      <c r="V12" s="407" t="s">
        <v>22</v>
      </c>
      <c r="W12" s="408"/>
      <c r="X12" s="407" t="s">
        <v>23</v>
      </c>
      <c r="Y12" s="408"/>
      <c r="Z12" s="407" t="s">
        <v>24</v>
      </c>
      <c r="AA12" s="408"/>
      <c r="AB12" s="407" t="s">
        <v>25</v>
      </c>
      <c r="AC12" s="408"/>
      <c r="AD12" s="407" t="s">
        <v>26</v>
      </c>
      <c r="AE12" s="408"/>
      <c r="AF12" s="407" t="s">
        <v>27</v>
      </c>
      <c r="AG12" s="408"/>
      <c r="AH12" s="407" t="s">
        <v>28</v>
      </c>
      <c r="AI12" s="408"/>
      <c r="AJ12" s="407" t="s">
        <v>29</v>
      </c>
      <c r="AK12" s="408"/>
      <c r="AL12" s="415" t="s">
        <v>30</v>
      </c>
      <c r="AM12" s="416"/>
      <c r="AN12" s="410"/>
      <c r="AO12" s="414"/>
      <c r="AP12" s="399"/>
      <c r="AQ12" s="383"/>
      <c r="AR12" s="383"/>
      <c r="AS12" s="383"/>
      <c r="AT12" s="383"/>
      <c r="BX12" s="2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6.350000000000001" customHeight="1" x14ac:dyDescent="0.25">
      <c r="A13" s="387"/>
      <c r="B13" s="390"/>
      <c r="C13" s="11" t="s">
        <v>31</v>
      </c>
      <c r="D13" s="12" t="s">
        <v>32</v>
      </c>
      <c r="E13" s="274" t="s">
        <v>33</v>
      </c>
      <c r="F13" s="11" t="s">
        <v>32</v>
      </c>
      <c r="G13" s="273" t="s">
        <v>33</v>
      </c>
      <c r="H13" s="11" t="s">
        <v>32</v>
      </c>
      <c r="I13" s="273" t="s">
        <v>33</v>
      </c>
      <c r="J13" s="11" t="s">
        <v>32</v>
      </c>
      <c r="K13" s="273" t="s">
        <v>33</v>
      </c>
      <c r="L13" s="11" t="s">
        <v>32</v>
      </c>
      <c r="M13" s="273" t="s">
        <v>33</v>
      </c>
      <c r="N13" s="11" t="s">
        <v>32</v>
      </c>
      <c r="O13" s="273" t="s">
        <v>33</v>
      </c>
      <c r="P13" s="11" t="s">
        <v>32</v>
      </c>
      <c r="Q13" s="273" t="s">
        <v>33</v>
      </c>
      <c r="R13" s="11" t="s">
        <v>32</v>
      </c>
      <c r="S13" s="273" t="s">
        <v>33</v>
      </c>
      <c r="T13" s="11" t="s">
        <v>32</v>
      </c>
      <c r="U13" s="273" t="s">
        <v>33</v>
      </c>
      <c r="V13" s="11" t="s">
        <v>32</v>
      </c>
      <c r="W13" s="273" t="s">
        <v>33</v>
      </c>
      <c r="X13" s="11" t="s">
        <v>32</v>
      </c>
      <c r="Y13" s="273" t="s">
        <v>33</v>
      </c>
      <c r="Z13" s="11" t="s">
        <v>32</v>
      </c>
      <c r="AA13" s="273" t="s">
        <v>33</v>
      </c>
      <c r="AB13" s="11" t="s">
        <v>32</v>
      </c>
      <c r="AC13" s="273" t="s">
        <v>33</v>
      </c>
      <c r="AD13" s="11" t="s">
        <v>32</v>
      </c>
      <c r="AE13" s="273" t="s">
        <v>33</v>
      </c>
      <c r="AF13" s="11" t="s">
        <v>32</v>
      </c>
      <c r="AG13" s="273" t="s">
        <v>33</v>
      </c>
      <c r="AH13" s="11" t="s">
        <v>32</v>
      </c>
      <c r="AI13" s="273" t="s">
        <v>33</v>
      </c>
      <c r="AJ13" s="11" t="s">
        <v>32</v>
      </c>
      <c r="AK13" s="273" t="s">
        <v>33</v>
      </c>
      <c r="AL13" s="11" t="s">
        <v>32</v>
      </c>
      <c r="AM13" s="280" t="s">
        <v>33</v>
      </c>
      <c r="AN13" s="411"/>
      <c r="AO13" s="16" t="s">
        <v>34</v>
      </c>
      <c r="AP13" s="273" t="s">
        <v>35</v>
      </c>
      <c r="AQ13" s="384"/>
      <c r="AR13" s="384"/>
      <c r="AS13" s="384"/>
      <c r="AT13" s="384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X13" s="2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6.350000000000001" customHeight="1" x14ac:dyDescent="0.25">
      <c r="A14" s="382" t="s">
        <v>36</v>
      </c>
      <c r="B14" s="18" t="s">
        <v>37</v>
      </c>
      <c r="C14" s="19">
        <f t="shared" ref="C14:C77" si="0">SUM(D14+E14)</f>
        <v>19</v>
      </c>
      <c r="D14" s="20">
        <f>+F14+H14+J14+L14+N14+P14+R14+T14+V14+X14+Z14+AB14+AD14+AF14+AH14+AJ14+AL14</f>
        <v>17</v>
      </c>
      <c r="E14" s="21">
        <f>+G14+I14+K14+M14+O14+Q14+S14+U14+W14+Y14+AA14+AC14+AE14+AG14+AI14+AK14+AM14</f>
        <v>2</v>
      </c>
      <c r="F14" s="22"/>
      <c r="G14" s="23"/>
      <c r="H14" s="22"/>
      <c r="I14" s="23"/>
      <c r="J14" s="22"/>
      <c r="K14" s="24"/>
      <c r="L14" s="22"/>
      <c r="M14" s="24"/>
      <c r="N14" s="22"/>
      <c r="O14" s="24">
        <v>1</v>
      </c>
      <c r="P14" s="22">
        <v>3</v>
      </c>
      <c r="Q14" s="24"/>
      <c r="R14" s="22">
        <v>1</v>
      </c>
      <c r="S14" s="24"/>
      <c r="T14" s="22">
        <v>1</v>
      </c>
      <c r="U14" s="24">
        <v>1</v>
      </c>
      <c r="V14" s="22">
        <v>1</v>
      </c>
      <c r="W14" s="24"/>
      <c r="X14" s="22">
        <v>2</v>
      </c>
      <c r="Y14" s="24"/>
      <c r="Z14" s="22">
        <v>5</v>
      </c>
      <c r="AA14" s="24"/>
      <c r="AB14" s="22">
        <v>2</v>
      </c>
      <c r="AC14" s="24"/>
      <c r="AD14" s="22"/>
      <c r="AE14" s="24"/>
      <c r="AF14" s="22">
        <v>1</v>
      </c>
      <c r="AG14" s="24"/>
      <c r="AH14" s="22"/>
      <c r="AI14" s="24"/>
      <c r="AJ14" s="22">
        <v>1</v>
      </c>
      <c r="AK14" s="24"/>
      <c r="AL14" s="25"/>
      <c r="AM14" s="26"/>
      <c r="AN14" s="27">
        <v>0</v>
      </c>
      <c r="AO14" s="28">
        <v>0</v>
      </c>
      <c r="AP14" s="29">
        <v>0</v>
      </c>
      <c r="AQ14" s="30">
        <v>0</v>
      </c>
      <c r="AR14" s="30">
        <v>4</v>
      </c>
      <c r="AS14" s="31"/>
      <c r="AT14" s="32">
        <v>0</v>
      </c>
      <c r="AU14" s="33" t="str">
        <f t="shared" ref="AU14:AU77" si="1">$CA14&amp;$CB14&amp;$CC14&amp;$CD14</f>
        <v/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17"/>
      <c r="BG14" s="17"/>
      <c r="BX14" s="2"/>
      <c r="CA14" s="35" t="str">
        <f t="shared" ref="CA14:CA77" si="2">IF(CG14=1,"* No olvide digitar la columna Trans y/o Pueblos Originarios y/o Migrantes y/o Población SENAME (Digite Cero si no tiene). ","")</f>
        <v/>
      </c>
      <c r="CB14" s="35" t="str">
        <f t="shared" ref="CB14:CB77" si="3">IF(CH14=1,"* El número de Trans y/o Pueblos Originarios y/o Migrantes y/o Población SENAME NO DEBE ser mayor que el Total. ","")</f>
        <v/>
      </c>
      <c r="CC14" s="35" t="str">
        <f t="shared" ref="CC14:CC77" si="4">IF(CI14=1,"* Las consejerías realizadas en Espacios amigables NO DEBEN ser mayor al Total. ","")</f>
        <v/>
      </c>
      <c r="CD14" s="35" t="str">
        <f t="shared" ref="CD14:CD77" si="5">IF(CJ14=1,"* La columna 14-18 AÑOS no puede ser mayor al total por grupo edad de 10 a 19 años. ","")</f>
        <v/>
      </c>
      <c r="CE14" s="35"/>
      <c r="CF14" s="35"/>
      <c r="CG14" s="36">
        <f t="shared" ref="CG14:CG77" si="6">IF(AND(C14&lt;&gt;0,OR(AO14="",AP14="",AQ14="",AR14="",AT14="")),1,0)</f>
        <v>0</v>
      </c>
      <c r="CH14" s="36">
        <f t="shared" ref="CH14:CH77" si="7">IF(OR(C14&lt;(AO14+AP14),C14&lt;AQ14,C14&lt;AR14,C14&lt;AT14),1,0)</f>
        <v>0</v>
      </c>
      <c r="CI14" s="36">
        <f t="shared" ref="CI14:CI77" si="8">IF(C14&lt;AN14,1,0)</f>
        <v>0</v>
      </c>
      <c r="CJ14" s="36">
        <f t="shared" ref="CJ14:CJ77" si="9">IF((J14+K14+L14+M14)&lt;AS14,1,0)</f>
        <v>0</v>
      </c>
      <c r="CK14" s="10"/>
      <c r="CL14" s="10"/>
      <c r="CM14" s="10"/>
      <c r="CN14" s="10"/>
      <c r="CO14" s="10"/>
    </row>
    <row r="15" spans="1:93" ht="16.350000000000001" customHeight="1" x14ac:dyDescent="0.25">
      <c r="A15" s="383"/>
      <c r="B15" s="37" t="s">
        <v>38</v>
      </c>
      <c r="C15" s="38">
        <f t="shared" si="0"/>
        <v>0</v>
      </c>
      <c r="D15" s="39">
        <f t="shared" ref="D15:E24" si="10">+F15+H15+J15+L15+N15+P15+R15+T15+V15+X15+Z15+AB15+AD15+AF15+AH15+AJ15+AL15</f>
        <v>0</v>
      </c>
      <c r="E15" s="40">
        <f>+G15+I15+K15+M15+O15+Q15+S15+U15+W15+Y15+AA15+AC15+AE15+AG15+AI15+AK15+AM15</f>
        <v>0</v>
      </c>
      <c r="F15" s="41"/>
      <c r="G15" s="42"/>
      <c r="H15" s="41"/>
      <c r="I15" s="42"/>
      <c r="J15" s="41"/>
      <c r="K15" s="43"/>
      <c r="L15" s="41"/>
      <c r="M15" s="43"/>
      <c r="N15" s="41"/>
      <c r="O15" s="43"/>
      <c r="P15" s="41"/>
      <c r="Q15" s="43"/>
      <c r="R15" s="41"/>
      <c r="S15" s="43"/>
      <c r="T15" s="41"/>
      <c r="U15" s="43"/>
      <c r="V15" s="41"/>
      <c r="W15" s="43"/>
      <c r="X15" s="41"/>
      <c r="Y15" s="43"/>
      <c r="Z15" s="41"/>
      <c r="AA15" s="43"/>
      <c r="AB15" s="41"/>
      <c r="AC15" s="43"/>
      <c r="AD15" s="41"/>
      <c r="AE15" s="43"/>
      <c r="AF15" s="41"/>
      <c r="AG15" s="43"/>
      <c r="AH15" s="41"/>
      <c r="AI15" s="43"/>
      <c r="AJ15" s="41"/>
      <c r="AK15" s="43"/>
      <c r="AL15" s="44"/>
      <c r="AM15" s="45"/>
      <c r="AN15" s="46">
        <v>0</v>
      </c>
      <c r="AO15" s="47">
        <v>0</v>
      </c>
      <c r="AP15" s="42">
        <v>0</v>
      </c>
      <c r="AQ15" s="32">
        <v>0</v>
      </c>
      <c r="AR15" s="32"/>
      <c r="AS15" s="48"/>
      <c r="AT15" s="32">
        <v>0</v>
      </c>
      <c r="AU15" s="33" t="str">
        <f t="shared" si="1"/>
        <v/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7"/>
      <c r="BG15" s="17"/>
      <c r="BX15" s="2"/>
      <c r="CA15" s="35" t="str">
        <f t="shared" si="2"/>
        <v/>
      </c>
      <c r="CB15" s="35" t="str">
        <f t="shared" si="3"/>
        <v/>
      </c>
      <c r="CC15" s="35" t="str">
        <f t="shared" si="4"/>
        <v/>
      </c>
      <c r="CD15" s="35" t="str">
        <f t="shared" si="5"/>
        <v/>
      </c>
      <c r="CE15" s="35"/>
      <c r="CF15" s="35"/>
      <c r="CG15" s="36">
        <f t="shared" si="6"/>
        <v>0</v>
      </c>
      <c r="CH15" s="36">
        <f t="shared" si="7"/>
        <v>0</v>
      </c>
      <c r="CI15" s="36">
        <f t="shared" si="8"/>
        <v>0</v>
      </c>
      <c r="CJ15" s="36">
        <f t="shared" si="9"/>
        <v>0</v>
      </c>
      <c r="CK15" s="10"/>
      <c r="CL15" s="10"/>
      <c r="CM15" s="10"/>
      <c r="CN15" s="10"/>
      <c r="CO15" s="10"/>
    </row>
    <row r="16" spans="1:93" ht="16.350000000000001" customHeight="1" x14ac:dyDescent="0.25">
      <c r="A16" s="383"/>
      <c r="B16" s="37" t="s">
        <v>39</v>
      </c>
      <c r="C16" s="38">
        <f t="shared" si="0"/>
        <v>155</v>
      </c>
      <c r="D16" s="39">
        <f t="shared" si="10"/>
        <v>123</v>
      </c>
      <c r="E16" s="40">
        <f t="shared" si="10"/>
        <v>32</v>
      </c>
      <c r="F16" s="41"/>
      <c r="G16" s="42"/>
      <c r="H16" s="41"/>
      <c r="I16" s="42"/>
      <c r="J16" s="41"/>
      <c r="K16" s="43"/>
      <c r="L16" s="41"/>
      <c r="M16" s="43"/>
      <c r="N16" s="41">
        <v>7</v>
      </c>
      <c r="O16" s="43">
        <v>1</v>
      </c>
      <c r="P16" s="41">
        <v>18</v>
      </c>
      <c r="Q16" s="43"/>
      <c r="R16" s="41">
        <v>20</v>
      </c>
      <c r="S16" s="43">
        <v>8</v>
      </c>
      <c r="T16" s="41">
        <v>18</v>
      </c>
      <c r="U16" s="43">
        <v>5</v>
      </c>
      <c r="V16" s="41">
        <v>11</v>
      </c>
      <c r="W16" s="43">
        <v>8</v>
      </c>
      <c r="X16" s="41">
        <v>14</v>
      </c>
      <c r="Y16" s="43">
        <v>5</v>
      </c>
      <c r="Z16" s="41">
        <v>16</v>
      </c>
      <c r="AA16" s="43">
        <v>2</v>
      </c>
      <c r="AB16" s="41">
        <v>15</v>
      </c>
      <c r="AC16" s="43">
        <v>2</v>
      </c>
      <c r="AD16" s="41"/>
      <c r="AE16" s="43"/>
      <c r="AF16" s="41">
        <v>1</v>
      </c>
      <c r="AG16" s="43">
        <v>1</v>
      </c>
      <c r="AH16" s="41">
        <v>1</v>
      </c>
      <c r="AI16" s="43"/>
      <c r="AJ16" s="41">
        <v>2</v>
      </c>
      <c r="AK16" s="43"/>
      <c r="AL16" s="44"/>
      <c r="AM16" s="45"/>
      <c r="AN16" s="46">
        <v>0</v>
      </c>
      <c r="AO16" s="47">
        <v>0</v>
      </c>
      <c r="AP16" s="42">
        <v>0</v>
      </c>
      <c r="AQ16" s="32">
        <v>0</v>
      </c>
      <c r="AR16" s="32">
        <v>18</v>
      </c>
      <c r="AS16" s="48"/>
      <c r="AT16" s="32">
        <v>0</v>
      </c>
      <c r="AU16" s="33" t="str">
        <f t="shared" si="1"/>
        <v/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17"/>
      <c r="BG16" s="17"/>
      <c r="BX16" s="2"/>
      <c r="CA16" s="35" t="str">
        <f t="shared" si="2"/>
        <v/>
      </c>
      <c r="CB16" s="35" t="str">
        <f t="shared" si="3"/>
        <v/>
      </c>
      <c r="CC16" s="35" t="str">
        <f t="shared" si="4"/>
        <v/>
      </c>
      <c r="CD16" s="35" t="str">
        <f t="shared" si="5"/>
        <v/>
      </c>
      <c r="CE16" s="35"/>
      <c r="CF16" s="35"/>
      <c r="CG16" s="36">
        <f t="shared" si="6"/>
        <v>0</v>
      </c>
      <c r="CH16" s="36">
        <f t="shared" si="7"/>
        <v>0</v>
      </c>
      <c r="CI16" s="36">
        <f t="shared" si="8"/>
        <v>0</v>
      </c>
      <c r="CJ16" s="36">
        <f t="shared" si="9"/>
        <v>0</v>
      </c>
      <c r="CK16" s="10"/>
      <c r="CL16" s="10"/>
      <c r="CM16" s="10"/>
      <c r="CN16" s="10"/>
      <c r="CO16" s="10"/>
    </row>
    <row r="17" spans="1:93" ht="16.350000000000001" customHeight="1" x14ac:dyDescent="0.25">
      <c r="A17" s="383"/>
      <c r="B17" s="37" t="s">
        <v>40</v>
      </c>
      <c r="C17" s="38">
        <f t="shared" si="0"/>
        <v>0</v>
      </c>
      <c r="D17" s="39">
        <f t="shared" si="10"/>
        <v>0</v>
      </c>
      <c r="E17" s="40">
        <f t="shared" si="10"/>
        <v>0</v>
      </c>
      <c r="F17" s="41"/>
      <c r="G17" s="42"/>
      <c r="H17" s="41"/>
      <c r="I17" s="42"/>
      <c r="J17" s="41"/>
      <c r="K17" s="43"/>
      <c r="L17" s="41"/>
      <c r="M17" s="43"/>
      <c r="N17" s="41"/>
      <c r="O17" s="43"/>
      <c r="P17" s="41"/>
      <c r="Q17" s="43"/>
      <c r="R17" s="41"/>
      <c r="S17" s="43"/>
      <c r="T17" s="41"/>
      <c r="U17" s="43"/>
      <c r="V17" s="41"/>
      <c r="W17" s="43"/>
      <c r="X17" s="41"/>
      <c r="Y17" s="43"/>
      <c r="Z17" s="41"/>
      <c r="AA17" s="43"/>
      <c r="AB17" s="41"/>
      <c r="AC17" s="43"/>
      <c r="AD17" s="41"/>
      <c r="AE17" s="43"/>
      <c r="AF17" s="41"/>
      <c r="AG17" s="43"/>
      <c r="AH17" s="41"/>
      <c r="AI17" s="43"/>
      <c r="AJ17" s="41"/>
      <c r="AK17" s="43"/>
      <c r="AL17" s="44"/>
      <c r="AM17" s="45"/>
      <c r="AN17" s="46"/>
      <c r="AO17" s="47"/>
      <c r="AP17" s="42"/>
      <c r="AQ17" s="32"/>
      <c r="AR17" s="32"/>
      <c r="AS17" s="48"/>
      <c r="AT17" s="32"/>
      <c r="AU17" s="33" t="str">
        <f t="shared" si="1"/>
        <v/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17"/>
      <c r="BG17" s="17"/>
      <c r="BX17" s="2"/>
      <c r="CA17" s="35" t="str">
        <f t="shared" si="2"/>
        <v/>
      </c>
      <c r="CB17" s="35" t="str">
        <f t="shared" si="3"/>
        <v/>
      </c>
      <c r="CC17" s="35" t="str">
        <f t="shared" si="4"/>
        <v/>
      </c>
      <c r="CD17" s="35" t="str">
        <f t="shared" si="5"/>
        <v/>
      </c>
      <c r="CE17" s="35"/>
      <c r="CF17" s="35"/>
      <c r="CG17" s="36">
        <f t="shared" si="6"/>
        <v>0</v>
      </c>
      <c r="CH17" s="36">
        <f t="shared" si="7"/>
        <v>0</v>
      </c>
      <c r="CI17" s="36">
        <f t="shared" si="8"/>
        <v>0</v>
      </c>
      <c r="CJ17" s="36">
        <f t="shared" si="9"/>
        <v>0</v>
      </c>
      <c r="CK17" s="10"/>
      <c r="CL17" s="10"/>
      <c r="CM17" s="10"/>
      <c r="CN17" s="10"/>
      <c r="CO17" s="10"/>
    </row>
    <row r="18" spans="1:93" ht="16.350000000000001" customHeight="1" x14ac:dyDescent="0.25">
      <c r="A18" s="383"/>
      <c r="B18" s="37" t="s">
        <v>41</v>
      </c>
      <c r="C18" s="38">
        <f t="shared" si="0"/>
        <v>0</v>
      </c>
      <c r="D18" s="39">
        <f t="shared" si="10"/>
        <v>0</v>
      </c>
      <c r="E18" s="40">
        <f t="shared" si="10"/>
        <v>0</v>
      </c>
      <c r="F18" s="41"/>
      <c r="G18" s="42"/>
      <c r="H18" s="41"/>
      <c r="I18" s="42"/>
      <c r="J18" s="41"/>
      <c r="K18" s="43"/>
      <c r="L18" s="41"/>
      <c r="M18" s="43"/>
      <c r="N18" s="41"/>
      <c r="O18" s="43"/>
      <c r="P18" s="41"/>
      <c r="Q18" s="43"/>
      <c r="R18" s="41"/>
      <c r="S18" s="43"/>
      <c r="T18" s="41"/>
      <c r="U18" s="43"/>
      <c r="V18" s="41"/>
      <c r="W18" s="43"/>
      <c r="X18" s="41"/>
      <c r="Y18" s="43"/>
      <c r="Z18" s="41"/>
      <c r="AA18" s="43"/>
      <c r="AB18" s="41"/>
      <c r="AC18" s="43"/>
      <c r="AD18" s="41"/>
      <c r="AE18" s="43"/>
      <c r="AF18" s="41"/>
      <c r="AG18" s="43"/>
      <c r="AH18" s="41"/>
      <c r="AI18" s="43"/>
      <c r="AJ18" s="41"/>
      <c r="AK18" s="43"/>
      <c r="AL18" s="44"/>
      <c r="AM18" s="45"/>
      <c r="AN18" s="46"/>
      <c r="AO18" s="47"/>
      <c r="AP18" s="42"/>
      <c r="AQ18" s="32"/>
      <c r="AR18" s="32"/>
      <c r="AS18" s="48"/>
      <c r="AT18" s="32"/>
      <c r="AU18" s="33" t="str">
        <f t="shared" si="1"/>
        <v/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17"/>
      <c r="BG18" s="17"/>
      <c r="BX18" s="2"/>
      <c r="CA18" s="35" t="str">
        <f t="shared" si="2"/>
        <v/>
      </c>
      <c r="CB18" s="35" t="str">
        <f t="shared" si="3"/>
        <v/>
      </c>
      <c r="CC18" s="35" t="str">
        <f t="shared" si="4"/>
        <v/>
      </c>
      <c r="CD18" s="35" t="str">
        <f t="shared" si="5"/>
        <v/>
      </c>
      <c r="CE18" s="35"/>
      <c r="CF18" s="35"/>
      <c r="CG18" s="36">
        <f t="shared" si="6"/>
        <v>0</v>
      </c>
      <c r="CH18" s="36">
        <f t="shared" si="7"/>
        <v>0</v>
      </c>
      <c r="CI18" s="36">
        <f t="shared" si="8"/>
        <v>0</v>
      </c>
      <c r="CJ18" s="36">
        <f t="shared" si="9"/>
        <v>0</v>
      </c>
      <c r="CK18" s="10"/>
      <c r="CL18" s="10"/>
      <c r="CM18" s="10"/>
      <c r="CN18" s="10"/>
      <c r="CO18" s="10"/>
    </row>
    <row r="19" spans="1:93" ht="16.350000000000001" customHeight="1" x14ac:dyDescent="0.25">
      <c r="A19" s="383"/>
      <c r="B19" s="37" t="s">
        <v>42</v>
      </c>
      <c r="C19" s="38">
        <f t="shared" si="0"/>
        <v>0</v>
      </c>
      <c r="D19" s="39">
        <f t="shared" si="10"/>
        <v>0</v>
      </c>
      <c r="E19" s="40">
        <f t="shared" si="10"/>
        <v>0</v>
      </c>
      <c r="F19" s="41"/>
      <c r="G19" s="42"/>
      <c r="H19" s="41"/>
      <c r="I19" s="42"/>
      <c r="J19" s="41"/>
      <c r="K19" s="43"/>
      <c r="L19" s="41"/>
      <c r="M19" s="43"/>
      <c r="N19" s="41"/>
      <c r="O19" s="43"/>
      <c r="P19" s="41"/>
      <c r="Q19" s="43"/>
      <c r="R19" s="41"/>
      <c r="S19" s="43"/>
      <c r="T19" s="41"/>
      <c r="U19" s="43"/>
      <c r="V19" s="41"/>
      <c r="W19" s="43"/>
      <c r="X19" s="41"/>
      <c r="Y19" s="43"/>
      <c r="Z19" s="41"/>
      <c r="AA19" s="43"/>
      <c r="AB19" s="41"/>
      <c r="AC19" s="43"/>
      <c r="AD19" s="41"/>
      <c r="AE19" s="43"/>
      <c r="AF19" s="41"/>
      <c r="AG19" s="43"/>
      <c r="AH19" s="41"/>
      <c r="AI19" s="43"/>
      <c r="AJ19" s="41"/>
      <c r="AK19" s="43"/>
      <c r="AL19" s="44"/>
      <c r="AM19" s="45"/>
      <c r="AN19" s="46"/>
      <c r="AO19" s="47"/>
      <c r="AP19" s="42"/>
      <c r="AQ19" s="32"/>
      <c r="AR19" s="32"/>
      <c r="AS19" s="48"/>
      <c r="AT19" s="32"/>
      <c r="AU19" s="33" t="str">
        <f t="shared" si="1"/>
        <v/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17"/>
      <c r="BG19" s="17"/>
      <c r="BX19" s="2"/>
      <c r="CA19" s="35" t="str">
        <f t="shared" si="2"/>
        <v/>
      </c>
      <c r="CB19" s="35" t="str">
        <f t="shared" si="3"/>
        <v/>
      </c>
      <c r="CC19" s="35" t="str">
        <f t="shared" si="4"/>
        <v/>
      </c>
      <c r="CD19" s="35" t="str">
        <f t="shared" si="5"/>
        <v/>
      </c>
      <c r="CE19" s="35"/>
      <c r="CF19" s="35"/>
      <c r="CG19" s="36">
        <f t="shared" si="6"/>
        <v>0</v>
      </c>
      <c r="CH19" s="36">
        <f t="shared" si="7"/>
        <v>0</v>
      </c>
      <c r="CI19" s="36">
        <f t="shared" si="8"/>
        <v>0</v>
      </c>
      <c r="CJ19" s="36">
        <f t="shared" si="9"/>
        <v>0</v>
      </c>
      <c r="CK19" s="10"/>
      <c r="CL19" s="10"/>
      <c r="CM19" s="10"/>
      <c r="CN19" s="10"/>
      <c r="CO19" s="10"/>
    </row>
    <row r="20" spans="1:93" ht="16.350000000000001" customHeight="1" x14ac:dyDescent="0.25">
      <c r="A20" s="383"/>
      <c r="B20" s="37" t="s">
        <v>43</v>
      </c>
      <c r="C20" s="38">
        <f t="shared" si="0"/>
        <v>0</v>
      </c>
      <c r="D20" s="39">
        <f t="shared" si="10"/>
        <v>0</v>
      </c>
      <c r="E20" s="40">
        <f t="shared" si="10"/>
        <v>0</v>
      </c>
      <c r="F20" s="41"/>
      <c r="G20" s="42"/>
      <c r="H20" s="41"/>
      <c r="I20" s="42"/>
      <c r="J20" s="41"/>
      <c r="K20" s="43"/>
      <c r="L20" s="41"/>
      <c r="M20" s="43"/>
      <c r="N20" s="41"/>
      <c r="O20" s="43"/>
      <c r="P20" s="41"/>
      <c r="Q20" s="43"/>
      <c r="R20" s="41"/>
      <c r="S20" s="43"/>
      <c r="T20" s="41"/>
      <c r="U20" s="43"/>
      <c r="V20" s="41"/>
      <c r="W20" s="43"/>
      <c r="X20" s="41"/>
      <c r="Y20" s="43"/>
      <c r="Z20" s="41"/>
      <c r="AA20" s="43"/>
      <c r="AB20" s="41"/>
      <c r="AC20" s="43"/>
      <c r="AD20" s="41"/>
      <c r="AE20" s="43"/>
      <c r="AF20" s="41"/>
      <c r="AG20" s="43"/>
      <c r="AH20" s="41"/>
      <c r="AI20" s="43"/>
      <c r="AJ20" s="41"/>
      <c r="AK20" s="43"/>
      <c r="AL20" s="44"/>
      <c r="AM20" s="45"/>
      <c r="AN20" s="46"/>
      <c r="AO20" s="47"/>
      <c r="AP20" s="42"/>
      <c r="AQ20" s="32"/>
      <c r="AR20" s="32"/>
      <c r="AS20" s="48"/>
      <c r="AT20" s="32"/>
      <c r="AU20" s="33" t="str">
        <f t="shared" si="1"/>
        <v/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17"/>
      <c r="BG20" s="17"/>
      <c r="BX20" s="2"/>
      <c r="CA20" s="35" t="str">
        <f t="shared" si="2"/>
        <v/>
      </c>
      <c r="CB20" s="35" t="str">
        <f t="shared" si="3"/>
        <v/>
      </c>
      <c r="CC20" s="35" t="str">
        <f t="shared" si="4"/>
        <v/>
      </c>
      <c r="CD20" s="35" t="str">
        <f t="shared" si="5"/>
        <v/>
      </c>
      <c r="CE20" s="35"/>
      <c r="CF20" s="35"/>
      <c r="CG20" s="36">
        <f t="shared" si="6"/>
        <v>0</v>
      </c>
      <c r="CH20" s="36">
        <f t="shared" si="7"/>
        <v>0</v>
      </c>
      <c r="CI20" s="36">
        <f t="shared" si="8"/>
        <v>0</v>
      </c>
      <c r="CJ20" s="36">
        <f t="shared" si="9"/>
        <v>0</v>
      </c>
      <c r="CK20" s="10"/>
      <c r="CL20" s="10"/>
      <c r="CM20" s="10"/>
      <c r="CN20" s="10"/>
      <c r="CO20" s="10"/>
    </row>
    <row r="21" spans="1:93" ht="16.350000000000001" customHeight="1" x14ac:dyDescent="0.25">
      <c r="A21" s="383"/>
      <c r="B21" s="49" t="s">
        <v>44</v>
      </c>
      <c r="C21" s="50">
        <f t="shared" si="0"/>
        <v>0</v>
      </c>
      <c r="D21" s="51">
        <f t="shared" si="10"/>
        <v>0</v>
      </c>
      <c r="E21" s="52">
        <f t="shared" si="10"/>
        <v>0</v>
      </c>
      <c r="F21" s="53"/>
      <c r="G21" s="54"/>
      <c r="H21" s="53"/>
      <c r="I21" s="54"/>
      <c r="J21" s="53"/>
      <c r="K21" s="55"/>
      <c r="L21" s="53"/>
      <c r="M21" s="55"/>
      <c r="N21" s="53"/>
      <c r="O21" s="55"/>
      <c r="P21" s="53"/>
      <c r="Q21" s="55"/>
      <c r="R21" s="53"/>
      <c r="S21" s="55"/>
      <c r="T21" s="53"/>
      <c r="U21" s="55"/>
      <c r="V21" s="53"/>
      <c r="W21" s="55"/>
      <c r="X21" s="53"/>
      <c r="Y21" s="55"/>
      <c r="Z21" s="53"/>
      <c r="AA21" s="55"/>
      <c r="AB21" s="53"/>
      <c r="AC21" s="55"/>
      <c r="AD21" s="53"/>
      <c r="AE21" s="55"/>
      <c r="AF21" s="53"/>
      <c r="AG21" s="55"/>
      <c r="AH21" s="53"/>
      <c r="AI21" s="55"/>
      <c r="AJ21" s="53"/>
      <c r="AK21" s="55"/>
      <c r="AL21" s="56"/>
      <c r="AM21" s="57"/>
      <c r="AN21" s="46"/>
      <c r="AO21" s="58"/>
      <c r="AP21" s="42"/>
      <c r="AQ21" s="32"/>
      <c r="AR21" s="32"/>
      <c r="AS21" s="48"/>
      <c r="AT21" s="32"/>
      <c r="AU21" s="33" t="str">
        <f t="shared" si="1"/>
        <v/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7"/>
      <c r="BG21" s="17"/>
      <c r="BX21" s="2"/>
      <c r="CA21" s="35" t="str">
        <f t="shared" si="2"/>
        <v/>
      </c>
      <c r="CB21" s="35" t="str">
        <f t="shared" si="3"/>
        <v/>
      </c>
      <c r="CC21" s="35" t="str">
        <f t="shared" si="4"/>
        <v/>
      </c>
      <c r="CD21" s="35" t="str">
        <f t="shared" si="5"/>
        <v/>
      </c>
      <c r="CE21" s="35"/>
      <c r="CF21" s="35"/>
      <c r="CG21" s="36">
        <f t="shared" si="6"/>
        <v>0</v>
      </c>
      <c r="CH21" s="36">
        <f t="shared" si="7"/>
        <v>0</v>
      </c>
      <c r="CI21" s="36">
        <f t="shared" si="8"/>
        <v>0</v>
      </c>
      <c r="CJ21" s="36">
        <f t="shared" si="9"/>
        <v>0</v>
      </c>
      <c r="CK21" s="10"/>
      <c r="CL21" s="10"/>
      <c r="CM21" s="10"/>
      <c r="CN21" s="10"/>
      <c r="CO21" s="10"/>
    </row>
    <row r="22" spans="1:93" ht="16.350000000000001" customHeight="1" x14ac:dyDescent="0.25">
      <c r="A22" s="383"/>
      <c r="B22" s="37" t="s">
        <v>45</v>
      </c>
      <c r="C22" s="38">
        <f t="shared" si="0"/>
        <v>0</v>
      </c>
      <c r="D22" s="39">
        <f t="shared" si="10"/>
        <v>0</v>
      </c>
      <c r="E22" s="40">
        <f t="shared" si="10"/>
        <v>0</v>
      </c>
      <c r="F22" s="41"/>
      <c r="G22" s="42"/>
      <c r="H22" s="41"/>
      <c r="I22" s="42"/>
      <c r="J22" s="41"/>
      <c r="K22" s="43"/>
      <c r="L22" s="41"/>
      <c r="M22" s="43"/>
      <c r="N22" s="41"/>
      <c r="O22" s="43"/>
      <c r="P22" s="41"/>
      <c r="Q22" s="43"/>
      <c r="R22" s="41"/>
      <c r="S22" s="43"/>
      <c r="T22" s="41"/>
      <c r="U22" s="43"/>
      <c r="V22" s="41"/>
      <c r="W22" s="43"/>
      <c r="X22" s="41"/>
      <c r="Y22" s="43"/>
      <c r="Z22" s="41"/>
      <c r="AA22" s="43"/>
      <c r="AB22" s="41"/>
      <c r="AC22" s="43"/>
      <c r="AD22" s="41"/>
      <c r="AE22" s="43"/>
      <c r="AF22" s="41"/>
      <c r="AG22" s="43"/>
      <c r="AH22" s="41"/>
      <c r="AI22" s="43"/>
      <c r="AJ22" s="41"/>
      <c r="AK22" s="43"/>
      <c r="AL22" s="44"/>
      <c r="AM22" s="45"/>
      <c r="AN22" s="46"/>
      <c r="AO22" s="47"/>
      <c r="AP22" s="42"/>
      <c r="AQ22" s="32"/>
      <c r="AR22" s="32"/>
      <c r="AS22" s="48"/>
      <c r="AT22" s="32"/>
      <c r="AU22" s="33" t="str">
        <f t="shared" si="1"/>
        <v/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17"/>
      <c r="BG22" s="17"/>
      <c r="BX22" s="2"/>
      <c r="CA22" s="35" t="str">
        <f t="shared" si="2"/>
        <v/>
      </c>
      <c r="CB22" s="35" t="str">
        <f t="shared" si="3"/>
        <v/>
      </c>
      <c r="CC22" s="35" t="str">
        <f t="shared" si="4"/>
        <v/>
      </c>
      <c r="CD22" s="35" t="str">
        <f t="shared" si="5"/>
        <v/>
      </c>
      <c r="CE22" s="35"/>
      <c r="CF22" s="35"/>
      <c r="CG22" s="36">
        <f t="shared" si="6"/>
        <v>0</v>
      </c>
      <c r="CH22" s="36">
        <f t="shared" si="7"/>
        <v>0</v>
      </c>
      <c r="CI22" s="36">
        <f t="shared" si="8"/>
        <v>0</v>
      </c>
      <c r="CJ22" s="36">
        <f t="shared" si="9"/>
        <v>0</v>
      </c>
      <c r="CK22" s="10"/>
      <c r="CL22" s="10"/>
      <c r="CM22" s="10"/>
      <c r="CN22" s="10"/>
      <c r="CO22" s="10"/>
    </row>
    <row r="23" spans="1:93" ht="16.350000000000001" customHeight="1" x14ac:dyDescent="0.25">
      <c r="A23" s="383"/>
      <c r="B23" s="59" t="s">
        <v>46</v>
      </c>
      <c r="C23" s="38">
        <f t="shared" si="0"/>
        <v>0</v>
      </c>
      <c r="D23" s="60">
        <f t="shared" si="10"/>
        <v>0</v>
      </c>
      <c r="E23" s="61">
        <f t="shared" si="10"/>
        <v>0</v>
      </c>
      <c r="F23" s="41"/>
      <c r="G23" s="42"/>
      <c r="H23" s="41"/>
      <c r="I23" s="42"/>
      <c r="J23" s="41"/>
      <c r="K23" s="43"/>
      <c r="L23" s="41"/>
      <c r="M23" s="43"/>
      <c r="N23" s="41"/>
      <c r="O23" s="43"/>
      <c r="P23" s="41"/>
      <c r="Q23" s="43"/>
      <c r="R23" s="41"/>
      <c r="S23" s="43"/>
      <c r="T23" s="41"/>
      <c r="U23" s="43"/>
      <c r="V23" s="41"/>
      <c r="W23" s="43"/>
      <c r="X23" s="41"/>
      <c r="Y23" s="43"/>
      <c r="Z23" s="41"/>
      <c r="AA23" s="43"/>
      <c r="AB23" s="41"/>
      <c r="AC23" s="43"/>
      <c r="AD23" s="41"/>
      <c r="AE23" s="43"/>
      <c r="AF23" s="41"/>
      <c r="AG23" s="43"/>
      <c r="AH23" s="41"/>
      <c r="AI23" s="43"/>
      <c r="AJ23" s="41"/>
      <c r="AK23" s="43"/>
      <c r="AL23" s="62"/>
      <c r="AM23" s="45"/>
      <c r="AN23" s="46"/>
      <c r="AO23" s="47"/>
      <c r="AP23" s="42"/>
      <c r="AQ23" s="32"/>
      <c r="AR23" s="32"/>
      <c r="AS23" s="48"/>
      <c r="AT23" s="32"/>
      <c r="AU23" s="33" t="str">
        <f t="shared" si="1"/>
        <v/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7"/>
      <c r="BG23" s="17"/>
      <c r="BX23" s="2"/>
      <c r="CA23" s="35" t="str">
        <f t="shared" si="2"/>
        <v/>
      </c>
      <c r="CB23" s="35" t="str">
        <f t="shared" si="3"/>
        <v/>
      </c>
      <c r="CC23" s="35" t="str">
        <f t="shared" si="4"/>
        <v/>
      </c>
      <c r="CD23" s="35" t="str">
        <f t="shared" si="5"/>
        <v/>
      </c>
      <c r="CE23" s="35"/>
      <c r="CF23" s="35"/>
      <c r="CG23" s="36">
        <f t="shared" si="6"/>
        <v>0</v>
      </c>
      <c r="CH23" s="36">
        <f t="shared" si="7"/>
        <v>0</v>
      </c>
      <c r="CI23" s="36">
        <f t="shared" si="8"/>
        <v>0</v>
      </c>
      <c r="CJ23" s="36">
        <f t="shared" si="9"/>
        <v>0</v>
      </c>
      <c r="CK23" s="10"/>
      <c r="CL23" s="10"/>
      <c r="CM23" s="10"/>
      <c r="CN23" s="10"/>
      <c r="CO23" s="10"/>
    </row>
    <row r="24" spans="1:93" ht="16.350000000000001" customHeight="1" x14ac:dyDescent="0.25">
      <c r="A24" s="384"/>
      <c r="B24" s="63" t="s">
        <v>47</v>
      </c>
      <c r="C24" s="64">
        <f t="shared" si="0"/>
        <v>0</v>
      </c>
      <c r="D24" s="65">
        <f t="shared" si="10"/>
        <v>0</v>
      </c>
      <c r="E24" s="66">
        <f t="shared" si="10"/>
        <v>0</v>
      </c>
      <c r="F24" s="67"/>
      <c r="G24" s="68"/>
      <c r="H24" s="67"/>
      <c r="I24" s="68"/>
      <c r="J24" s="67"/>
      <c r="K24" s="69"/>
      <c r="L24" s="67"/>
      <c r="M24" s="69"/>
      <c r="N24" s="67"/>
      <c r="O24" s="69"/>
      <c r="P24" s="67"/>
      <c r="Q24" s="69"/>
      <c r="R24" s="67"/>
      <c r="S24" s="69"/>
      <c r="T24" s="67"/>
      <c r="U24" s="69"/>
      <c r="V24" s="67"/>
      <c r="W24" s="69"/>
      <c r="X24" s="67"/>
      <c r="Y24" s="69"/>
      <c r="Z24" s="67"/>
      <c r="AA24" s="69"/>
      <c r="AB24" s="67"/>
      <c r="AC24" s="69"/>
      <c r="AD24" s="67"/>
      <c r="AE24" s="69"/>
      <c r="AF24" s="67"/>
      <c r="AG24" s="69"/>
      <c r="AH24" s="67"/>
      <c r="AI24" s="69"/>
      <c r="AJ24" s="67"/>
      <c r="AK24" s="69"/>
      <c r="AL24" s="70"/>
      <c r="AM24" s="71"/>
      <c r="AN24" s="72"/>
      <c r="AO24" s="73"/>
      <c r="AP24" s="74"/>
      <c r="AQ24" s="75"/>
      <c r="AR24" s="75"/>
      <c r="AS24" s="76"/>
      <c r="AT24" s="75"/>
      <c r="AU24" s="33" t="str">
        <f t="shared" si="1"/>
        <v/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7"/>
      <c r="BG24" s="17"/>
      <c r="BX24" s="2"/>
      <c r="CA24" s="35" t="str">
        <f t="shared" si="2"/>
        <v/>
      </c>
      <c r="CB24" s="35" t="str">
        <f t="shared" si="3"/>
        <v/>
      </c>
      <c r="CC24" s="35" t="str">
        <f t="shared" si="4"/>
        <v/>
      </c>
      <c r="CD24" s="35" t="str">
        <f t="shared" si="5"/>
        <v/>
      </c>
      <c r="CE24" s="35"/>
      <c r="CF24" s="35"/>
      <c r="CG24" s="36">
        <f t="shared" si="6"/>
        <v>0</v>
      </c>
      <c r="CH24" s="36">
        <f t="shared" si="7"/>
        <v>0</v>
      </c>
      <c r="CI24" s="36">
        <f t="shared" si="8"/>
        <v>0</v>
      </c>
      <c r="CJ24" s="36">
        <f t="shared" si="9"/>
        <v>0</v>
      </c>
      <c r="CK24" s="10"/>
      <c r="CL24" s="10"/>
      <c r="CM24" s="10"/>
      <c r="CN24" s="10"/>
      <c r="CO24" s="10"/>
    </row>
    <row r="25" spans="1:93" ht="16.350000000000001" customHeight="1" x14ac:dyDescent="0.25">
      <c r="A25" s="382" t="s">
        <v>48</v>
      </c>
      <c r="B25" s="18" t="s">
        <v>37</v>
      </c>
      <c r="C25" s="19">
        <f t="shared" si="0"/>
        <v>18</v>
      </c>
      <c r="D25" s="20">
        <f>+F25+H25+J25+L25+N25+P25+R25+T25+V25+X25+Z25+AB25+AD25+AF25+AH25+AJ25+AL25</f>
        <v>16</v>
      </c>
      <c r="E25" s="21">
        <f>+G25+I25+K25+M25+O25+Q25+S25+U25+W25+Y25+AA25+AC25+AE25+AG25+AI25+AK25+AM25</f>
        <v>2</v>
      </c>
      <c r="F25" s="77"/>
      <c r="G25" s="29"/>
      <c r="H25" s="77"/>
      <c r="I25" s="29"/>
      <c r="J25" s="77"/>
      <c r="K25" s="78"/>
      <c r="L25" s="77"/>
      <c r="M25" s="78"/>
      <c r="N25" s="77"/>
      <c r="O25" s="78">
        <v>1</v>
      </c>
      <c r="P25" s="77">
        <v>3</v>
      </c>
      <c r="Q25" s="78"/>
      <c r="R25" s="77">
        <v>1</v>
      </c>
      <c r="S25" s="78"/>
      <c r="T25" s="77">
        <v>1</v>
      </c>
      <c r="U25" s="78">
        <v>1</v>
      </c>
      <c r="V25" s="77">
        <v>1</v>
      </c>
      <c r="W25" s="78"/>
      <c r="X25" s="77">
        <v>2</v>
      </c>
      <c r="Y25" s="78"/>
      <c r="Z25" s="77">
        <v>5</v>
      </c>
      <c r="AA25" s="78"/>
      <c r="AB25" s="77">
        <v>2</v>
      </c>
      <c r="AC25" s="78"/>
      <c r="AD25" s="77"/>
      <c r="AE25" s="78"/>
      <c r="AF25" s="77">
        <v>1</v>
      </c>
      <c r="AG25" s="78"/>
      <c r="AH25" s="77"/>
      <c r="AI25" s="78"/>
      <c r="AJ25" s="77"/>
      <c r="AK25" s="78"/>
      <c r="AL25" s="79"/>
      <c r="AM25" s="80"/>
      <c r="AN25" s="81">
        <v>0</v>
      </c>
      <c r="AO25" s="82">
        <v>0</v>
      </c>
      <c r="AP25" s="29">
        <v>0</v>
      </c>
      <c r="AQ25" s="30">
        <v>0</v>
      </c>
      <c r="AR25" s="30">
        <v>4</v>
      </c>
      <c r="AS25" s="31"/>
      <c r="AT25" s="83">
        <v>0</v>
      </c>
      <c r="AU25" s="33" t="str">
        <f t="shared" si="1"/>
        <v/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17"/>
      <c r="BG25" s="17"/>
      <c r="BX25" s="2"/>
      <c r="CA25" s="35" t="str">
        <f t="shared" si="2"/>
        <v/>
      </c>
      <c r="CB25" s="35" t="str">
        <f t="shared" si="3"/>
        <v/>
      </c>
      <c r="CC25" s="35" t="str">
        <f t="shared" si="4"/>
        <v/>
      </c>
      <c r="CD25" s="35" t="str">
        <f t="shared" si="5"/>
        <v/>
      </c>
      <c r="CE25" s="35"/>
      <c r="CF25" s="35"/>
      <c r="CG25" s="36">
        <f t="shared" si="6"/>
        <v>0</v>
      </c>
      <c r="CH25" s="36">
        <f t="shared" si="7"/>
        <v>0</v>
      </c>
      <c r="CI25" s="36">
        <f t="shared" si="8"/>
        <v>0</v>
      </c>
      <c r="CJ25" s="36">
        <f t="shared" si="9"/>
        <v>0</v>
      </c>
      <c r="CK25" s="10"/>
      <c r="CL25" s="10"/>
      <c r="CM25" s="10"/>
      <c r="CN25" s="10"/>
      <c r="CO25" s="10"/>
    </row>
    <row r="26" spans="1:93" ht="16.350000000000001" customHeight="1" x14ac:dyDescent="0.25">
      <c r="A26" s="383"/>
      <c r="B26" s="37" t="s">
        <v>38</v>
      </c>
      <c r="C26" s="38">
        <f t="shared" si="0"/>
        <v>0</v>
      </c>
      <c r="D26" s="39">
        <f t="shared" ref="D26:E35" si="11">+F26+H26+J26+L26+N26+P26+R26+T26+V26+X26+Z26+AB26+AD26+AF26+AH26+AJ26+AL26</f>
        <v>0</v>
      </c>
      <c r="E26" s="40">
        <f t="shared" si="11"/>
        <v>0</v>
      </c>
      <c r="F26" s="41"/>
      <c r="G26" s="42"/>
      <c r="H26" s="41"/>
      <c r="I26" s="42"/>
      <c r="J26" s="41"/>
      <c r="K26" s="43"/>
      <c r="L26" s="41"/>
      <c r="M26" s="43"/>
      <c r="N26" s="41"/>
      <c r="O26" s="43"/>
      <c r="P26" s="41"/>
      <c r="Q26" s="43"/>
      <c r="R26" s="41"/>
      <c r="S26" s="43"/>
      <c r="T26" s="41"/>
      <c r="U26" s="43"/>
      <c r="V26" s="41"/>
      <c r="W26" s="43"/>
      <c r="X26" s="41"/>
      <c r="Y26" s="43"/>
      <c r="Z26" s="41"/>
      <c r="AA26" s="43"/>
      <c r="AB26" s="41"/>
      <c r="AC26" s="43"/>
      <c r="AD26" s="41"/>
      <c r="AE26" s="43"/>
      <c r="AF26" s="41"/>
      <c r="AG26" s="43"/>
      <c r="AH26" s="41"/>
      <c r="AI26" s="43"/>
      <c r="AJ26" s="41"/>
      <c r="AK26" s="43"/>
      <c r="AL26" s="44"/>
      <c r="AM26" s="45"/>
      <c r="AN26" s="46">
        <v>0</v>
      </c>
      <c r="AO26" s="47">
        <v>0</v>
      </c>
      <c r="AP26" s="42">
        <v>0</v>
      </c>
      <c r="AQ26" s="32">
        <v>0</v>
      </c>
      <c r="AR26" s="32"/>
      <c r="AS26" s="48"/>
      <c r="AT26" s="32">
        <v>0</v>
      </c>
      <c r="AU26" s="33" t="str">
        <f t="shared" si="1"/>
        <v/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17"/>
      <c r="BG26" s="17"/>
      <c r="BX26" s="2"/>
      <c r="CA26" s="35" t="str">
        <f t="shared" si="2"/>
        <v/>
      </c>
      <c r="CB26" s="35" t="str">
        <f t="shared" si="3"/>
        <v/>
      </c>
      <c r="CC26" s="35" t="str">
        <f t="shared" si="4"/>
        <v/>
      </c>
      <c r="CD26" s="35" t="str">
        <f t="shared" si="5"/>
        <v/>
      </c>
      <c r="CE26" s="35"/>
      <c r="CF26" s="35"/>
      <c r="CG26" s="36">
        <f t="shared" si="6"/>
        <v>0</v>
      </c>
      <c r="CH26" s="36">
        <f t="shared" si="7"/>
        <v>0</v>
      </c>
      <c r="CI26" s="36">
        <f t="shared" si="8"/>
        <v>0</v>
      </c>
      <c r="CJ26" s="36">
        <f t="shared" si="9"/>
        <v>0</v>
      </c>
      <c r="CK26" s="10"/>
      <c r="CL26" s="10"/>
      <c r="CM26" s="10"/>
      <c r="CN26" s="10"/>
      <c r="CO26" s="10"/>
    </row>
    <row r="27" spans="1:93" ht="16.350000000000001" customHeight="1" x14ac:dyDescent="0.25">
      <c r="A27" s="383"/>
      <c r="B27" s="37" t="s">
        <v>39</v>
      </c>
      <c r="C27" s="38">
        <f t="shared" si="0"/>
        <v>155</v>
      </c>
      <c r="D27" s="39">
        <f t="shared" si="11"/>
        <v>123</v>
      </c>
      <c r="E27" s="40">
        <f t="shared" si="11"/>
        <v>32</v>
      </c>
      <c r="F27" s="41"/>
      <c r="G27" s="42"/>
      <c r="H27" s="41"/>
      <c r="I27" s="42"/>
      <c r="J27" s="41"/>
      <c r="K27" s="43"/>
      <c r="L27" s="41"/>
      <c r="M27" s="43"/>
      <c r="N27" s="41">
        <v>7</v>
      </c>
      <c r="O27" s="43">
        <v>1</v>
      </c>
      <c r="P27" s="41">
        <v>18</v>
      </c>
      <c r="Q27" s="43"/>
      <c r="R27" s="41">
        <v>20</v>
      </c>
      <c r="S27" s="43">
        <v>8</v>
      </c>
      <c r="T27" s="41">
        <v>18</v>
      </c>
      <c r="U27" s="43">
        <v>5</v>
      </c>
      <c r="V27" s="41">
        <v>11</v>
      </c>
      <c r="W27" s="43">
        <v>8</v>
      </c>
      <c r="X27" s="41">
        <v>14</v>
      </c>
      <c r="Y27" s="43">
        <v>5</v>
      </c>
      <c r="Z27" s="41">
        <v>16</v>
      </c>
      <c r="AA27" s="43">
        <v>2</v>
      </c>
      <c r="AB27" s="41">
        <v>15</v>
      </c>
      <c r="AC27" s="43">
        <v>2</v>
      </c>
      <c r="AD27" s="41"/>
      <c r="AE27" s="43"/>
      <c r="AF27" s="41">
        <v>1</v>
      </c>
      <c r="AG27" s="43">
        <v>1</v>
      </c>
      <c r="AH27" s="41">
        <v>1</v>
      </c>
      <c r="AI27" s="43"/>
      <c r="AJ27" s="41">
        <v>2</v>
      </c>
      <c r="AK27" s="43"/>
      <c r="AL27" s="44"/>
      <c r="AM27" s="45"/>
      <c r="AN27" s="46">
        <v>0</v>
      </c>
      <c r="AO27" s="47">
        <v>0</v>
      </c>
      <c r="AP27" s="42">
        <v>0</v>
      </c>
      <c r="AQ27" s="32">
        <v>0</v>
      </c>
      <c r="AR27" s="32">
        <v>18</v>
      </c>
      <c r="AS27" s="48"/>
      <c r="AT27" s="32">
        <v>0</v>
      </c>
      <c r="AU27" s="33" t="str">
        <f t="shared" si="1"/>
        <v/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7"/>
      <c r="BG27" s="17"/>
      <c r="BX27" s="2"/>
      <c r="CA27" s="35" t="str">
        <f t="shared" si="2"/>
        <v/>
      </c>
      <c r="CB27" s="35" t="str">
        <f t="shared" si="3"/>
        <v/>
      </c>
      <c r="CC27" s="35" t="str">
        <f t="shared" si="4"/>
        <v/>
      </c>
      <c r="CD27" s="35" t="str">
        <f t="shared" si="5"/>
        <v/>
      </c>
      <c r="CE27" s="35"/>
      <c r="CF27" s="35"/>
      <c r="CG27" s="36">
        <f t="shared" si="6"/>
        <v>0</v>
      </c>
      <c r="CH27" s="36">
        <f t="shared" si="7"/>
        <v>0</v>
      </c>
      <c r="CI27" s="36">
        <f t="shared" si="8"/>
        <v>0</v>
      </c>
      <c r="CJ27" s="36">
        <f t="shared" si="9"/>
        <v>0</v>
      </c>
      <c r="CK27" s="10"/>
      <c r="CL27" s="10"/>
      <c r="CM27" s="10"/>
      <c r="CN27" s="10"/>
      <c r="CO27" s="10"/>
    </row>
    <row r="28" spans="1:93" ht="16.350000000000001" customHeight="1" x14ac:dyDescent="0.25">
      <c r="A28" s="383"/>
      <c r="B28" s="37" t="s">
        <v>40</v>
      </c>
      <c r="C28" s="38">
        <f t="shared" si="0"/>
        <v>0</v>
      </c>
      <c r="D28" s="39">
        <f t="shared" si="11"/>
        <v>0</v>
      </c>
      <c r="E28" s="40">
        <f t="shared" si="11"/>
        <v>0</v>
      </c>
      <c r="F28" s="41"/>
      <c r="G28" s="42"/>
      <c r="H28" s="41"/>
      <c r="I28" s="42"/>
      <c r="J28" s="41"/>
      <c r="K28" s="43"/>
      <c r="L28" s="41"/>
      <c r="M28" s="43"/>
      <c r="N28" s="41"/>
      <c r="O28" s="43"/>
      <c r="P28" s="41"/>
      <c r="Q28" s="43"/>
      <c r="R28" s="41"/>
      <c r="S28" s="43"/>
      <c r="T28" s="41"/>
      <c r="U28" s="43"/>
      <c r="V28" s="41"/>
      <c r="W28" s="43"/>
      <c r="X28" s="41"/>
      <c r="Y28" s="43"/>
      <c r="Z28" s="41"/>
      <c r="AA28" s="43"/>
      <c r="AB28" s="41"/>
      <c r="AC28" s="43"/>
      <c r="AD28" s="41"/>
      <c r="AE28" s="43"/>
      <c r="AF28" s="41"/>
      <c r="AG28" s="43"/>
      <c r="AH28" s="41"/>
      <c r="AI28" s="43"/>
      <c r="AJ28" s="41"/>
      <c r="AK28" s="43"/>
      <c r="AL28" s="44"/>
      <c r="AM28" s="45"/>
      <c r="AN28" s="46"/>
      <c r="AO28" s="47"/>
      <c r="AP28" s="42"/>
      <c r="AQ28" s="32"/>
      <c r="AR28" s="32"/>
      <c r="AS28" s="48"/>
      <c r="AT28" s="32"/>
      <c r="AU28" s="33" t="str">
        <f t="shared" si="1"/>
        <v/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17"/>
      <c r="BG28" s="17"/>
      <c r="BX28" s="2"/>
      <c r="CA28" s="35" t="str">
        <f t="shared" si="2"/>
        <v/>
      </c>
      <c r="CB28" s="35" t="str">
        <f t="shared" si="3"/>
        <v/>
      </c>
      <c r="CC28" s="35" t="str">
        <f t="shared" si="4"/>
        <v/>
      </c>
      <c r="CD28" s="35" t="str">
        <f t="shared" si="5"/>
        <v/>
      </c>
      <c r="CE28" s="35"/>
      <c r="CF28" s="35"/>
      <c r="CG28" s="36">
        <f t="shared" si="6"/>
        <v>0</v>
      </c>
      <c r="CH28" s="36">
        <f t="shared" si="7"/>
        <v>0</v>
      </c>
      <c r="CI28" s="36">
        <f t="shared" si="8"/>
        <v>0</v>
      </c>
      <c r="CJ28" s="36">
        <f t="shared" si="9"/>
        <v>0</v>
      </c>
      <c r="CK28" s="10"/>
      <c r="CL28" s="10"/>
      <c r="CM28" s="10"/>
      <c r="CN28" s="10"/>
      <c r="CO28" s="10"/>
    </row>
    <row r="29" spans="1:93" ht="16.350000000000001" customHeight="1" x14ac:dyDescent="0.25">
      <c r="A29" s="383"/>
      <c r="B29" s="37" t="s">
        <v>41</v>
      </c>
      <c r="C29" s="38">
        <f t="shared" si="0"/>
        <v>0</v>
      </c>
      <c r="D29" s="39">
        <f t="shared" si="11"/>
        <v>0</v>
      </c>
      <c r="E29" s="40">
        <f t="shared" si="11"/>
        <v>0</v>
      </c>
      <c r="F29" s="41"/>
      <c r="G29" s="42"/>
      <c r="H29" s="41"/>
      <c r="I29" s="42"/>
      <c r="J29" s="41"/>
      <c r="K29" s="43"/>
      <c r="L29" s="41"/>
      <c r="M29" s="43"/>
      <c r="N29" s="41"/>
      <c r="O29" s="43"/>
      <c r="P29" s="41"/>
      <c r="Q29" s="43"/>
      <c r="R29" s="41"/>
      <c r="S29" s="43"/>
      <c r="T29" s="41"/>
      <c r="U29" s="43"/>
      <c r="V29" s="41"/>
      <c r="W29" s="43"/>
      <c r="X29" s="41"/>
      <c r="Y29" s="43"/>
      <c r="Z29" s="41"/>
      <c r="AA29" s="43"/>
      <c r="AB29" s="41"/>
      <c r="AC29" s="43"/>
      <c r="AD29" s="41"/>
      <c r="AE29" s="43"/>
      <c r="AF29" s="41"/>
      <c r="AG29" s="43"/>
      <c r="AH29" s="41"/>
      <c r="AI29" s="43"/>
      <c r="AJ29" s="41"/>
      <c r="AK29" s="43"/>
      <c r="AL29" s="44"/>
      <c r="AM29" s="45"/>
      <c r="AN29" s="46"/>
      <c r="AO29" s="47"/>
      <c r="AP29" s="42"/>
      <c r="AQ29" s="32"/>
      <c r="AR29" s="32"/>
      <c r="AS29" s="48"/>
      <c r="AT29" s="32"/>
      <c r="AU29" s="33" t="str">
        <f t="shared" si="1"/>
        <v/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7"/>
      <c r="BG29" s="17"/>
      <c r="BX29" s="2"/>
      <c r="CA29" s="35" t="str">
        <f t="shared" si="2"/>
        <v/>
      </c>
      <c r="CB29" s="35" t="str">
        <f t="shared" si="3"/>
        <v/>
      </c>
      <c r="CC29" s="35" t="str">
        <f t="shared" si="4"/>
        <v/>
      </c>
      <c r="CD29" s="35" t="str">
        <f t="shared" si="5"/>
        <v/>
      </c>
      <c r="CE29" s="35"/>
      <c r="CF29" s="35"/>
      <c r="CG29" s="36">
        <f t="shared" si="6"/>
        <v>0</v>
      </c>
      <c r="CH29" s="36">
        <f t="shared" si="7"/>
        <v>0</v>
      </c>
      <c r="CI29" s="36">
        <f t="shared" si="8"/>
        <v>0</v>
      </c>
      <c r="CJ29" s="36">
        <f t="shared" si="9"/>
        <v>0</v>
      </c>
      <c r="CK29" s="10"/>
      <c r="CL29" s="10"/>
      <c r="CM29" s="10"/>
      <c r="CN29" s="10"/>
      <c r="CO29" s="10"/>
    </row>
    <row r="30" spans="1:93" ht="16.350000000000001" customHeight="1" x14ac:dyDescent="0.25">
      <c r="A30" s="383"/>
      <c r="B30" s="37" t="s">
        <v>42</v>
      </c>
      <c r="C30" s="38">
        <f t="shared" si="0"/>
        <v>0</v>
      </c>
      <c r="D30" s="39">
        <f t="shared" si="11"/>
        <v>0</v>
      </c>
      <c r="E30" s="40">
        <f t="shared" si="11"/>
        <v>0</v>
      </c>
      <c r="F30" s="53"/>
      <c r="G30" s="54"/>
      <c r="H30" s="53"/>
      <c r="I30" s="54"/>
      <c r="J30" s="53"/>
      <c r="K30" s="55"/>
      <c r="L30" s="53"/>
      <c r="M30" s="55"/>
      <c r="N30" s="53"/>
      <c r="O30" s="55"/>
      <c r="P30" s="53"/>
      <c r="Q30" s="55"/>
      <c r="R30" s="53"/>
      <c r="S30" s="55"/>
      <c r="T30" s="53"/>
      <c r="U30" s="55"/>
      <c r="V30" s="53"/>
      <c r="W30" s="55"/>
      <c r="X30" s="53"/>
      <c r="Y30" s="55"/>
      <c r="Z30" s="53"/>
      <c r="AA30" s="55"/>
      <c r="AB30" s="53"/>
      <c r="AC30" s="55"/>
      <c r="AD30" s="53"/>
      <c r="AE30" s="55"/>
      <c r="AF30" s="53"/>
      <c r="AG30" s="55"/>
      <c r="AH30" s="53"/>
      <c r="AI30" s="55"/>
      <c r="AJ30" s="53"/>
      <c r="AK30" s="55"/>
      <c r="AL30" s="56"/>
      <c r="AM30" s="57"/>
      <c r="AN30" s="46"/>
      <c r="AO30" s="58"/>
      <c r="AP30" s="42"/>
      <c r="AQ30" s="32"/>
      <c r="AR30" s="32"/>
      <c r="AS30" s="48"/>
      <c r="AT30" s="32"/>
      <c r="AU30" s="33" t="str">
        <f t="shared" si="1"/>
        <v/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17"/>
      <c r="BG30" s="17"/>
      <c r="BX30" s="2"/>
      <c r="CA30" s="35" t="str">
        <f t="shared" si="2"/>
        <v/>
      </c>
      <c r="CB30" s="35" t="str">
        <f t="shared" si="3"/>
        <v/>
      </c>
      <c r="CC30" s="35" t="str">
        <f t="shared" si="4"/>
        <v/>
      </c>
      <c r="CD30" s="35" t="str">
        <f t="shared" si="5"/>
        <v/>
      </c>
      <c r="CE30" s="35"/>
      <c r="CF30" s="35"/>
      <c r="CG30" s="36">
        <f t="shared" si="6"/>
        <v>0</v>
      </c>
      <c r="CH30" s="36">
        <f t="shared" si="7"/>
        <v>0</v>
      </c>
      <c r="CI30" s="36">
        <f t="shared" si="8"/>
        <v>0</v>
      </c>
      <c r="CJ30" s="36">
        <f t="shared" si="9"/>
        <v>0</v>
      </c>
      <c r="CK30" s="10"/>
      <c r="CL30" s="10"/>
      <c r="CM30" s="10"/>
      <c r="CN30" s="10"/>
      <c r="CO30" s="10"/>
    </row>
    <row r="31" spans="1:93" ht="16.350000000000001" customHeight="1" x14ac:dyDescent="0.25">
      <c r="A31" s="383"/>
      <c r="B31" s="37" t="s">
        <v>43</v>
      </c>
      <c r="C31" s="38">
        <f t="shared" si="0"/>
        <v>0</v>
      </c>
      <c r="D31" s="39">
        <f t="shared" si="11"/>
        <v>0</v>
      </c>
      <c r="E31" s="40">
        <f t="shared" si="11"/>
        <v>0</v>
      </c>
      <c r="F31" s="53"/>
      <c r="G31" s="54"/>
      <c r="H31" s="53"/>
      <c r="I31" s="54"/>
      <c r="J31" s="53"/>
      <c r="K31" s="55"/>
      <c r="L31" s="53"/>
      <c r="M31" s="55"/>
      <c r="N31" s="53"/>
      <c r="O31" s="55"/>
      <c r="P31" s="53"/>
      <c r="Q31" s="55"/>
      <c r="R31" s="53"/>
      <c r="S31" s="55"/>
      <c r="T31" s="53"/>
      <c r="U31" s="55"/>
      <c r="V31" s="53"/>
      <c r="W31" s="55"/>
      <c r="X31" s="53"/>
      <c r="Y31" s="55"/>
      <c r="Z31" s="53"/>
      <c r="AA31" s="55"/>
      <c r="AB31" s="53"/>
      <c r="AC31" s="55"/>
      <c r="AD31" s="53"/>
      <c r="AE31" s="55"/>
      <c r="AF31" s="53"/>
      <c r="AG31" s="55"/>
      <c r="AH31" s="53"/>
      <c r="AI31" s="55"/>
      <c r="AJ31" s="53"/>
      <c r="AK31" s="55"/>
      <c r="AL31" s="56"/>
      <c r="AM31" s="57"/>
      <c r="AN31" s="46"/>
      <c r="AO31" s="58"/>
      <c r="AP31" s="42"/>
      <c r="AQ31" s="32"/>
      <c r="AR31" s="32"/>
      <c r="AS31" s="48"/>
      <c r="AT31" s="32"/>
      <c r="AU31" s="33" t="str">
        <f t="shared" si="1"/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17"/>
      <c r="BG31" s="17"/>
      <c r="BX31" s="2"/>
      <c r="CA31" s="35" t="str">
        <f t="shared" si="2"/>
        <v/>
      </c>
      <c r="CB31" s="35" t="str">
        <f t="shared" si="3"/>
        <v/>
      </c>
      <c r="CC31" s="35" t="str">
        <f t="shared" si="4"/>
        <v/>
      </c>
      <c r="CD31" s="35" t="str">
        <f t="shared" si="5"/>
        <v/>
      </c>
      <c r="CE31" s="35"/>
      <c r="CF31" s="35"/>
      <c r="CG31" s="36">
        <f t="shared" si="6"/>
        <v>0</v>
      </c>
      <c r="CH31" s="36">
        <f t="shared" si="7"/>
        <v>0</v>
      </c>
      <c r="CI31" s="36">
        <f t="shared" si="8"/>
        <v>0</v>
      </c>
      <c r="CJ31" s="36">
        <f t="shared" si="9"/>
        <v>0</v>
      </c>
      <c r="CK31" s="10"/>
      <c r="CL31" s="10"/>
      <c r="CM31" s="10"/>
      <c r="CN31" s="10"/>
      <c r="CO31" s="10"/>
    </row>
    <row r="32" spans="1:93" ht="16.350000000000001" customHeight="1" x14ac:dyDescent="0.25">
      <c r="A32" s="383"/>
      <c r="B32" s="49" t="s">
        <v>44</v>
      </c>
      <c r="C32" s="50">
        <f t="shared" si="0"/>
        <v>0</v>
      </c>
      <c r="D32" s="51">
        <f t="shared" si="11"/>
        <v>0</v>
      </c>
      <c r="E32" s="52">
        <f t="shared" si="11"/>
        <v>0</v>
      </c>
      <c r="F32" s="53"/>
      <c r="G32" s="54"/>
      <c r="H32" s="53"/>
      <c r="I32" s="54"/>
      <c r="J32" s="53"/>
      <c r="K32" s="55"/>
      <c r="L32" s="53"/>
      <c r="M32" s="55"/>
      <c r="N32" s="53"/>
      <c r="O32" s="55"/>
      <c r="P32" s="53"/>
      <c r="Q32" s="55"/>
      <c r="R32" s="53"/>
      <c r="S32" s="55"/>
      <c r="T32" s="53"/>
      <c r="U32" s="55"/>
      <c r="V32" s="53"/>
      <c r="W32" s="55"/>
      <c r="X32" s="53"/>
      <c r="Y32" s="55"/>
      <c r="Z32" s="53"/>
      <c r="AA32" s="55"/>
      <c r="AB32" s="53"/>
      <c r="AC32" s="55"/>
      <c r="AD32" s="53"/>
      <c r="AE32" s="55"/>
      <c r="AF32" s="53"/>
      <c r="AG32" s="55"/>
      <c r="AH32" s="53"/>
      <c r="AI32" s="55"/>
      <c r="AJ32" s="53"/>
      <c r="AK32" s="55"/>
      <c r="AL32" s="56"/>
      <c r="AM32" s="57"/>
      <c r="AN32" s="46"/>
      <c r="AO32" s="58"/>
      <c r="AP32" s="42"/>
      <c r="AQ32" s="32"/>
      <c r="AR32" s="32"/>
      <c r="AS32" s="48"/>
      <c r="AT32" s="32"/>
      <c r="AU32" s="33" t="str">
        <f t="shared" si="1"/>
        <v/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17"/>
      <c r="BG32" s="17"/>
      <c r="BX32" s="2"/>
      <c r="CA32" s="35" t="str">
        <f t="shared" si="2"/>
        <v/>
      </c>
      <c r="CB32" s="35" t="str">
        <f t="shared" si="3"/>
        <v/>
      </c>
      <c r="CC32" s="35" t="str">
        <f t="shared" si="4"/>
        <v/>
      </c>
      <c r="CD32" s="35" t="str">
        <f t="shared" si="5"/>
        <v/>
      </c>
      <c r="CE32" s="35"/>
      <c r="CF32" s="35"/>
      <c r="CG32" s="36">
        <f t="shared" si="6"/>
        <v>0</v>
      </c>
      <c r="CH32" s="36">
        <f t="shared" si="7"/>
        <v>0</v>
      </c>
      <c r="CI32" s="36">
        <f t="shared" si="8"/>
        <v>0</v>
      </c>
      <c r="CJ32" s="36">
        <f t="shared" si="9"/>
        <v>0</v>
      </c>
      <c r="CK32" s="10"/>
      <c r="CL32" s="10"/>
      <c r="CM32" s="10"/>
      <c r="CN32" s="10"/>
      <c r="CO32" s="10"/>
    </row>
    <row r="33" spans="1:93" ht="16.350000000000001" customHeight="1" x14ac:dyDescent="0.25">
      <c r="A33" s="383"/>
      <c r="B33" s="37" t="s">
        <v>45</v>
      </c>
      <c r="C33" s="38">
        <f t="shared" si="0"/>
        <v>0</v>
      </c>
      <c r="D33" s="39">
        <f t="shared" si="11"/>
        <v>0</v>
      </c>
      <c r="E33" s="40">
        <f t="shared" si="11"/>
        <v>0</v>
      </c>
      <c r="F33" s="53"/>
      <c r="G33" s="54"/>
      <c r="H33" s="53"/>
      <c r="I33" s="54"/>
      <c r="J33" s="53"/>
      <c r="K33" s="55"/>
      <c r="L33" s="53"/>
      <c r="M33" s="55"/>
      <c r="N33" s="53"/>
      <c r="O33" s="55"/>
      <c r="P33" s="53"/>
      <c r="Q33" s="55"/>
      <c r="R33" s="53"/>
      <c r="S33" s="55"/>
      <c r="T33" s="53"/>
      <c r="U33" s="55"/>
      <c r="V33" s="53"/>
      <c r="W33" s="55"/>
      <c r="X33" s="53"/>
      <c r="Y33" s="55"/>
      <c r="Z33" s="53"/>
      <c r="AA33" s="55"/>
      <c r="AB33" s="53"/>
      <c r="AC33" s="55"/>
      <c r="AD33" s="53"/>
      <c r="AE33" s="55"/>
      <c r="AF33" s="53"/>
      <c r="AG33" s="55"/>
      <c r="AH33" s="53"/>
      <c r="AI33" s="55"/>
      <c r="AJ33" s="53"/>
      <c r="AK33" s="55"/>
      <c r="AL33" s="56"/>
      <c r="AM33" s="57"/>
      <c r="AN33" s="46"/>
      <c r="AO33" s="58"/>
      <c r="AP33" s="42"/>
      <c r="AQ33" s="32"/>
      <c r="AR33" s="32"/>
      <c r="AS33" s="48"/>
      <c r="AT33" s="32"/>
      <c r="AU33" s="33" t="str">
        <f t="shared" si="1"/>
        <v/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17"/>
      <c r="BG33" s="17"/>
      <c r="BX33" s="2"/>
      <c r="CA33" s="35" t="str">
        <f t="shared" si="2"/>
        <v/>
      </c>
      <c r="CB33" s="35" t="str">
        <f t="shared" si="3"/>
        <v/>
      </c>
      <c r="CC33" s="35" t="str">
        <f t="shared" si="4"/>
        <v/>
      </c>
      <c r="CD33" s="35" t="str">
        <f t="shared" si="5"/>
        <v/>
      </c>
      <c r="CE33" s="35"/>
      <c r="CF33" s="35"/>
      <c r="CG33" s="36">
        <f t="shared" si="6"/>
        <v>0</v>
      </c>
      <c r="CH33" s="36">
        <f t="shared" si="7"/>
        <v>0</v>
      </c>
      <c r="CI33" s="36">
        <f t="shared" si="8"/>
        <v>0</v>
      </c>
      <c r="CJ33" s="36">
        <f t="shared" si="9"/>
        <v>0</v>
      </c>
      <c r="CK33" s="10"/>
      <c r="CL33" s="10"/>
      <c r="CM33" s="10"/>
      <c r="CN33" s="10"/>
      <c r="CO33" s="10"/>
    </row>
    <row r="34" spans="1:93" ht="16.350000000000001" customHeight="1" x14ac:dyDescent="0.25">
      <c r="A34" s="383"/>
      <c r="B34" s="59" t="s">
        <v>46</v>
      </c>
      <c r="C34" s="38">
        <f t="shared" si="0"/>
        <v>0</v>
      </c>
      <c r="D34" s="60">
        <f t="shared" si="11"/>
        <v>0</v>
      </c>
      <c r="E34" s="61">
        <f t="shared" si="11"/>
        <v>0</v>
      </c>
      <c r="F34" s="53"/>
      <c r="G34" s="54"/>
      <c r="H34" s="53"/>
      <c r="I34" s="54"/>
      <c r="J34" s="53"/>
      <c r="K34" s="55"/>
      <c r="L34" s="53"/>
      <c r="M34" s="55"/>
      <c r="N34" s="53"/>
      <c r="O34" s="55"/>
      <c r="P34" s="53"/>
      <c r="Q34" s="55"/>
      <c r="R34" s="53"/>
      <c r="S34" s="55"/>
      <c r="T34" s="53"/>
      <c r="U34" s="55"/>
      <c r="V34" s="53"/>
      <c r="W34" s="55"/>
      <c r="X34" s="53"/>
      <c r="Y34" s="55"/>
      <c r="Z34" s="53"/>
      <c r="AA34" s="55"/>
      <c r="AB34" s="53"/>
      <c r="AC34" s="55"/>
      <c r="AD34" s="53"/>
      <c r="AE34" s="55"/>
      <c r="AF34" s="53"/>
      <c r="AG34" s="55"/>
      <c r="AH34" s="53"/>
      <c r="AI34" s="55"/>
      <c r="AJ34" s="53"/>
      <c r="AK34" s="55"/>
      <c r="AL34" s="56"/>
      <c r="AM34" s="57"/>
      <c r="AN34" s="46"/>
      <c r="AO34" s="58"/>
      <c r="AP34" s="42"/>
      <c r="AQ34" s="32"/>
      <c r="AR34" s="32"/>
      <c r="AS34" s="48"/>
      <c r="AT34" s="32"/>
      <c r="AU34" s="33" t="str">
        <f t="shared" si="1"/>
        <v/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7"/>
      <c r="BG34" s="17"/>
      <c r="BX34" s="2"/>
      <c r="CA34" s="35" t="str">
        <f t="shared" si="2"/>
        <v/>
      </c>
      <c r="CB34" s="35" t="str">
        <f t="shared" si="3"/>
        <v/>
      </c>
      <c r="CC34" s="35" t="str">
        <f t="shared" si="4"/>
        <v/>
      </c>
      <c r="CD34" s="35" t="str">
        <f t="shared" si="5"/>
        <v/>
      </c>
      <c r="CE34" s="35"/>
      <c r="CF34" s="35"/>
      <c r="CG34" s="36">
        <f t="shared" si="6"/>
        <v>0</v>
      </c>
      <c r="CH34" s="36">
        <f t="shared" si="7"/>
        <v>0</v>
      </c>
      <c r="CI34" s="36">
        <f t="shared" si="8"/>
        <v>0</v>
      </c>
      <c r="CJ34" s="36">
        <f t="shared" si="9"/>
        <v>0</v>
      </c>
      <c r="CK34" s="10"/>
      <c r="CL34" s="10"/>
      <c r="CM34" s="10"/>
      <c r="CN34" s="10"/>
      <c r="CO34" s="10"/>
    </row>
    <row r="35" spans="1:93" ht="16.350000000000001" customHeight="1" x14ac:dyDescent="0.25">
      <c r="A35" s="384"/>
      <c r="B35" s="63" t="s">
        <v>47</v>
      </c>
      <c r="C35" s="64">
        <f t="shared" si="0"/>
        <v>0</v>
      </c>
      <c r="D35" s="65">
        <f t="shared" si="11"/>
        <v>0</v>
      </c>
      <c r="E35" s="66">
        <f t="shared" si="11"/>
        <v>0</v>
      </c>
      <c r="F35" s="70"/>
      <c r="G35" s="74"/>
      <c r="H35" s="70"/>
      <c r="I35" s="74"/>
      <c r="J35" s="70"/>
      <c r="K35" s="84"/>
      <c r="L35" s="70"/>
      <c r="M35" s="84"/>
      <c r="N35" s="70"/>
      <c r="O35" s="84"/>
      <c r="P35" s="70"/>
      <c r="Q35" s="84"/>
      <c r="R35" s="70"/>
      <c r="S35" s="84"/>
      <c r="T35" s="70"/>
      <c r="U35" s="84"/>
      <c r="V35" s="70"/>
      <c r="W35" s="84"/>
      <c r="X35" s="70"/>
      <c r="Y35" s="84"/>
      <c r="Z35" s="70"/>
      <c r="AA35" s="84"/>
      <c r="AB35" s="70"/>
      <c r="AC35" s="84"/>
      <c r="AD35" s="70"/>
      <c r="AE35" s="84"/>
      <c r="AF35" s="70"/>
      <c r="AG35" s="84"/>
      <c r="AH35" s="70"/>
      <c r="AI35" s="84"/>
      <c r="AJ35" s="70"/>
      <c r="AK35" s="84"/>
      <c r="AL35" s="85"/>
      <c r="AM35" s="86"/>
      <c r="AN35" s="72"/>
      <c r="AO35" s="87"/>
      <c r="AP35" s="74"/>
      <c r="AQ35" s="75"/>
      <c r="AR35" s="75"/>
      <c r="AS35" s="76"/>
      <c r="AT35" s="75"/>
      <c r="AU35" s="33" t="str">
        <f t="shared" si="1"/>
        <v/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7"/>
      <c r="BG35" s="17"/>
      <c r="BX35" s="2"/>
      <c r="CA35" s="35" t="str">
        <f t="shared" si="2"/>
        <v/>
      </c>
      <c r="CB35" s="35" t="str">
        <f t="shared" si="3"/>
        <v/>
      </c>
      <c r="CC35" s="35" t="str">
        <f t="shared" si="4"/>
        <v/>
      </c>
      <c r="CD35" s="35" t="str">
        <f t="shared" si="5"/>
        <v/>
      </c>
      <c r="CE35" s="35"/>
      <c r="CF35" s="35"/>
      <c r="CG35" s="36">
        <f t="shared" si="6"/>
        <v>0</v>
      </c>
      <c r="CH35" s="36">
        <f t="shared" si="7"/>
        <v>0</v>
      </c>
      <c r="CI35" s="36">
        <f t="shared" si="8"/>
        <v>0</v>
      </c>
      <c r="CJ35" s="36">
        <f t="shared" si="9"/>
        <v>0</v>
      </c>
      <c r="CK35" s="10"/>
      <c r="CL35" s="10"/>
      <c r="CM35" s="10"/>
      <c r="CN35" s="10"/>
      <c r="CO35" s="10"/>
    </row>
    <row r="36" spans="1:93" ht="16.350000000000001" customHeight="1" x14ac:dyDescent="0.25">
      <c r="A36" s="382" t="s">
        <v>49</v>
      </c>
      <c r="B36" s="18" t="s">
        <v>37</v>
      </c>
      <c r="C36" s="19">
        <f t="shared" si="0"/>
        <v>18</v>
      </c>
      <c r="D36" s="20">
        <f>SUM(H36+J36+L36+N36+P36+R36+T36+V36+X36+Z36+AB36+AD36+AF36+AH36+AJ36+AL36)</f>
        <v>16</v>
      </c>
      <c r="E36" s="21">
        <f>SUM(I36+K36+M36+O36+Q36+S36+U36+W36+Y36+AA36+AC36+AE36+AG36+AI36+AK36+AM36)</f>
        <v>2</v>
      </c>
      <c r="F36" s="88"/>
      <c r="G36" s="89"/>
      <c r="H36" s="22"/>
      <c r="I36" s="23"/>
      <c r="J36" s="22"/>
      <c r="K36" s="24"/>
      <c r="L36" s="22"/>
      <c r="M36" s="24"/>
      <c r="N36" s="22"/>
      <c r="O36" s="24">
        <v>1</v>
      </c>
      <c r="P36" s="22">
        <v>3</v>
      </c>
      <c r="Q36" s="24"/>
      <c r="R36" s="22">
        <v>1</v>
      </c>
      <c r="S36" s="24"/>
      <c r="T36" s="22">
        <v>1</v>
      </c>
      <c r="U36" s="24">
        <v>1</v>
      </c>
      <c r="V36" s="22">
        <v>1</v>
      </c>
      <c r="W36" s="24"/>
      <c r="X36" s="22">
        <v>2</v>
      </c>
      <c r="Y36" s="24"/>
      <c r="Z36" s="22">
        <v>5</v>
      </c>
      <c r="AA36" s="24"/>
      <c r="AB36" s="22">
        <v>2</v>
      </c>
      <c r="AC36" s="24"/>
      <c r="AD36" s="22"/>
      <c r="AE36" s="24"/>
      <c r="AF36" s="22">
        <v>1</v>
      </c>
      <c r="AG36" s="24"/>
      <c r="AH36" s="22"/>
      <c r="AI36" s="24"/>
      <c r="AJ36" s="22"/>
      <c r="AK36" s="24"/>
      <c r="AL36" s="25"/>
      <c r="AM36" s="26"/>
      <c r="AN36" s="81"/>
      <c r="AO36" s="28">
        <v>0</v>
      </c>
      <c r="AP36" s="29">
        <v>0</v>
      </c>
      <c r="AQ36" s="30">
        <v>0</v>
      </c>
      <c r="AR36" s="30">
        <v>4</v>
      </c>
      <c r="AS36" s="31"/>
      <c r="AT36" s="83">
        <v>0</v>
      </c>
      <c r="AU36" s="33" t="str">
        <f t="shared" si="1"/>
        <v/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7"/>
      <c r="BG36" s="17"/>
      <c r="BX36" s="2"/>
      <c r="CA36" s="35" t="str">
        <f t="shared" si="2"/>
        <v/>
      </c>
      <c r="CB36" s="35" t="str">
        <f t="shared" si="3"/>
        <v/>
      </c>
      <c r="CC36" s="35" t="str">
        <f t="shared" si="4"/>
        <v/>
      </c>
      <c r="CD36" s="35" t="str">
        <f t="shared" si="5"/>
        <v/>
      </c>
      <c r="CE36" s="35"/>
      <c r="CF36" s="35"/>
      <c r="CG36" s="36">
        <f t="shared" si="6"/>
        <v>0</v>
      </c>
      <c r="CH36" s="36">
        <f t="shared" si="7"/>
        <v>0</v>
      </c>
      <c r="CI36" s="36">
        <f t="shared" si="8"/>
        <v>0</v>
      </c>
      <c r="CJ36" s="36">
        <f t="shared" si="9"/>
        <v>0</v>
      </c>
      <c r="CK36" s="10"/>
      <c r="CL36" s="10"/>
      <c r="CM36" s="10"/>
      <c r="CN36" s="10"/>
      <c r="CO36" s="10"/>
    </row>
    <row r="37" spans="1:93" ht="16.350000000000001" customHeight="1" x14ac:dyDescent="0.25">
      <c r="A37" s="383"/>
      <c r="B37" s="37" t="s">
        <v>38</v>
      </c>
      <c r="C37" s="38">
        <f t="shared" si="0"/>
        <v>0</v>
      </c>
      <c r="D37" s="39">
        <f t="shared" ref="D37:E52" si="12">SUM(H37+J37+L37+N37+P37+R37+T37+V37+X37+Z37+AB37+AD37+AF37+AH37+AJ37+AL37)</f>
        <v>0</v>
      </c>
      <c r="E37" s="40">
        <f t="shared" si="12"/>
        <v>0</v>
      </c>
      <c r="F37" s="90"/>
      <c r="G37" s="91"/>
      <c r="H37" s="41"/>
      <c r="I37" s="42"/>
      <c r="J37" s="41"/>
      <c r="K37" s="43"/>
      <c r="L37" s="41"/>
      <c r="M37" s="43"/>
      <c r="N37" s="41"/>
      <c r="O37" s="43"/>
      <c r="P37" s="41"/>
      <c r="Q37" s="43"/>
      <c r="R37" s="41"/>
      <c r="S37" s="43"/>
      <c r="T37" s="41"/>
      <c r="U37" s="43"/>
      <c r="V37" s="41"/>
      <c r="W37" s="43"/>
      <c r="X37" s="41"/>
      <c r="Y37" s="43"/>
      <c r="Z37" s="41"/>
      <c r="AA37" s="43"/>
      <c r="AB37" s="41"/>
      <c r="AC37" s="43"/>
      <c r="AD37" s="41"/>
      <c r="AE37" s="43"/>
      <c r="AF37" s="41"/>
      <c r="AG37" s="43"/>
      <c r="AH37" s="41"/>
      <c r="AI37" s="43"/>
      <c r="AJ37" s="41"/>
      <c r="AK37" s="43"/>
      <c r="AL37" s="44"/>
      <c r="AM37" s="45"/>
      <c r="AN37" s="46"/>
      <c r="AO37" s="47">
        <v>0</v>
      </c>
      <c r="AP37" s="42">
        <v>0</v>
      </c>
      <c r="AQ37" s="32">
        <v>0</v>
      </c>
      <c r="AR37" s="32"/>
      <c r="AS37" s="48"/>
      <c r="AT37" s="32">
        <v>0</v>
      </c>
      <c r="AU37" s="33" t="str">
        <f t="shared" si="1"/>
        <v/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17"/>
      <c r="BG37" s="17"/>
      <c r="BX37" s="2"/>
      <c r="CA37" s="35" t="str">
        <f t="shared" si="2"/>
        <v/>
      </c>
      <c r="CB37" s="35" t="str">
        <f t="shared" si="3"/>
        <v/>
      </c>
      <c r="CC37" s="35" t="str">
        <f t="shared" si="4"/>
        <v/>
      </c>
      <c r="CD37" s="35" t="str">
        <f t="shared" si="5"/>
        <v/>
      </c>
      <c r="CE37" s="35"/>
      <c r="CF37" s="35"/>
      <c r="CG37" s="36">
        <f t="shared" si="6"/>
        <v>0</v>
      </c>
      <c r="CH37" s="36">
        <f t="shared" si="7"/>
        <v>0</v>
      </c>
      <c r="CI37" s="36">
        <f t="shared" si="8"/>
        <v>0</v>
      </c>
      <c r="CJ37" s="36">
        <f t="shared" si="9"/>
        <v>0</v>
      </c>
      <c r="CK37" s="10"/>
      <c r="CL37" s="10"/>
      <c r="CM37" s="10"/>
      <c r="CN37" s="10"/>
      <c r="CO37" s="10"/>
    </row>
    <row r="38" spans="1:93" ht="16.350000000000001" customHeight="1" x14ac:dyDescent="0.25">
      <c r="A38" s="383"/>
      <c r="B38" s="37" t="s">
        <v>39</v>
      </c>
      <c r="C38" s="38">
        <f t="shared" si="0"/>
        <v>155</v>
      </c>
      <c r="D38" s="39">
        <f t="shared" si="12"/>
        <v>123</v>
      </c>
      <c r="E38" s="40">
        <f t="shared" si="12"/>
        <v>32</v>
      </c>
      <c r="F38" s="90"/>
      <c r="G38" s="91"/>
      <c r="H38" s="41"/>
      <c r="I38" s="42"/>
      <c r="J38" s="41"/>
      <c r="K38" s="43"/>
      <c r="L38" s="41"/>
      <c r="M38" s="43"/>
      <c r="N38" s="41">
        <v>7</v>
      </c>
      <c r="O38" s="43">
        <v>1</v>
      </c>
      <c r="P38" s="41">
        <v>18</v>
      </c>
      <c r="Q38" s="43"/>
      <c r="R38" s="41">
        <v>20</v>
      </c>
      <c r="S38" s="43">
        <v>8</v>
      </c>
      <c r="T38" s="41">
        <v>18</v>
      </c>
      <c r="U38" s="43">
        <v>5</v>
      </c>
      <c r="V38" s="41">
        <v>11</v>
      </c>
      <c r="W38" s="43">
        <v>8</v>
      </c>
      <c r="X38" s="41">
        <v>14</v>
      </c>
      <c r="Y38" s="43">
        <v>5</v>
      </c>
      <c r="Z38" s="41">
        <v>16</v>
      </c>
      <c r="AA38" s="43">
        <v>2</v>
      </c>
      <c r="AB38" s="41">
        <v>15</v>
      </c>
      <c r="AC38" s="43">
        <v>2</v>
      </c>
      <c r="AD38" s="41"/>
      <c r="AE38" s="43"/>
      <c r="AF38" s="41">
        <v>1</v>
      </c>
      <c r="AG38" s="43">
        <v>1</v>
      </c>
      <c r="AH38" s="41">
        <v>1</v>
      </c>
      <c r="AI38" s="43"/>
      <c r="AJ38" s="41">
        <v>2</v>
      </c>
      <c r="AK38" s="43"/>
      <c r="AL38" s="44"/>
      <c r="AM38" s="45"/>
      <c r="AN38" s="46"/>
      <c r="AO38" s="47">
        <v>0</v>
      </c>
      <c r="AP38" s="42">
        <v>0</v>
      </c>
      <c r="AQ38" s="32">
        <v>0</v>
      </c>
      <c r="AR38" s="32">
        <v>18</v>
      </c>
      <c r="AS38" s="48"/>
      <c r="AT38" s="32">
        <v>0</v>
      </c>
      <c r="AU38" s="33" t="str">
        <f t="shared" si="1"/>
        <v/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17"/>
      <c r="BG38" s="17"/>
      <c r="BX38" s="2"/>
      <c r="CA38" s="35" t="str">
        <f t="shared" si="2"/>
        <v/>
      </c>
      <c r="CB38" s="35" t="str">
        <f t="shared" si="3"/>
        <v/>
      </c>
      <c r="CC38" s="35" t="str">
        <f t="shared" si="4"/>
        <v/>
      </c>
      <c r="CD38" s="35" t="str">
        <f t="shared" si="5"/>
        <v/>
      </c>
      <c r="CE38" s="35"/>
      <c r="CF38" s="35"/>
      <c r="CG38" s="36">
        <f t="shared" si="6"/>
        <v>0</v>
      </c>
      <c r="CH38" s="36">
        <f t="shared" si="7"/>
        <v>0</v>
      </c>
      <c r="CI38" s="36">
        <f t="shared" si="8"/>
        <v>0</v>
      </c>
      <c r="CJ38" s="36">
        <f t="shared" si="9"/>
        <v>0</v>
      </c>
      <c r="CK38" s="10"/>
      <c r="CL38" s="10"/>
      <c r="CM38" s="10"/>
      <c r="CN38" s="10"/>
      <c r="CO38" s="10"/>
    </row>
    <row r="39" spans="1:93" ht="16.350000000000001" customHeight="1" x14ac:dyDescent="0.25">
      <c r="A39" s="383"/>
      <c r="B39" s="37" t="s">
        <v>40</v>
      </c>
      <c r="C39" s="38">
        <f t="shared" si="0"/>
        <v>0</v>
      </c>
      <c r="D39" s="39">
        <f t="shared" si="12"/>
        <v>0</v>
      </c>
      <c r="E39" s="40">
        <f t="shared" si="12"/>
        <v>0</v>
      </c>
      <c r="F39" s="90"/>
      <c r="G39" s="91"/>
      <c r="H39" s="41"/>
      <c r="I39" s="42"/>
      <c r="J39" s="41"/>
      <c r="K39" s="43"/>
      <c r="L39" s="41"/>
      <c r="M39" s="43"/>
      <c r="N39" s="41"/>
      <c r="O39" s="43"/>
      <c r="P39" s="41"/>
      <c r="Q39" s="43"/>
      <c r="R39" s="41"/>
      <c r="S39" s="43"/>
      <c r="T39" s="41"/>
      <c r="U39" s="43"/>
      <c r="V39" s="41"/>
      <c r="W39" s="43"/>
      <c r="X39" s="41"/>
      <c r="Y39" s="43"/>
      <c r="Z39" s="41"/>
      <c r="AA39" s="43"/>
      <c r="AB39" s="41"/>
      <c r="AC39" s="43"/>
      <c r="AD39" s="41"/>
      <c r="AE39" s="43"/>
      <c r="AF39" s="41"/>
      <c r="AG39" s="43"/>
      <c r="AH39" s="41"/>
      <c r="AI39" s="43"/>
      <c r="AJ39" s="41"/>
      <c r="AK39" s="43"/>
      <c r="AL39" s="44"/>
      <c r="AM39" s="45"/>
      <c r="AN39" s="46"/>
      <c r="AO39" s="47"/>
      <c r="AP39" s="42"/>
      <c r="AQ39" s="32"/>
      <c r="AR39" s="32"/>
      <c r="AS39" s="48"/>
      <c r="AT39" s="32"/>
      <c r="AU39" s="33" t="str">
        <f t="shared" si="1"/>
        <v/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17"/>
      <c r="BG39" s="17"/>
      <c r="BX39" s="2"/>
      <c r="CA39" s="35" t="str">
        <f t="shared" si="2"/>
        <v/>
      </c>
      <c r="CB39" s="35" t="str">
        <f t="shared" si="3"/>
        <v/>
      </c>
      <c r="CC39" s="35" t="str">
        <f t="shared" si="4"/>
        <v/>
      </c>
      <c r="CD39" s="35" t="str">
        <f t="shared" si="5"/>
        <v/>
      </c>
      <c r="CE39" s="35"/>
      <c r="CF39" s="35"/>
      <c r="CG39" s="36">
        <f t="shared" si="6"/>
        <v>0</v>
      </c>
      <c r="CH39" s="36">
        <f t="shared" si="7"/>
        <v>0</v>
      </c>
      <c r="CI39" s="36">
        <f t="shared" si="8"/>
        <v>0</v>
      </c>
      <c r="CJ39" s="36">
        <f t="shared" si="9"/>
        <v>0</v>
      </c>
      <c r="CK39" s="10"/>
      <c r="CL39" s="10"/>
      <c r="CM39" s="10"/>
      <c r="CN39" s="10"/>
      <c r="CO39" s="10"/>
    </row>
    <row r="40" spans="1:93" ht="16.350000000000001" customHeight="1" x14ac:dyDescent="0.25">
      <c r="A40" s="383"/>
      <c r="B40" s="37" t="s">
        <v>41</v>
      </c>
      <c r="C40" s="38">
        <f t="shared" si="0"/>
        <v>0</v>
      </c>
      <c r="D40" s="39">
        <f t="shared" si="12"/>
        <v>0</v>
      </c>
      <c r="E40" s="40">
        <f t="shared" si="12"/>
        <v>0</v>
      </c>
      <c r="F40" s="90"/>
      <c r="G40" s="91"/>
      <c r="H40" s="41"/>
      <c r="I40" s="42"/>
      <c r="J40" s="41"/>
      <c r="K40" s="43"/>
      <c r="L40" s="41"/>
      <c r="M40" s="43"/>
      <c r="N40" s="41"/>
      <c r="O40" s="43"/>
      <c r="P40" s="41"/>
      <c r="Q40" s="43"/>
      <c r="R40" s="41"/>
      <c r="S40" s="43"/>
      <c r="T40" s="41"/>
      <c r="U40" s="43"/>
      <c r="V40" s="41"/>
      <c r="W40" s="43"/>
      <c r="X40" s="41"/>
      <c r="Y40" s="43"/>
      <c r="Z40" s="41"/>
      <c r="AA40" s="43"/>
      <c r="AB40" s="41"/>
      <c r="AC40" s="43"/>
      <c r="AD40" s="41"/>
      <c r="AE40" s="43"/>
      <c r="AF40" s="41"/>
      <c r="AG40" s="43"/>
      <c r="AH40" s="41"/>
      <c r="AI40" s="43"/>
      <c r="AJ40" s="41"/>
      <c r="AK40" s="43"/>
      <c r="AL40" s="44"/>
      <c r="AM40" s="45"/>
      <c r="AN40" s="46"/>
      <c r="AO40" s="47"/>
      <c r="AP40" s="42"/>
      <c r="AQ40" s="32"/>
      <c r="AR40" s="32"/>
      <c r="AS40" s="48"/>
      <c r="AT40" s="32"/>
      <c r="AU40" s="33" t="str">
        <f t="shared" si="1"/>
        <v/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17"/>
      <c r="BG40" s="17"/>
      <c r="BX40" s="2"/>
      <c r="CA40" s="35" t="str">
        <f t="shared" si="2"/>
        <v/>
      </c>
      <c r="CB40" s="35" t="str">
        <f t="shared" si="3"/>
        <v/>
      </c>
      <c r="CC40" s="35" t="str">
        <f t="shared" si="4"/>
        <v/>
      </c>
      <c r="CD40" s="35" t="str">
        <f t="shared" si="5"/>
        <v/>
      </c>
      <c r="CE40" s="35"/>
      <c r="CF40" s="35"/>
      <c r="CG40" s="36">
        <f t="shared" si="6"/>
        <v>0</v>
      </c>
      <c r="CH40" s="36">
        <f t="shared" si="7"/>
        <v>0</v>
      </c>
      <c r="CI40" s="36">
        <f t="shared" si="8"/>
        <v>0</v>
      </c>
      <c r="CJ40" s="36">
        <f t="shared" si="9"/>
        <v>0</v>
      </c>
      <c r="CK40" s="10"/>
      <c r="CL40" s="10"/>
      <c r="CM40" s="10"/>
      <c r="CN40" s="10"/>
      <c r="CO40" s="10"/>
    </row>
    <row r="41" spans="1:93" ht="16.350000000000001" customHeight="1" x14ac:dyDescent="0.25">
      <c r="A41" s="383"/>
      <c r="B41" s="37" t="s">
        <v>42</v>
      </c>
      <c r="C41" s="38">
        <f t="shared" si="0"/>
        <v>0</v>
      </c>
      <c r="D41" s="39">
        <f t="shared" si="12"/>
        <v>0</v>
      </c>
      <c r="E41" s="40">
        <f t="shared" si="12"/>
        <v>0</v>
      </c>
      <c r="F41" s="90"/>
      <c r="G41" s="91"/>
      <c r="H41" s="41"/>
      <c r="I41" s="42"/>
      <c r="J41" s="41"/>
      <c r="K41" s="43"/>
      <c r="L41" s="41"/>
      <c r="M41" s="43"/>
      <c r="N41" s="41"/>
      <c r="O41" s="43"/>
      <c r="P41" s="41"/>
      <c r="Q41" s="43"/>
      <c r="R41" s="41"/>
      <c r="S41" s="43"/>
      <c r="T41" s="41"/>
      <c r="U41" s="43"/>
      <c r="V41" s="41"/>
      <c r="W41" s="43"/>
      <c r="X41" s="41"/>
      <c r="Y41" s="43"/>
      <c r="Z41" s="41"/>
      <c r="AA41" s="43"/>
      <c r="AB41" s="41"/>
      <c r="AC41" s="43"/>
      <c r="AD41" s="41"/>
      <c r="AE41" s="43"/>
      <c r="AF41" s="41"/>
      <c r="AG41" s="43"/>
      <c r="AH41" s="41"/>
      <c r="AI41" s="43"/>
      <c r="AJ41" s="41"/>
      <c r="AK41" s="43"/>
      <c r="AL41" s="44"/>
      <c r="AM41" s="45"/>
      <c r="AN41" s="46"/>
      <c r="AO41" s="47"/>
      <c r="AP41" s="42"/>
      <c r="AQ41" s="32"/>
      <c r="AR41" s="32"/>
      <c r="AS41" s="48"/>
      <c r="AT41" s="32"/>
      <c r="AU41" s="33" t="str">
        <f t="shared" si="1"/>
        <v/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17"/>
      <c r="BG41" s="17"/>
      <c r="BX41" s="2"/>
      <c r="CA41" s="35" t="str">
        <f t="shared" si="2"/>
        <v/>
      </c>
      <c r="CB41" s="35" t="str">
        <f t="shared" si="3"/>
        <v/>
      </c>
      <c r="CC41" s="35" t="str">
        <f t="shared" si="4"/>
        <v/>
      </c>
      <c r="CD41" s="35" t="str">
        <f t="shared" si="5"/>
        <v/>
      </c>
      <c r="CE41" s="35"/>
      <c r="CF41" s="35"/>
      <c r="CG41" s="36">
        <f t="shared" si="6"/>
        <v>0</v>
      </c>
      <c r="CH41" s="36">
        <f t="shared" si="7"/>
        <v>0</v>
      </c>
      <c r="CI41" s="36">
        <f t="shared" si="8"/>
        <v>0</v>
      </c>
      <c r="CJ41" s="36">
        <f t="shared" si="9"/>
        <v>0</v>
      </c>
      <c r="CK41" s="10"/>
      <c r="CL41" s="10"/>
      <c r="CM41" s="10"/>
      <c r="CN41" s="10"/>
      <c r="CO41" s="10"/>
    </row>
    <row r="42" spans="1:93" ht="16.350000000000001" customHeight="1" x14ac:dyDescent="0.25">
      <c r="A42" s="383"/>
      <c r="B42" s="37" t="s">
        <v>43</v>
      </c>
      <c r="C42" s="38">
        <f t="shared" si="0"/>
        <v>0</v>
      </c>
      <c r="D42" s="39">
        <f t="shared" si="12"/>
        <v>0</v>
      </c>
      <c r="E42" s="40">
        <f t="shared" si="12"/>
        <v>0</v>
      </c>
      <c r="F42" s="90"/>
      <c r="G42" s="91"/>
      <c r="H42" s="41"/>
      <c r="I42" s="42"/>
      <c r="J42" s="41"/>
      <c r="K42" s="43"/>
      <c r="L42" s="41"/>
      <c r="M42" s="43"/>
      <c r="N42" s="41"/>
      <c r="O42" s="43"/>
      <c r="P42" s="41"/>
      <c r="Q42" s="43"/>
      <c r="R42" s="41"/>
      <c r="S42" s="43"/>
      <c r="T42" s="41"/>
      <c r="U42" s="43"/>
      <c r="V42" s="41"/>
      <c r="W42" s="43"/>
      <c r="X42" s="41"/>
      <c r="Y42" s="43"/>
      <c r="Z42" s="41"/>
      <c r="AA42" s="43"/>
      <c r="AB42" s="41"/>
      <c r="AC42" s="43"/>
      <c r="AD42" s="41"/>
      <c r="AE42" s="43"/>
      <c r="AF42" s="41"/>
      <c r="AG42" s="43"/>
      <c r="AH42" s="41"/>
      <c r="AI42" s="43"/>
      <c r="AJ42" s="41"/>
      <c r="AK42" s="43"/>
      <c r="AL42" s="44"/>
      <c r="AM42" s="45"/>
      <c r="AN42" s="46"/>
      <c r="AO42" s="47"/>
      <c r="AP42" s="42"/>
      <c r="AQ42" s="32"/>
      <c r="AR42" s="32"/>
      <c r="AS42" s="48"/>
      <c r="AT42" s="32"/>
      <c r="AU42" s="33" t="str">
        <f t="shared" si="1"/>
        <v/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17"/>
      <c r="BG42" s="17"/>
      <c r="BX42" s="2"/>
      <c r="CA42" s="35" t="str">
        <f t="shared" si="2"/>
        <v/>
      </c>
      <c r="CB42" s="35" t="str">
        <f t="shared" si="3"/>
        <v/>
      </c>
      <c r="CC42" s="35" t="str">
        <f t="shared" si="4"/>
        <v/>
      </c>
      <c r="CD42" s="35" t="str">
        <f t="shared" si="5"/>
        <v/>
      </c>
      <c r="CE42" s="35"/>
      <c r="CF42" s="35"/>
      <c r="CG42" s="36">
        <f t="shared" si="6"/>
        <v>0</v>
      </c>
      <c r="CH42" s="36">
        <f t="shared" si="7"/>
        <v>0</v>
      </c>
      <c r="CI42" s="36">
        <f t="shared" si="8"/>
        <v>0</v>
      </c>
      <c r="CJ42" s="36">
        <f t="shared" si="9"/>
        <v>0</v>
      </c>
      <c r="CK42" s="10"/>
      <c r="CL42" s="10"/>
      <c r="CM42" s="10"/>
      <c r="CN42" s="10"/>
      <c r="CO42" s="10"/>
    </row>
    <row r="43" spans="1:93" ht="16.350000000000001" customHeight="1" x14ac:dyDescent="0.25">
      <c r="A43" s="383"/>
      <c r="B43" s="49" t="s">
        <v>44</v>
      </c>
      <c r="C43" s="50">
        <f t="shared" si="0"/>
        <v>0</v>
      </c>
      <c r="D43" s="51">
        <f t="shared" si="12"/>
        <v>0</v>
      </c>
      <c r="E43" s="52">
        <f t="shared" si="12"/>
        <v>0</v>
      </c>
      <c r="F43" s="90"/>
      <c r="G43" s="91"/>
      <c r="H43" s="53"/>
      <c r="I43" s="54"/>
      <c r="J43" s="53"/>
      <c r="K43" s="55"/>
      <c r="L43" s="53"/>
      <c r="M43" s="55"/>
      <c r="N43" s="53"/>
      <c r="O43" s="55"/>
      <c r="P43" s="53"/>
      <c r="Q43" s="55"/>
      <c r="R43" s="53"/>
      <c r="S43" s="55"/>
      <c r="T43" s="53"/>
      <c r="U43" s="55"/>
      <c r="V43" s="53"/>
      <c r="W43" s="55"/>
      <c r="X43" s="53"/>
      <c r="Y43" s="55"/>
      <c r="Z43" s="53"/>
      <c r="AA43" s="55"/>
      <c r="AB43" s="53"/>
      <c r="AC43" s="55"/>
      <c r="AD43" s="53"/>
      <c r="AE43" s="55"/>
      <c r="AF43" s="53"/>
      <c r="AG43" s="55"/>
      <c r="AH43" s="53"/>
      <c r="AI43" s="55"/>
      <c r="AJ43" s="53"/>
      <c r="AK43" s="55"/>
      <c r="AL43" s="56"/>
      <c r="AM43" s="57"/>
      <c r="AN43" s="46"/>
      <c r="AO43" s="58"/>
      <c r="AP43" s="42"/>
      <c r="AQ43" s="32"/>
      <c r="AR43" s="32"/>
      <c r="AS43" s="48"/>
      <c r="AT43" s="32"/>
      <c r="AU43" s="33" t="str">
        <f t="shared" si="1"/>
        <v/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17"/>
      <c r="BG43" s="17"/>
      <c r="BX43" s="2"/>
      <c r="CA43" s="35" t="str">
        <f t="shared" si="2"/>
        <v/>
      </c>
      <c r="CB43" s="35" t="str">
        <f t="shared" si="3"/>
        <v/>
      </c>
      <c r="CC43" s="35" t="str">
        <f t="shared" si="4"/>
        <v/>
      </c>
      <c r="CD43" s="35" t="str">
        <f t="shared" si="5"/>
        <v/>
      </c>
      <c r="CE43" s="35"/>
      <c r="CF43" s="35"/>
      <c r="CG43" s="36">
        <f t="shared" si="6"/>
        <v>0</v>
      </c>
      <c r="CH43" s="36">
        <f t="shared" si="7"/>
        <v>0</v>
      </c>
      <c r="CI43" s="36">
        <f t="shared" si="8"/>
        <v>0</v>
      </c>
      <c r="CJ43" s="36">
        <f t="shared" si="9"/>
        <v>0</v>
      </c>
      <c r="CK43" s="10"/>
      <c r="CL43" s="10"/>
      <c r="CM43" s="10"/>
      <c r="CN43" s="10"/>
      <c r="CO43" s="10"/>
    </row>
    <row r="44" spans="1:93" ht="16.350000000000001" customHeight="1" x14ac:dyDescent="0.25">
      <c r="A44" s="383"/>
      <c r="B44" s="37" t="s">
        <v>45</v>
      </c>
      <c r="C44" s="38">
        <f t="shared" si="0"/>
        <v>0</v>
      </c>
      <c r="D44" s="39">
        <f t="shared" si="12"/>
        <v>0</v>
      </c>
      <c r="E44" s="40">
        <f t="shared" si="12"/>
        <v>0</v>
      </c>
      <c r="F44" s="90"/>
      <c r="G44" s="92"/>
      <c r="H44" s="41"/>
      <c r="I44" s="42"/>
      <c r="J44" s="41"/>
      <c r="K44" s="43"/>
      <c r="L44" s="41"/>
      <c r="M44" s="43"/>
      <c r="N44" s="41"/>
      <c r="O44" s="43"/>
      <c r="P44" s="41"/>
      <c r="Q44" s="43"/>
      <c r="R44" s="41"/>
      <c r="S44" s="43"/>
      <c r="T44" s="41"/>
      <c r="U44" s="43"/>
      <c r="V44" s="41"/>
      <c r="W44" s="43"/>
      <c r="X44" s="41"/>
      <c r="Y44" s="43"/>
      <c r="Z44" s="41"/>
      <c r="AA44" s="43"/>
      <c r="AB44" s="41"/>
      <c r="AC44" s="43"/>
      <c r="AD44" s="41"/>
      <c r="AE44" s="43"/>
      <c r="AF44" s="41"/>
      <c r="AG44" s="43"/>
      <c r="AH44" s="41"/>
      <c r="AI44" s="43"/>
      <c r="AJ44" s="41"/>
      <c r="AK44" s="43"/>
      <c r="AL44" s="44"/>
      <c r="AM44" s="45"/>
      <c r="AN44" s="46"/>
      <c r="AO44" s="47"/>
      <c r="AP44" s="42"/>
      <c r="AQ44" s="32"/>
      <c r="AR44" s="32"/>
      <c r="AS44" s="48"/>
      <c r="AT44" s="32"/>
      <c r="AU44" s="33" t="str">
        <f t="shared" si="1"/>
        <v/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17"/>
      <c r="BG44" s="17"/>
      <c r="BX44" s="2"/>
      <c r="CA44" s="35" t="str">
        <f t="shared" si="2"/>
        <v/>
      </c>
      <c r="CB44" s="35" t="str">
        <f t="shared" si="3"/>
        <v/>
      </c>
      <c r="CC44" s="35" t="str">
        <f t="shared" si="4"/>
        <v/>
      </c>
      <c r="CD44" s="35" t="str">
        <f t="shared" si="5"/>
        <v/>
      </c>
      <c r="CE44" s="35"/>
      <c r="CF44" s="35"/>
      <c r="CG44" s="36">
        <f t="shared" si="6"/>
        <v>0</v>
      </c>
      <c r="CH44" s="36">
        <f t="shared" si="7"/>
        <v>0</v>
      </c>
      <c r="CI44" s="36">
        <f t="shared" si="8"/>
        <v>0</v>
      </c>
      <c r="CJ44" s="36">
        <f t="shared" si="9"/>
        <v>0</v>
      </c>
      <c r="CK44" s="10"/>
      <c r="CL44" s="10"/>
      <c r="CM44" s="10"/>
      <c r="CN44" s="10"/>
      <c r="CO44" s="10"/>
    </row>
    <row r="45" spans="1:93" ht="16.350000000000001" customHeight="1" x14ac:dyDescent="0.25">
      <c r="A45" s="383"/>
      <c r="B45" s="59" t="s">
        <v>46</v>
      </c>
      <c r="C45" s="38">
        <f t="shared" si="0"/>
        <v>0</v>
      </c>
      <c r="D45" s="39">
        <f t="shared" si="12"/>
        <v>0</v>
      </c>
      <c r="E45" s="61">
        <f t="shared" si="12"/>
        <v>0</v>
      </c>
      <c r="F45" s="90"/>
      <c r="G45" s="93"/>
      <c r="H45" s="94"/>
      <c r="I45" s="95"/>
      <c r="J45" s="94"/>
      <c r="K45" s="96"/>
      <c r="L45" s="94"/>
      <c r="M45" s="96"/>
      <c r="N45" s="94"/>
      <c r="O45" s="96"/>
      <c r="P45" s="94"/>
      <c r="Q45" s="96"/>
      <c r="R45" s="41"/>
      <c r="S45" s="43"/>
      <c r="T45" s="41"/>
      <c r="U45" s="43"/>
      <c r="V45" s="41"/>
      <c r="W45" s="43"/>
      <c r="X45" s="41"/>
      <c r="Y45" s="43"/>
      <c r="Z45" s="41"/>
      <c r="AA45" s="43"/>
      <c r="AB45" s="41"/>
      <c r="AC45" s="43"/>
      <c r="AD45" s="41"/>
      <c r="AE45" s="43"/>
      <c r="AF45" s="41"/>
      <c r="AG45" s="43"/>
      <c r="AH45" s="41"/>
      <c r="AI45" s="43"/>
      <c r="AJ45" s="41"/>
      <c r="AK45" s="43"/>
      <c r="AL45" s="44"/>
      <c r="AM45" s="45"/>
      <c r="AN45" s="46"/>
      <c r="AO45" s="47"/>
      <c r="AP45" s="42"/>
      <c r="AQ45" s="32"/>
      <c r="AR45" s="32"/>
      <c r="AS45" s="48"/>
      <c r="AT45" s="32"/>
      <c r="AU45" s="33" t="str">
        <f t="shared" si="1"/>
        <v/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17"/>
      <c r="BG45" s="17"/>
      <c r="BX45" s="2"/>
      <c r="CA45" s="35" t="str">
        <f t="shared" si="2"/>
        <v/>
      </c>
      <c r="CB45" s="35" t="str">
        <f t="shared" si="3"/>
        <v/>
      </c>
      <c r="CC45" s="35" t="str">
        <f t="shared" si="4"/>
        <v/>
      </c>
      <c r="CD45" s="35" t="str">
        <f t="shared" si="5"/>
        <v/>
      </c>
      <c r="CE45" s="35"/>
      <c r="CF45" s="35"/>
      <c r="CG45" s="36">
        <f t="shared" si="6"/>
        <v>0</v>
      </c>
      <c r="CH45" s="36">
        <f t="shared" si="7"/>
        <v>0</v>
      </c>
      <c r="CI45" s="36">
        <f t="shared" si="8"/>
        <v>0</v>
      </c>
      <c r="CJ45" s="36">
        <f t="shared" si="9"/>
        <v>0</v>
      </c>
      <c r="CK45" s="10"/>
      <c r="CL45" s="10"/>
      <c r="CM45" s="10"/>
      <c r="CN45" s="10"/>
      <c r="CO45" s="10"/>
    </row>
    <row r="46" spans="1:93" ht="16.350000000000001" customHeight="1" x14ac:dyDescent="0.25">
      <c r="A46" s="384"/>
      <c r="B46" s="63" t="s">
        <v>47</v>
      </c>
      <c r="C46" s="64">
        <f t="shared" si="0"/>
        <v>0</v>
      </c>
      <c r="D46" s="65">
        <f t="shared" si="12"/>
        <v>0</v>
      </c>
      <c r="E46" s="66">
        <f t="shared" si="12"/>
        <v>0</v>
      </c>
      <c r="F46" s="97"/>
      <c r="G46" s="98"/>
      <c r="H46" s="67"/>
      <c r="I46" s="68"/>
      <c r="J46" s="67"/>
      <c r="K46" s="69"/>
      <c r="L46" s="67"/>
      <c r="M46" s="69"/>
      <c r="N46" s="67"/>
      <c r="O46" s="69"/>
      <c r="P46" s="67"/>
      <c r="Q46" s="69"/>
      <c r="R46" s="67"/>
      <c r="S46" s="69"/>
      <c r="T46" s="67"/>
      <c r="U46" s="69"/>
      <c r="V46" s="67"/>
      <c r="W46" s="69"/>
      <c r="X46" s="67"/>
      <c r="Y46" s="69"/>
      <c r="Z46" s="67"/>
      <c r="AA46" s="69"/>
      <c r="AB46" s="67"/>
      <c r="AC46" s="69"/>
      <c r="AD46" s="67"/>
      <c r="AE46" s="69"/>
      <c r="AF46" s="67"/>
      <c r="AG46" s="69"/>
      <c r="AH46" s="67"/>
      <c r="AI46" s="69"/>
      <c r="AJ46" s="67"/>
      <c r="AK46" s="69"/>
      <c r="AL46" s="99"/>
      <c r="AM46" s="71"/>
      <c r="AN46" s="72"/>
      <c r="AO46" s="73"/>
      <c r="AP46" s="74"/>
      <c r="AQ46" s="75"/>
      <c r="AR46" s="75"/>
      <c r="AS46" s="76"/>
      <c r="AT46" s="75"/>
      <c r="AU46" s="33" t="str">
        <f t="shared" si="1"/>
        <v/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17"/>
      <c r="BG46" s="17"/>
      <c r="BX46" s="2"/>
      <c r="CA46" s="35" t="str">
        <f t="shared" si="2"/>
        <v/>
      </c>
      <c r="CB46" s="35" t="str">
        <f t="shared" si="3"/>
        <v/>
      </c>
      <c r="CC46" s="35" t="str">
        <f t="shared" si="4"/>
        <v/>
      </c>
      <c r="CD46" s="35" t="str">
        <f t="shared" si="5"/>
        <v/>
      </c>
      <c r="CE46" s="35"/>
      <c r="CF46" s="35"/>
      <c r="CG46" s="36">
        <f t="shared" si="6"/>
        <v>0</v>
      </c>
      <c r="CH46" s="36">
        <f t="shared" si="7"/>
        <v>0</v>
      </c>
      <c r="CI46" s="36">
        <f t="shared" si="8"/>
        <v>0</v>
      </c>
      <c r="CJ46" s="36">
        <f t="shared" si="9"/>
        <v>0</v>
      </c>
      <c r="CK46" s="10"/>
      <c r="CL46" s="10"/>
      <c r="CM46" s="10"/>
      <c r="CN46" s="10"/>
      <c r="CO46" s="10"/>
    </row>
    <row r="47" spans="1:93" ht="16.350000000000001" customHeight="1" x14ac:dyDescent="0.25">
      <c r="A47" s="382" t="s">
        <v>50</v>
      </c>
      <c r="B47" s="18" t="s">
        <v>37</v>
      </c>
      <c r="C47" s="19">
        <f t="shared" si="0"/>
        <v>18</v>
      </c>
      <c r="D47" s="20">
        <f t="shared" si="12"/>
        <v>16</v>
      </c>
      <c r="E47" s="21">
        <f t="shared" si="12"/>
        <v>2</v>
      </c>
      <c r="F47" s="88"/>
      <c r="G47" s="89"/>
      <c r="H47" s="22"/>
      <c r="I47" s="23"/>
      <c r="J47" s="22"/>
      <c r="K47" s="24"/>
      <c r="L47" s="22"/>
      <c r="M47" s="24"/>
      <c r="N47" s="22"/>
      <c r="O47" s="24">
        <v>1</v>
      </c>
      <c r="P47" s="22">
        <v>3</v>
      </c>
      <c r="Q47" s="24"/>
      <c r="R47" s="22">
        <v>1</v>
      </c>
      <c r="S47" s="24"/>
      <c r="T47" s="22">
        <v>1</v>
      </c>
      <c r="U47" s="24">
        <v>1</v>
      </c>
      <c r="V47" s="22">
        <v>1</v>
      </c>
      <c r="W47" s="24"/>
      <c r="X47" s="22">
        <v>2</v>
      </c>
      <c r="Y47" s="24"/>
      <c r="Z47" s="22">
        <v>5</v>
      </c>
      <c r="AA47" s="24"/>
      <c r="AB47" s="22">
        <v>2</v>
      </c>
      <c r="AC47" s="24"/>
      <c r="AD47" s="22"/>
      <c r="AE47" s="24"/>
      <c r="AF47" s="22">
        <v>1</v>
      </c>
      <c r="AG47" s="24"/>
      <c r="AH47" s="22"/>
      <c r="AI47" s="24"/>
      <c r="AJ47" s="22"/>
      <c r="AK47" s="24"/>
      <c r="AL47" s="25"/>
      <c r="AM47" s="26"/>
      <c r="AN47" s="81"/>
      <c r="AO47" s="28">
        <v>0</v>
      </c>
      <c r="AP47" s="29">
        <v>0</v>
      </c>
      <c r="AQ47" s="83">
        <v>0</v>
      </c>
      <c r="AR47" s="83">
        <v>4</v>
      </c>
      <c r="AS47" s="100"/>
      <c r="AT47" s="83">
        <v>0</v>
      </c>
      <c r="AU47" s="33" t="str">
        <f t="shared" si="1"/>
        <v/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17"/>
      <c r="BG47" s="17"/>
      <c r="BX47" s="2"/>
      <c r="CA47" s="35" t="str">
        <f t="shared" si="2"/>
        <v/>
      </c>
      <c r="CB47" s="35" t="str">
        <f t="shared" si="3"/>
        <v/>
      </c>
      <c r="CC47" s="35" t="str">
        <f t="shared" si="4"/>
        <v/>
      </c>
      <c r="CD47" s="35" t="str">
        <f t="shared" si="5"/>
        <v/>
      </c>
      <c r="CE47" s="35"/>
      <c r="CF47" s="35"/>
      <c r="CG47" s="36">
        <f t="shared" si="6"/>
        <v>0</v>
      </c>
      <c r="CH47" s="36">
        <f t="shared" si="7"/>
        <v>0</v>
      </c>
      <c r="CI47" s="36">
        <f t="shared" si="8"/>
        <v>0</v>
      </c>
      <c r="CJ47" s="36">
        <f t="shared" si="9"/>
        <v>0</v>
      </c>
      <c r="CK47" s="10"/>
      <c r="CL47" s="10"/>
      <c r="CM47" s="10"/>
      <c r="CN47" s="10"/>
      <c r="CO47" s="10"/>
    </row>
    <row r="48" spans="1:93" ht="16.350000000000001" customHeight="1" x14ac:dyDescent="0.25">
      <c r="A48" s="383"/>
      <c r="B48" s="37" t="s">
        <v>38</v>
      </c>
      <c r="C48" s="38">
        <f t="shared" si="0"/>
        <v>0</v>
      </c>
      <c r="D48" s="39">
        <f>SUM(H48+J48+L48+N48+P48+R48+T48+V48+X48+Z48+AB48+AD48+AF48+AH48+AJ48+AL48)</f>
        <v>0</v>
      </c>
      <c r="E48" s="40">
        <f t="shared" si="12"/>
        <v>0</v>
      </c>
      <c r="F48" s="90"/>
      <c r="G48" s="91"/>
      <c r="H48" s="41"/>
      <c r="I48" s="42"/>
      <c r="J48" s="41"/>
      <c r="K48" s="43"/>
      <c r="L48" s="41"/>
      <c r="M48" s="43"/>
      <c r="N48" s="41"/>
      <c r="O48" s="43"/>
      <c r="P48" s="41"/>
      <c r="Q48" s="43"/>
      <c r="R48" s="41"/>
      <c r="S48" s="43"/>
      <c r="T48" s="41"/>
      <c r="U48" s="43"/>
      <c r="V48" s="41"/>
      <c r="W48" s="43"/>
      <c r="X48" s="41"/>
      <c r="Y48" s="43"/>
      <c r="Z48" s="41"/>
      <c r="AA48" s="43"/>
      <c r="AB48" s="41"/>
      <c r="AC48" s="43"/>
      <c r="AD48" s="41"/>
      <c r="AE48" s="43"/>
      <c r="AF48" s="41"/>
      <c r="AG48" s="43"/>
      <c r="AH48" s="41"/>
      <c r="AI48" s="43"/>
      <c r="AJ48" s="41"/>
      <c r="AK48" s="43"/>
      <c r="AL48" s="44"/>
      <c r="AM48" s="45"/>
      <c r="AN48" s="46"/>
      <c r="AO48" s="47">
        <v>0</v>
      </c>
      <c r="AP48" s="42">
        <v>0</v>
      </c>
      <c r="AQ48" s="32">
        <v>0</v>
      </c>
      <c r="AR48" s="32"/>
      <c r="AS48" s="48"/>
      <c r="AT48" s="32">
        <v>0</v>
      </c>
      <c r="AU48" s="33" t="str">
        <f t="shared" si="1"/>
        <v/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17"/>
      <c r="BG48" s="17"/>
      <c r="BX48" s="2"/>
      <c r="CA48" s="35" t="str">
        <f t="shared" si="2"/>
        <v/>
      </c>
      <c r="CB48" s="35" t="str">
        <f t="shared" si="3"/>
        <v/>
      </c>
      <c r="CC48" s="35" t="str">
        <f t="shared" si="4"/>
        <v/>
      </c>
      <c r="CD48" s="35" t="str">
        <f t="shared" si="5"/>
        <v/>
      </c>
      <c r="CE48" s="35"/>
      <c r="CF48" s="35"/>
      <c r="CG48" s="36">
        <f t="shared" si="6"/>
        <v>0</v>
      </c>
      <c r="CH48" s="36">
        <f t="shared" si="7"/>
        <v>0</v>
      </c>
      <c r="CI48" s="36">
        <f t="shared" si="8"/>
        <v>0</v>
      </c>
      <c r="CJ48" s="36">
        <f t="shared" si="9"/>
        <v>0</v>
      </c>
      <c r="CK48" s="10"/>
      <c r="CL48" s="10"/>
      <c r="CM48" s="10"/>
      <c r="CN48" s="10"/>
      <c r="CO48" s="10"/>
    </row>
    <row r="49" spans="1:93" ht="16.350000000000001" customHeight="1" x14ac:dyDescent="0.25">
      <c r="A49" s="383"/>
      <c r="B49" s="37" t="s">
        <v>39</v>
      </c>
      <c r="C49" s="38">
        <f t="shared" si="0"/>
        <v>155</v>
      </c>
      <c r="D49" s="39">
        <f t="shared" si="12"/>
        <v>123</v>
      </c>
      <c r="E49" s="40">
        <f t="shared" si="12"/>
        <v>32</v>
      </c>
      <c r="F49" s="90"/>
      <c r="G49" s="91"/>
      <c r="H49" s="41"/>
      <c r="I49" s="42"/>
      <c r="J49" s="41"/>
      <c r="K49" s="43"/>
      <c r="L49" s="41"/>
      <c r="M49" s="43"/>
      <c r="N49" s="41">
        <v>7</v>
      </c>
      <c r="O49" s="43">
        <v>1</v>
      </c>
      <c r="P49" s="41">
        <v>18</v>
      </c>
      <c r="Q49" s="43"/>
      <c r="R49" s="41">
        <v>20</v>
      </c>
      <c r="S49" s="43">
        <v>8</v>
      </c>
      <c r="T49" s="41">
        <v>18</v>
      </c>
      <c r="U49" s="43">
        <v>5</v>
      </c>
      <c r="V49" s="41">
        <v>11</v>
      </c>
      <c r="W49" s="43">
        <v>8</v>
      </c>
      <c r="X49" s="41">
        <v>14</v>
      </c>
      <c r="Y49" s="43">
        <v>5</v>
      </c>
      <c r="Z49" s="41">
        <v>16</v>
      </c>
      <c r="AA49" s="43">
        <v>2</v>
      </c>
      <c r="AB49" s="41">
        <v>15</v>
      </c>
      <c r="AC49" s="43">
        <v>2</v>
      </c>
      <c r="AD49" s="41"/>
      <c r="AE49" s="43"/>
      <c r="AF49" s="41">
        <v>1</v>
      </c>
      <c r="AG49" s="43">
        <v>1</v>
      </c>
      <c r="AH49" s="41">
        <v>1</v>
      </c>
      <c r="AI49" s="43"/>
      <c r="AJ49" s="41">
        <v>2</v>
      </c>
      <c r="AK49" s="43"/>
      <c r="AL49" s="44"/>
      <c r="AM49" s="45"/>
      <c r="AN49" s="46"/>
      <c r="AO49" s="47">
        <v>0</v>
      </c>
      <c r="AP49" s="42">
        <v>0</v>
      </c>
      <c r="AQ49" s="32">
        <v>0</v>
      </c>
      <c r="AR49" s="32">
        <v>18</v>
      </c>
      <c r="AS49" s="48"/>
      <c r="AT49" s="32">
        <v>0</v>
      </c>
      <c r="AU49" s="33" t="str">
        <f t="shared" si="1"/>
        <v/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17"/>
      <c r="BG49" s="17"/>
      <c r="BX49" s="2"/>
      <c r="CA49" s="35" t="str">
        <f t="shared" si="2"/>
        <v/>
      </c>
      <c r="CB49" s="35" t="str">
        <f t="shared" si="3"/>
        <v/>
      </c>
      <c r="CC49" s="35" t="str">
        <f t="shared" si="4"/>
        <v/>
      </c>
      <c r="CD49" s="35" t="str">
        <f t="shared" si="5"/>
        <v/>
      </c>
      <c r="CE49" s="35"/>
      <c r="CF49" s="35"/>
      <c r="CG49" s="36">
        <f t="shared" si="6"/>
        <v>0</v>
      </c>
      <c r="CH49" s="36">
        <f t="shared" si="7"/>
        <v>0</v>
      </c>
      <c r="CI49" s="36">
        <f t="shared" si="8"/>
        <v>0</v>
      </c>
      <c r="CJ49" s="36">
        <f t="shared" si="9"/>
        <v>0</v>
      </c>
      <c r="CK49" s="10"/>
      <c r="CL49" s="10"/>
      <c r="CM49" s="10"/>
      <c r="CN49" s="10"/>
      <c r="CO49" s="10"/>
    </row>
    <row r="50" spans="1:93" ht="16.350000000000001" customHeight="1" x14ac:dyDescent="0.25">
      <c r="A50" s="383"/>
      <c r="B50" s="37" t="s">
        <v>40</v>
      </c>
      <c r="C50" s="38">
        <f t="shared" si="0"/>
        <v>0</v>
      </c>
      <c r="D50" s="39">
        <f t="shared" si="12"/>
        <v>0</v>
      </c>
      <c r="E50" s="40">
        <f t="shared" si="12"/>
        <v>0</v>
      </c>
      <c r="F50" s="90"/>
      <c r="G50" s="91"/>
      <c r="H50" s="41"/>
      <c r="I50" s="42"/>
      <c r="J50" s="41"/>
      <c r="K50" s="43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1"/>
      <c r="W50" s="43"/>
      <c r="X50" s="41"/>
      <c r="Y50" s="43"/>
      <c r="Z50" s="41"/>
      <c r="AA50" s="43"/>
      <c r="AB50" s="41"/>
      <c r="AC50" s="43"/>
      <c r="AD50" s="41"/>
      <c r="AE50" s="43"/>
      <c r="AF50" s="41"/>
      <c r="AG50" s="43"/>
      <c r="AH50" s="41"/>
      <c r="AI50" s="43"/>
      <c r="AJ50" s="41"/>
      <c r="AK50" s="43"/>
      <c r="AL50" s="44"/>
      <c r="AM50" s="45"/>
      <c r="AN50" s="46"/>
      <c r="AO50" s="47"/>
      <c r="AP50" s="42"/>
      <c r="AQ50" s="32"/>
      <c r="AR50" s="32"/>
      <c r="AS50" s="48"/>
      <c r="AT50" s="32"/>
      <c r="AU50" s="33" t="str">
        <f t="shared" si="1"/>
        <v/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7"/>
      <c r="BG50" s="17"/>
      <c r="BX50" s="2"/>
      <c r="CA50" s="35" t="str">
        <f t="shared" si="2"/>
        <v/>
      </c>
      <c r="CB50" s="35" t="str">
        <f t="shared" si="3"/>
        <v/>
      </c>
      <c r="CC50" s="35" t="str">
        <f t="shared" si="4"/>
        <v/>
      </c>
      <c r="CD50" s="35" t="str">
        <f t="shared" si="5"/>
        <v/>
      </c>
      <c r="CE50" s="35"/>
      <c r="CF50" s="35"/>
      <c r="CG50" s="36">
        <f t="shared" si="6"/>
        <v>0</v>
      </c>
      <c r="CH50" s="36">
        <f t="shared" si="7"/>
        <v>0</v>
      </c>
      <c r="CI50" s="36">
        <f t="shared" si="8"/>
        <v>0</v>
      </c>
      <c r="CJ50" s="36">
        <f t="shared" si="9"/>
        <v>0</v>
      </c>
      <c r="CK50" s="10"/>
      <c r="CL50" s="10"/>
      <c r="CM50" s="10"/>
      <c r="CN50" s="10"/>
      <c r="CO50" s="10"/>
    </row>
    <row r="51" spans="1:93" ht="16.350000000000001" customHeight="1" x14ac:dyDescent="0.25">
      <c r="A51" s="383"/>
      <c r="B51" s="37" t="s">
        <v>41</v>
      </c>
      <c r="C51" s="38">
        <f t="shared" si="0"/>
        <v>0</v>
      </c>
      <c r="D51" s="39">
        <f>SUM(H51+J51+L51+N51+P51+R51+T51+V51+X51+Z51+AB51+AD51+AF51+AH51+AJ51+AL51)</f>
        <v>0</v>
      </c>
      <c r="E51" s="40">
        <f t="shared" si="12"/>
        <v>0</v>
      </c>
      <c r="F51" s="90"/>
      <c r="G51" s="91"/>
      <c r="H51" s="41"/>
      <c r="I51" s="42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41"/>
      <c r="W51" s="43"/>
      <c r="X51" s="41"/>
      <c r="Y51" s="43"/>
      <c r="Z51" s="41"/>
      <c r="AA51" s="43"/>
      <c r="AB51" s="41"/>
      <c r="AC51" s="43"/>
      <c r="AD51" s="41"/>
      <c r="AE51" s="43"/>
      <c r="AF51" s="41"/>
      <c r="AG51" s="43"/>
      <c r="AH51" s="41"/>
      <c r="AI51" s="43"/>
      <c r="AJ51" s="41"/>
      <c r="AK51" s="43"/>
      <c r="AL51" s="44"/>
      <c r="AM51" s="45"/>
      <c r="AN51" s="46"/>
      <c r="AO51" s="47"/>
      <c r="AP51" s="42"/>
      <c r="AQ51" s="32"/>
      <c r="AR51" s="32"/>
      <c r="AS51" s="48"/>
      <c r="AT51" s="32"/>
      <c r="AU51" s="33" t="str">
        <f t="shared" si="1"/>
        <v/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7"/>
      <c r="BG51" s="17"/>
      <c r="BX51" s="2"/>
      <c r="CA51" s="35" t="str">
        <f t="shared" si="2"/>
        <v/>
      </c>
      <c r="CB51" s="35" t="str">
        <f t="shared" si="3"/>
        <v/>
      </c>
      <c r="CC51" s="35" t="str">
        <f t="shared" si="4"/>
        <v/>
      </c>
      <c r="CD51" s="35" t="str">
        <f t="shared" si="5"/>
        <v/>
      </c>
      <c r="CE51" s="35"/>
      <c r="CF51" s="35"/>
      <c r="CG51" s="36">
        <f t="shared" si="6"/>
        <v>0</v>
      </c>
      <c r="CH51" s="36">
        <f t="shared" si="7"/>
        <v>0</v>
      </c>
      <c r="CI51" s="36">
        <f t="shared" si="8"/>
        <v>0</v>
      </c>
      <c r="CJ51" s="36">
        <f t="shared" si="9"/>
        <v>0</v>
      </c>
      <c r="CK51" s="10"/>
      <c r="CL51" s="10"/>
      <c r="CM51" s="10"/>
      <c r="CN51" s="10"/>
      <c r="CO51" s="10"/>
    </row>
    <row r="52" spans="1:93" ht="16.350000000000001" customHeight="1" x14ac:dyDescent="0.25">
      <c r="A52" s="383"/>
      <c r="B52" s="37" t="s">
        <v>42</v>
      </c>
      <c r="C52" s="38">
        <f t="shared" si="0"/>
        <v>0</v>
      </c>
      <c r="D52" s="39">
        <f t="shared" si="12"/>
        <v>0</v>
      </c>
      <c r="E52" s="40">
        <f t="shared" si="12"/>
        <v>0</v>
      </c>
      <c r="F52" s="90"/>
      <c r="G52" s="91"/>
      <c r="H52" s="41"/>
      <c r="I52" s="42"/>
      <c r="J52" s="41"/>
      <c r="K52" s="43"/>
      <c r="L52" s="41"/>
      <c r="M52" s="43"/>
      <c r="N52" s="41"/>
      <c r="O52" s="43"/>
      <c r="P52" s="41"/>
      <c r="Q52" s="43"/>
      <c r="R52" s="41"/>
      <c r="S52" s="43"/>
      <c r="T52" s="41"/>
      <c r="U52" s="43"/>
      <c r="V52" s="41"/>
      <c r="W52" s="43"/>
      <c r="X52" s="41"/>
      <c r="Y52" s="43"/>
      <c r="Z52" s="41"/>
      <c r="AA52" s="43"/>
      <c r="AB52" s="41"/>
      <c r="AC52" s="43"/>
      <c r="AD52" s="41"/>
      <c r="AE52" s="43"/>
      <c r="AF52" s="41"/>
      <c r="AG52" s="43"/>
      <c r="AH52" s="41"/>
      <c r="AI52" s="43"/>
      <c r="AJ52" s="41"/>
      <c r="AK52" s="43"/>
      <c r="AL52" s="44"/>
      <c r="AM52" s="45"/>
      <c r="AN52" s="46"/>
      <c r="AO52" s="47"/>
      <c r="AP52" s="42"/>
      <c r="AQ52" s="32"/>
      <c r="AR52" s="32"/>
      <c r="AS52" s="48"/>
      <c r="AT52" s="32"/>
      <c r="AU52" s="33" t="str">
        <f t="shared" si="1"/>
        <v/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17"/>
      <c r="BG52" s="17"/>
      <c r="BX52" s="2"/>
      <c r="CA52" s="35" t="str">
        <f t="shared" si="2"/>
        <v/>
      </c>
      <c r="CB52" s="35" t="str">
        <f t="shared" si="3"/>
        <v/>
      </c>
      <c r="CC52" s="35" t="str">
        <f t="shared" si="4"/>
        <v/>
      </c>
      <c r="CD52" s="35" t="str">
        <f t="shared" si="5"/>
        <v/>
      </c>
      <c r="CE52" s="35"/>
      <c r="CF52" s="35"/>
      <c r="CG52" s="36">
        <f t="shared" si="6"/>
        <v>0</v>
      </c>
      <c r="CH52" s="36">
        <f t="shared" si="7"/>
        <v>0</v>
      </c>
      <c r="CI52" s="36">
        <f t="shared" si="8"/>
        <v>0</v>
      </c>
      <c r="CJ52" s="36">
        <f t="shared" si="9"/>
        <v>0</v>
      </c>
      <c r="CK52" s="10"/>
      <c r="CL52" s="10"/>
      <c r="CM52" s="10"/>
      <c r="CN52" s="10"/>
      <c r="CO52" s="10"/>
    </row>
    <row r="53" spans="1:93" ht="16.350000000000001" customHeight="1" x14ac:dyDescent="0.25">
      <c r="A53" s="383"/>
      <c r="B53" s="37" t="s">
        <v>43</v>
      </c>
      <c r="C53" s="38">
        <f t="shared" si="0"/>
        <v>0</v>
      </c>
      <c r="D53" s="39">
        <f t="shared" ref="D53:E57" si="13">SUM(H53+J53+L53+N53+P53+R53+T53+V53+X53+Z53+AB53+AD53+AF53+AH53+AJ53+AL53)</f>
        <v>0</v>
      </c>
      <c r="E53" s="40">
        <f t="shared" si="13"/>
        <v>0</v>
      </c>
      <c r="F53" s="90"/>
      <c r="G53" s="91"/>
      <c r="H53" s="41"/>
      <c r="I53" s="42"/>
      <c r="J53" s="41"/>
      <c r="K53" s="43"/>
      <c r="L53" s="41"/>
      <c r="M53" s="43"/>
      <c r="N53" s="41"/>
      <c r="O53" s="43"/>
      <c r="P53" s="41"/>
      <c r="Q53" s="43"/>
      <c r="R53" s="41"/>
      <c r="S53" s="43"/>
      <c r="T53" s="41"/>
      <c r="U53" s="43"/>
      <c r="V53" s="41"/>
      <c r="W53" s="43"/>
      <c r="X53" s="41"/>
      <c r="Y53" s="43"/>
      <c r="Z53" s="41"/>
      <c r="AA53" s="43"/>
      <c r="AB53" s="41"/>
      <c r="AC53" s="43"/>
      <c r="AD53" s="41"/>
      <c r="AE53" s="43"/>
      <c r="AF53" s="41"/>
      <c r="AG53" s="43"/>
      <c r="AH53" s="41"/>
      <c r="AI53" s="43"/>
      <c r="AJ53" s="41"/>
      <c r="AK53" s="43"/>
      <c r="AL53" s="44"/>
      <c r="AM53" s="45"/>
      <c r="AN53" s="46"/>
      <c r="AO53" s="47"/>
      <c r="AP53" s="42"/>
      <c r="AQ53" s="32"/>
      <c r="AR53" s="32"/>
      <c r="AS53" s="48"/>
      <c r="AT53" s="32"/>
      <c r="AU53" s="33" t="str">
        <f t="shared" si="1"/>
        <v/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17"/>
      <c r="BG53" s="17"/>
      <c r="BX53" s="2"/>
      <c r="CA53" s="35" t="str">
        <f t="shared" si="2"/>
        <v/>
      </c>
      <c r="CB53" s="35" t="str">
        <f t="shared" si="3"/>
        <v/>
      </c>
      <c r="CC53" s="35" t="str">
        <f t="shared" si="4"/>
        <v/>
      </c>
      <c r="CD53" s="35" t="str">
        <f t="shared" si="5"/>
        <v/>
      </c>
      <c r="CE53" s="35"/>
      <c r="CF53" s="35"/>
      <c r="CG53" s="36">
        <f t="shared" si="6"/>
        <v>0</v>
      </c>
      <c r="CH53" s="36">
        <f t="shared" si="7"/>
        <v>0</v>
      </c>
      <c r="CI53" s="36">
        <f t="shared" si="8"/>
        <v>0</v>
      </c>
      <c r="CJ53" s="36">
        <f t="shared" si="9"/>
        <v>0</v>
      </c>
      <c r="CK53" s="10"/>
      <c r="CL53" s="10"/>
      <c r="CM53" s="10"/>
      <c r="CN53" s="10"/>
      <c r="CO53" s="10"/>
    </row>
    <row r="54" spans="1:93" ht="16.350000000000001" customHeight="1" x14ac:dyDescent="0.25">
      <c r="A54" s="383"/>
      <c r="B54" s="49" t="s">
        <v>44</v>
      </c>
      <c r="C54" s="50">
        <f t="shared" si="0"/>
        <v>0</v>
      </c>
      <c r="D54" s="51">
        <f>SUM(H54+J54+L54+N54+P54+R54+T54+V54+X54+Z54+AB54+AD54+AF54+AH54+AJ54+AL54)</f>
        <v>0</v>
      </c>
      <c r="E54" s="52">
        <f t="shared" si="13"/>
        <v>0</v>
      </c>
      <c r="F54" s="90"/>
      <c r="G54" s="91"/>
      <c r="H54" s="53"/>
      <c r="I54" s="54"/>
      <c r="J54" s="53"/>
      <c r="K54" s="55"/>
      <c r="L54" s="53"/>
      <c r="M54" s="55"/>
      <c r="N54" s="53"/>
      <c r="O54" s="55"/>
      <c r="P54" s="53"/>
      <c r="Q54" s="55"/>
      <c r="R54" s="53"/>
      <c r="S54" s="55"/>
      <c r="T54" s="53"/>
      <c r="U54" s="55"/>
      <c r="V54" s="53"/>
      <c r="W54" s="55"/>
      <c r="X54" s="53"/>
      <c r="Y54" s="55"/>
      <c r="Z54" s="53"/>
      <c r="AA54" s="55"/>
      <c r="AB54" s="53"/>
      <c r="AC54" s="55"/>
      <c r="AD54" s="53"/>
      <c r="AE54" s="55"/>
      <c r="AF54" s="53"/>
      <c r="AG54" s="55"/>
      <c r="AH54" s="53"/>
      <c r="AI54" s="55"/>
      <c r="AJ54" s="53"/>
      <c r="AK54" s="55"/>
      <c r="AL54" s="56"/>
      <c r="AM54" s="57"/>
      <c r="AN54" s="46"/>
      <c r="AO54" s="58"/>
      <c r="AP54" s="42"/>
      <c r="AQ54" s="32"/>
      <c r="AR54" s="32"/>
      <c r="AS54" s="48"/>
      <c r="AT54" s="32"/>
      <c r="AU54" s="33" t="str">
        <f t="shared" si="1"/>
        <v/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17"/>
      <c r="BG54" s="17"/>
      <c r="BX54" s="2"/>
      <c r="CA54" s="35" t="str">
        <f t="shared" si="2"/>
        <v/>
      </c>
      <c r="CB54" s="35" t="str">
        <f t="shared" si="3"/>
        <v/>
      </c>
      <c r="CC54" s="35" t="str">
        <f t="shared" si="4"/>
        <v/>
      </c>
      <c r="CD54" s="35" t="str">
        <f t="shared" si="5"/>
        <v/>
      </c>
      <c r="CE54" s="35"/>
      <c r="CF54" s="35"/>
      <c r="CG54" s="36">
        <f t="shared" si="6"/>
        <v>0</v>
      </c>
      <c r="CH54" s="36">
        <f t="shared" si="7"/>
        <v>0</v>
      </c>
      <c r="CI54" s="36">
        <f t="shared" si="8"/>
        <v>0</v>
      </c>
      <c r="CJ54" s="36">
        <f t="shared" si="9"/>
        <v>0</v>
      </c>
      <c r="CK54" s="10"/>
      <c r="CL54" s="10"/>
      <c r="CM54" s="10"/>
      <c r="CN54" s="10"/>
      <c r="CO54" s="10"/>
    </row>
    <row r="55" spans="1:93" ht="16.350000000000001" customHeight="1" x14ac:dyDescent="0.25">
      <c r="A55" s="383"/>
      <c r="B55" s="37" t="s">
        <v>45</v>
      </c>
      <c r="C55" s="38">
        <f t="shared" si="0"/>
        <v>0</v>
      </c>
      <c r="D55" s="39">
        <f t="shared" si="13"/>
        <v>0</v>
      </c>
      <c r="E55" s="40">
        <f t="shared" si="13"/>
        <v>0</v>
      </c>
      <c r="F55" s="90"/>
      <c r="G55" s="92"/>
      <c r="H55" s="41"/>
      <c r="I55" s="42"/>
      <c r="J55" s="41"/>
      <c r="K55" s="43"/>
      <c r="L55" s="41"/>
      <c r="M55" s="43"/>
      <c r="N55" s="41"/>
      <c r="O55" s="43"/>
      <c r="P55" s="41"/>
      <c r="Q55" s="43"/>
      <c r="R55" s="41"/>
      <c r="S55" s="43"/>
      <c r="T55" s="41"/>
      <c r="U55" s="43"/>
      <c r="V55" s="41"/>
      <c r="W55" s="43"/>
      <c r="X55" s="41"/>
      <c r="Y55" s="43"/>
      <c r="Z55" s="41"/>
      <c r="AA55" s="43"/>
      <c r="AB55" s="41"/>
      <c r="AC55" s="43"/>
      <c r="AD55" s="41"/>
      <c r="AE55" s="43"/>
      <c r="AF55" s="41"/>
      <c r="AG55" s="43"/>
      <c r="AH55" s="41"/>
      <c r="AI55" s="43"/>
      <c r="AJ55" s="41"/>
      <c r="AK55" s="43"/>
      <c r="AL55" s="44"/>
      <c r="AM55" s="45"/>
      <c r="AN55" s="46"/>
      <c r="AO55" s="47"/>
      <c r="AP55" s="42"/>
      <c r="AQ55" s="32"/>
      <c r="AR55" s="32"/>
      <c r="AS55" s="48"/>
      <c r="AT55" s="32"/>
      <c r="AU55" s="33" t="str">
        <f t="shared" si="1"/>
        <v/>
      </c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17"/>
      <c r="BG55" s="17"/>
      <c r="BX55" s="2"/>
      <c r="CA55" s="35" t="str">
        <f t="shared" si="2"/>
        <v/>
      </c>
      <c r="CB55" s="35" t="str">
        <f t="shared" si="3"/>
        <v/>
      </c>
      <c r="CC55" s="35" t="str">
        <f t="shared" si="4"/>
        <v/>
      </c>
      <c r="CD55" s="35" t="str">
        <f t="shared" si="5"/>
        <v/>
      </c>
      <c r="CE55" s="35"/>
      <c r="CF55" s="35"/>
      <c r="CG55" s="36">
        <f t="shared" si="6"/>
        <v>0</v>
      </c>
      <c r="CH55" s="36">
        <f t="shared" si="7"/>
        <v>0</v>
      </c>
      <c r="CI55" s="36">
        <f t="shared" si="8"/>
        <v>0</v>
      </c>
      <c r="CJ55" s="36">
        <f t="shared" si="9"/>
        <v>0</v>
      </c>
      <c r="CK55" s="10"/>
      <c r="CL55" s="10"/>
      <c r="CM55" s="10"/>
      <c r="CN55" s="10"/>
      <c r="CO55" s="10"/>
    </row>
    <row r="56" spans="1:93" ht="16.350000000000001" customHeight="1" x14ac:dyDescent="0.25">
      <c r="A56" s="383"/>
      <c r="B56" s="59" t="s">
        <v>46</v>
      </c>
      <c r="C56" s="38">
        <f t="shared" si="0"/>
        <v>0</v>
      </c>
      <c r="D56" s="39">
        <f t="shared" si="13"/>
        <v>0</v>
      </c>
      <c r="E56" s="61">
        <f t="shared" si="13"/>
        <v>0</v>
      </c>
      <c r="F56" s="90"/>
      <c r="G56" s="93"/>
      <c r="H56" s="41"/>
      <c r="I56" s="42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41"/>
      <c r="W56" s="43"/>
      <c r="X56" s="41"/>
      <c r="Y56" s="43"/>
      <c r="Z56" s="41"/>
      <c r="AA56" s="43"/>
      <c r="AB56" s="41"/>
      <c r="AC56" s="43"/>
      <c r="AD56" s="41"/>
      <c r="AE56" s="43"/>
      <c r="AF56" s="41"/>
      <c r="AG56" s="101"/>
      <c r="AH56" s="41"/>
      <c r="AI56" s="43"/>
      <c r="AJ56" s="41"/>
      <c r="AK56" s="43"/>
      <c r="AL56" s="44"/>
      <c r="AM56" s="45"/>
      <c r="AN56" s="46"/>
      <c r="AO56" s="47"/>
      <c r="AP56" s="42"/>
      <c r="AQ56" s="32"/>
      <c r="AR56" s="32"/>
      <c r="AS56" s="48"/>
      <c r="AT56" s="32"/>
      <c r="AU56" s="33" t="str">
        <f t="shared" si="1"/>
        <v/>
      </c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17"/>
      <c r="BG56" s="17"/>
      <c r="BX56" s="2"/>
      <c r="CA56" s="35" t="str">
        <f t="shared" si="2"/>
        <v/>
      </c>
      <c r="CB56" s="35" t="str">
        <f t="shared" si="3"/>
        <v/>
      </c>
      <c r="CC56" s="35" t="str">
        <f t="shared" si="4"/>
        <v/>
      </c>
      <c r="CD56" s="35" t="str">
        <f t="shared" si="5"/>
        <v/>
      </c>
      <c r="CE56" s="35"/>
      <c r="CF56" s="35"/>
      <c r="CG56" s="36">
        <f t="shared" si="6"/>
        <v>0</v>
      </c>
      <c r="CH56" s="36">
        <f t="shared" si="7"/>
        <v>0</v>
      </c>
      <c r="CI56" s="36">
        <f t="shared" si="8"/>
        <v>0</v>
      </c>
      <c r="CJ56" s="36">
        <f t="shared" si="9"/>
        <v>0</v>
      </c>
      <c r="CK56" s="10"/>
      <c r="CL56" s="10"/>
      <c r="CM56" s="10"/>
      <c r="CN56" s="10"/>
      <c r="CO56" s="10"/>
    </row>
    <row r="57" spans="1:93" ht="16.350000000000001" customHeight="1" x14ac:dyDescent="0.25">
      <c r="A57" s="384"/>
      <c r="B57" s="63" t="s">
        <v>47</v>
      </c>
      <c r="C57" s="64">
        <f t="shared" si="0"/>
        <v>0</v>
      </c>
      <c r="D57" s="65">
        <f>SUM(H57+J57+L57+N57+P57+R57+T57+V57+X57+Z57+AB57+AD57+AF57+AH57+AJ57+AL57)</f>
        <v>0</v>
      </c>
      <c r="E57" s="66">
        <f t="shared" si="13"/>
        <v>0</v>
      </c>
      <c r="F57" s="97"/>
      <c r="G57" s="98"/>
      <c r="H57" s="67"/>
      <c r="I57" s="68"/>
      <c r="J57" s="67"/>
      <c r="K57" s="69"/>
      <c r="L57" s="67"/>
      <c r="M57" s="69"/>
      <c r="N57" s="67"/>
      <c r="O57" s="69"/>
      <c r="P57" s="67"/>
      <c r="Q57" s="69"/>
      <c r="R57" s="67"/>
      <c r="S57" s="69"/>
      <c r="T57" s="67"/>
      <c r="U57" s="69"/>
      <c r="V57" s="67"/>
      <c r="W57" s="69"/>
      <c r="X57" s="67"/>
      <c r="Y57" s="69"/>
      <c r="Z57" s="67"/>
      <c r="AA57" s="69"/>
      <c r="AB57" s="67"/>
      <c r="AC57" s="69"/>
      <c r="AD57" s="67"/>
      <c r="AE57" s="69"/>
      <c r="AF57" s="67"/>
      <c r="AG57" s="69"/>
      <c r="AH57" s="67"/>
      <c r="AI57" s="69"/>
      <c r="AJ57" s="67"/>
      <c r="AK57" s="69"/>
      <c r="AL57" s="99"/>
      <c r="AM57" s="71"/>
      <c r="AN57" s="72"/>
      <c r="AO57" s="73"/>
      <c r="AP57" s="74"/>
      <c r="AQ57" s="75"/>
      <c r="AR57" s="75"/>
      <c r="AS57" s="48"/>
      <c r="AT57" s="32"/>
      <c r="AU57" s="33" t="str">
        <f t="shared" si="1"/>
        <v/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17"/>
      <c r="BG57" s="17"/>
      <c r="BX57" s="2"/>
      <c r="CA57" s="35" t="str">
        <f t="shared" si="2"/>
        <v/>
      </c>
      <c r="CB57" s="35" t="str">
        <f t="shared" si="3"/>
        <v/>
      </c>
      <c r="CC57" s="35" t="str">
        <f t="shared" si="4"/>
        <v/>
      </c>
      <c r="CD57" s="35" t="str">
        <f t="shared" si="5"/>
        <v/>
      </c>
      <c r="CE57" s="35"/>
      <c r="CF57" s="35"/>
      <c r="CG57" s="36">
        <f t="shared" si="6"/>
        <v>0</v>
      </c>
      <c r="CH57" s="36">
        <f t="shared" si="7"/>
        <v>0</v>
      </c>
      <c r="CI57" s="36">
        <f t="shared" si="8"/>
        <v>0</v>
      </c>
      <c r="CJ57" s="36">
        <f t="shared" si="9"/>
        <v>0</v>
      </c>
      <c r="CK57" s="10"/>
      <c r="CL57" s="10"/>
      <c r="CM57" s="10"/>
      <c r="CN57" s="10"/>
      <c r="CO57" s="10"/>
    </row>
    <row r="58" spans="1:93" ht="16.350000000000001" customHeight="1" x14ac:dyDescent="0.25">
      <c r="A58" s="382" t="s">
        <v>51</v>
      </c>
      <c r="B58" s="18" t="s">
        <v>37</v>
      </c>
      <c r="C58" s="19">
        <f t="shared" si="0"/>
        <v>18</v>
      </c>
      <c r="D58" s="20">
        <f>SUM(J58+L58+N58+P58+R58+T58+V58+X58+Z58+AB58+AD58+AF58+AH58+AJ58+AL58)</f>
        <v>16</v>
      </c>
      <c r="E58" s="21">
        <f>SUM(K58+M58+O58+Q58+S58+U58+W58+Y58+AA58+AC58+AE58+AG58+AI58+AK58+AM58)</f>
        <v>2</v>
      </c>
      <c r="F58" s="88"/>
      <c r="G58" s="89"/>
      <c r="H58" s="88"/>
      <c r="I58" s="89"/>
      <c r="J58" s="22"/>
      <c r="K58" s="24"/>
      <c r="L58" s="22"/>
      <c r="M58" s="24"/>
      <c r="N58" s="22"/>
      <c r="O58" s="24">
        <v>1</v>
      </c>
      <c r="P58" s="22">
        <v>3</v>
      </c>
      <c r="Q58" s="24"/>
      <c r="R58" s="22">
        <v>1</v>
      </c>
      <c r="S58" s="24"/>
      <c r="T58" s="22">
        <v>1</v>
      </c>
      <c r="U58" s="24">
        <v>1</v>
      </c>
      <c r="V58" s="22">
        <v>1</v>
      </c>
      <c r="W58" s="24"/>
      <c r="X58" s="22">
        <v>2</v>
      </c>
      <c r="Y58" s="24"/>
      <c r="Z58" s="22">
        <v>5</v>
      </c>
      <c r="AA58" s="24"/>
      <c r="AB58" s="22">
        <v>2</v>
      </c>
      <c r="AC58" s="24"/>
      <c r="AD58" s="22"/>
      <c r="AE58" s="24"/>
      <c r="AF58" s="22">
        <v>1</v>
      </c>
      <c r="AG58" s="24"/>
      <c r="AH58" s="22"/>
      <c r="AI58" s="24"/>
      <c r="AJ58" s="22"/>
      <c r="AK58" s="24"/>
      <c r="AL58" s="25"/>
      <c r="AM58" s="26"/>
      <c r="AN58" s="81"/>
      <c r="AO58" s="28">
        <v>0</v>
      </c>
      <c r="AP58" s="23">
        <v>0</v>
      </c>
      <c r="AQ58" s="102">
        <v>0</v>
      </c>
      <c r="AR58" s="102">
        <v>4</v>
      </c>
      <c r="AS58" s="102">
        <v>0</v>
      </c>
      <c r="AT58" s="102">
        <v>0</v>
      </c>
      <c r="AU58" s="33" t="str">
        <f t="shared" si="1"/>
        <v/>
      </c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7"/>
      <c r="BG58" s="17"/>
      <c r="BX58" s="2"/>
      <c r="CA58" s="35" t="str">
        <f t="shared" si="2"/>
        <v/>
      </c>
      <c r="CB58" s="35" t="str">
        <f t="shared" si="3"/>
        <v/>
      </c>
      <c r="CC58" s="35" t="str">
        <f t="shared" si="4"/>
        <v/>
      </c>
      <c r="CD58" s="35" t="str">
        <f t="shared" si="5"/>
        <v/>
      </c>
      <c r="CE58" s="35"/>
      <c r="CF58" s="35"/>
      <c r="CG58" s="36">
        <f t="shared" si="6"/>
        <v>0</v>
      </c>
      <c r="CH58" s="36">
        <f t="shared" si="7"/>
        <v>0</v>
      </c>
      <c r="CI58" s="36">
        <f t="shared" si="8"/>
        <v>0</v>
      </c>
      <c r="CJ58" s="36">
        <f t="shared" si="9"/>
        <v>0</v>
      </c>
      <c r="CK58" s="10"/>
      <c r="CL58" s="10"/>
      <c r="CM58" s="10"/>
      <c r="CN58" s="10"/>
      <c r="CO58" s="10"/>
    </row>
    <row r="59" spans="1:93" ht="16.350000000000001" customHeight="1" x14ac:dyDescent="0.25">
      <c r="A59" s="383"/>
      <c r="B59" s="37" t="s">
        <v>38</v>
      </c>
      <c r="C59" s="38">
        <f t="shared" si="0"/>
        <v>0</v>
      </c>
      <c r="D59" s="39">
        <f t="shared" ref="D59:E64" si="14">SUM(J59+L59+N59+P59+R59+T59+V59+X59+Z59+AB59+AD59+AF59+AH59+AJ59+AL59)</f>
        <v>0</v>
      </c>
      <c r="E59" s="40">
        <f t="shared" si="14"/>
        <v>0</v>
      </c>
      <c r="F59" s="90"/>
      <c r="G59" s="91"/>
      <c r="H59" s="90"/>
      <c r="I59" s="91"/>
      <c r="J59" s="41"/>
      <c r="K59" s="43"/>
      <c r="L59" s="41"/>
      <c r="M59" s="43"/>
      <c r="N59" s="41"/>
      <c r="O59" s="43"/>
      <c r="P59" s="41"/>
      <c r="Q59" s="43"/>
      <c r="R59" s="41"/>
      <c r="S59" s="43"/>
      <c r="T59" s="41"/>
      <c r="U59" s="43"/>
      <c r="V59" s="41"/>
      <c r="W59" s="43"/>
      <c r="X59" s="41"/>
      <c r="Y59" s="43"/>
      <c r="Z59" s="41"/>
      <c r="AA59" s="43"/>
      <c r="AB59" s="41"/>
      <c r="AC59" s="43"/>
      <c r="AD59" s="41"/>
      <c r="AE59" s="43"/>
      <c r="AF59" s="41"/>
      <c r="AG59" s="43"/>
      <c r="AH59" s="41"/>
      <c r="AI59" s="43"/>
      <c r="AJ59" s="41"/>
      <c r="AK59" s="43"/>
      <c r="AL59" s="44"/>
      <c r="AM59" s="45"/>
      <c r="AN59" s="46"/>
      <c r="AO59" s="47">
        <v>0</v>
      </c>
      <c r="AP59" s="42">
        <v>0</v>
      </c>
      <c r="AQ59" s="32">
        <v>0</v>
      </c>
      <c r="AR59" s="32"/>
      <c r="AS59" s="32">
        <v>0</v>
      </c>
      <c r="AT59" s="32">
        <v>0</v>
      </c>
      <c r="AU59" s="33" t="str">
        <f t="shared" si="1"/>
        <v/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7"/>
      <c r="BG59" s="17"/>
      <c r="BX59" s="2"/>
      <c r="CA59" s="35" t="str">
        <f t="shared" si="2"/>
        <v/>
      </c>
      <c r="CB59" s="35" t="str">
        <f t="shared" si="3"/>
        <v/>
      </c>
      <c r="CC59" s="35" t="str">
        <f t="shared" si="4"/>
        <v/>
      </c>
      <c r="CD59" s="35" t="str">
        <f t="shared" si="5"/>
        <v/>
      </c>
      <c r="CE59" s="35"/>
      <c r="CF59" s="35"/>
      <c r="CG59" s="36">
        <f t="shared" si="6"/>
        <v>0</v>
      </c>
      <c r="CH59" s="36">
        <f t="shared" si="7"/>
        <v>0</v>
      </c>
      <c r="CI59" s="36">
        <f t="shared" si="8"/>
        <v>0</v>
      </c>
      <c r="CJ59" s="36">
        <f t="shared" si="9"/>
        <v>0</v>
      </c>
      <c r="CK59" s="10"/>
      <c r="CL59" s="10"/>
      <c r="CM59" s="10"/>
      <c r="CN59" s="10"/>
      <c r="CO59" s="10"/>
    </row>
    <row r="60" spans="1:93" ht="16.350000000000001" customHeight="1" x14ac:dyDescent="0.25">
      <c r="A60" s="383"/>
      <c r="B60" s="37" t="s">
        <v>39</v>
      </c>
      <c r="C60" s="38">
        <f t="shared" si="0"/>
        <v>155</v>
      </c>
      <c r="D60" s="39">
        <f>SUM(J60+L60+N60+P60+R60+T60+V60+X60+Z60+AB60+AD60+AF60+AH60+AJ60+AL60)</f>
        <v>123</v>
      </c>
      <c r="E60" s="40">
        <f>SUM(K60+M60+O60+Q60+S60+U60+W60+Y60+AA60+AC60+AE60+AG60+AI60+AK60+AM60)</f>
        <v>32</v>
      </c>
      <c r="F60" s="90"/>
      <c r="G60" s="91"/>
      <c r="H60" s="90"/>
      <c r="I60" s="91"/>
      <c r="J60" s="41"/>
      <c r="K60" s="43"/>
      <c r="L60" s="41"/>
      <c r="M60" s="43"/>
      <c r="N60" s="41">
        <v>7</v>
      </c>
      <c r="O60" s="43">
        <v>1</v>
      </c>
      <c r="P60" s="41">
        <v>18</v>
      </c>
      <c r="Q60" s="43"/>
      <c r="R60" s="41">
        <v>20</v>
      </c>
      <c r="S60" s="43">
        <v>8</v>
      </c>
      <c r="T60" s="41">
        <v>18</v>
      </c>
      <c r="U60" s="43">
        <v>5</v>
      </c>
      <c r="V60" s="41">
        <v>11</v>
      </c>
      <c r="W60" s="43">
        <v>8</v>
      </c>
      <c r="X60" s="41">
        <v>14</v>
      </c>
      <c r="Y60" s="43">
        <v>5</v>
      </c>
      <c r="Z60" s="41">
        <v>16</v>
      </c>
      <c r="AA60" s="43">
        <v>2</v>
      </c>
      <c r="AB60" s="41">
        <v>15</v>
      </c>
      <c r="AC60" s="43">
        <v>2</v>
      </c>
      <c r="AD60" s="41"/>
      <c r="AE60" s="43"/>
      <c r="AF60" s="41">
        <v>1</v>
      </c>
      <c r="AG60" s="43">
        <v>1</v>
      </c>
      <c r="AH60" s="41">
        <v>1</v>
      </c>
      <c r="AI60" s="43"/>
      <c r="AJ60" s="41">
        <v>2</v>
      </c>
      <c r="AK60" s="43"/>
      <c r="AL60" s="44"/>
      <c r="AM60" s="45"/>
      <c r="AN60" s="46"/>
      <c r="AO60" s="47">
        <v>0</v>
      </c>
      <c r="AP60" s="42">
        <v>0</v>
      </c>
      <c r="AQ60" s="32">
        <v>0</v>
      </c>
      <c r="AR60" s="32">
        <v>18</v>
      </c>
      <c r="AS60" s="32">
        <v>0</v>
      </c>
      <c r="AT60" s="32">
        <v>0</v>
      </c>
      <c r="AU60" s="33" t="str">
        <f t="shared" si="1"/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17"/>
      <c r="BG60" s="17"/>
      <c r="BX60" s="2"/>
      <c r="CA60" s="35" t="str">
        <f t="shared" si="2"/>
        <v/>
      </c>
      <c r="CB60" s="35" t="str">
        <f t="shared" si="3"/>
        <v/>
      </c>
      <c r="CC60" s="35" t="str">
        <f t="shared" si="4"/>
        <v/>
      </c>
      <c r="CD60" s="35" t="str">
        <f t="shared" si="5"/>
        <v/>
      </c>
      <c r="CE60" s="35"/>
      <c r="CF60" s="35"/>
      <c r="CG60" s="36">
        <f t="shared" si="6"/>
        <v>0</v>
      </c>
      <c r="CH60" s="36">
        <f t="shared" si="7"/>
        <v>0</v>
      </c>
      <c r="CI60" s="36">
        <f t="shared" si="8"/>
        <v>0</v>
      </c>
      <c r="CJ60" s="36">
        <f t="shared" si="9"/>
        <v>0</v>
      </c>
      <c r="CK60" s="10"/>
      <c r="CL60" s="10"/>
      <c r="CM60" s="10"/>
      <c r="CN60" s="10"/>
      <c r="CO60" s="10"/>
    </row>
    <row r="61" spans="1:93" ht="16.350000000000001" customHeight="1" x14ac:dyDescent="0.25">
      <c r="A61" s="383"/>
      <c r="B61" s="37" t="s">
        <v>41</v>
      </c>
      <c r="C61" s="38">
        <f t="shared" si="0"/>
        <v>0</v>
      </c>
      <c r="D61" s="39">
        <f t="shared" si="14"/>
        <v>0</v>
      </c>
      <c r="E61" s="40">
        <f t="shared" si="14"/>
        <v>0</v>
      </c>
      <c r="F61" s="90"/>
      <c r="G61" s="91"/>
      <c r="H61" s="90"/>
      <c r="I61" s="91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41"/>
      <c r="W61" s="43"/>
      <c r="X61" s="41"/>
      <c r="Y61" s="43"/>
      <c r="Z61" s="41"/>
      <c r="AA61" s="43"/>
      <c r="AB61" s="41"/>
      <c r="AC61" s="43"/>
      <c r="AD61" s="41"/>
      <c r="AE61" s="43"/>
      <c r="AF61" s="41"/>
      <c r="AG61" s="43"/>
      <c r="AH61" s="41"/>
      <c r="AI61" s="43"/>
      <c r="AJ61" s="41"/>
      <c r="AK61" s="43"/>
      <c r="AL61" s="44"/>
      <c r="AM61" s="45"/>
      <c r="AN61" s="46"/>
      <c r="AO61" s="47"/>
      <c r="AP61" s="42"/>
      <c r="AQ61" s="32"/>
      <c r="AR61" s="32"/>
      <c r="AS61" s="32"/>
      <c r="AT61" s="32"/>
      <c r="AU61" s="33" t="str">
        <f t="shared" si="1"/>
        <v/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17"/>
      <c r="BG61" s="17"/>
      <c r="BX61" s="2"/>
      <c r="CA61" s="35" t="str">
        <f t="shared" si="2"/>
        <v/>
      </c>
      <c r="CB61" s="35" t="str">
        <f t="shared" si="3"/>
        <v/>
      </c>
      <c r="CC61" s="35" t="str">
        <f t="shared" si="4"/>
        <v/>
      </c>
      <c r="CD61" s="35" t="str">
        <f t="shared" si="5"/>
        <v/>
      </c>
      <c r="CE61" s="35"/>
      <c r="CF61" s="35"/>
      <c r="CG61" s="36">
        <f t="shared" si="6"/>
        <v>0</v>
      </c>
      <c r="CH61" s="36">
        <f t="shared" si="7"/>
        <v>0</v>
      </c>
      <c r="CI61" s="36">
        <f t="shared" si="8"/>
        <v>0</v>
      </c>
      <c r="CJ61" s="36">
        <f t="shared" si="9"/>
        <v>0</v>
      </c>
      <c r="CK61" s="10"/>
      <c r="CL61" s="10"/>
      <c r="CM61" s="10"/>
      <c r="CN61" s="10"/>
      <c r="CO61" s="10"/>
    </row>
    <row r="62" spans="1:93" ht="16.350000000000001" customHeight="1" x14ac:dyDescent="0.25">
      <c r="A62" s="383"/>
      <c r="B62" s="37" t="s">
        <v>42</v>
      </c>
      <c r="C62" s="38">
        <f t="shared" si="0"/>
        <v>0</v>
      </c>
      <c r="D62" s="39">
        <f t="shared" si="14"/>
        <v>0</v>
      </c>
      <c r="E62" s="40">
        <f t="shared" si="14"/>
        <v>0</v>
      </c>
      <c r="F62" s="90"/>
      <c r="G62" s="91"/>
      <c r="H62" s="90"/>
      <c r="I62" s="91"/>
      <c r="J62" s="41"/>
      <c r="K62" s="43"/>
      <c r="L62" s="41"/>
      <c r="M62" s="43"/>
      <c r="N62" s="41"/>
      <c r="O62" s="43"/>
      <c r="P62" s="41"/>
      <c r="Q62" s="43"/>
      <c r="R62" s="41"/>
      <c r="S62" s="43"/>
      <c r="T62" s="41"/>
      <c r="U62" s="43"/>
      <c r="V62" s="41"/>
      <c r="W62" s="43"/>
      <c r="X62" s="41"/>
      <c r="Y62" s="43"/>
      <c r="Z62" s="41"/>
      <c r="AA62" s="43"/>
      <c r="AB62" s="41"/>
      <c r="AC62" s="43"/>
      <c r="AD62" s="41"/>
      <c r="AE62" s="43"/>
      <c r="AF62" s="41"/>
      <c r="AG62" s="43"/>
      <c r="AH62" s="41"/>
      <c r="AI62" s="43"/>
      <c r="AJ62" s="41"/>
      <c r="AK62" s="43"/>
      <c r="AL62" s="44"/>
      <c r="AM62" s="45"/>
      <c r="AN62" s="46"/>
      <c r="AO62" s="47"/>
      <c r="AP62" s="42"/>
      <c r="AQ62" s="32"/>
      <c r="AR62" s="32"/>
      <c r="AS62" s="32"/>
      <c r="AT62" s="32"/>
      <c r="AU62" s="33" t="str">
        <f t="shared" si="1"/>
        <v/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17"/>
      <c r="BG62" s="17"/>
      <c r="BX62" s="2"/>
      <c r="CA62" s="35" t="str">
        <f t="shared" si="2"/>
        <v/>
      </c>
      <c r="CB62" s="35" t="str">
        <f t="shared" si="3"/>
        <v/>
      </c>
      <c r="CC62" s="35" t="str">
        <f t="shared" si="4"/>
        <v/>
      </c>
      <c r="CD62" s="35" t="str">
        <f t="shared" si="5"/>
        <v/>
      </c>
      <c r="CE62" s="35"/>
      <c r="CF62" s="35"/>
      <c r="CG62" s="36">
        <f t="shared" si="6"/>
        <v>0</v>
      </c>
      <c r="CH62" s="36">
        <f t="shared" si="7"/>
        <v>0</v>
      </c>
      <c r="CI62" s="36">
        <f t="shared" si="8"/>
        <v>0</v>
      </c>
      <c r="CJ62" s="36">
        <f t="shared" si="9"/>
        <v>0</v>
      </c>
      <c r="CK62" s="10"/>
      <c r="CL62" s="10"/>
      <c r="CM62" s="10"/>
      <c r="CN62" s="10"/>
      <c r="CO62" s="10"/>
    </row>
    <row r="63" spans="1:93" ht="16.350000000000001" customHeight="1" x14ac:dyDescent="0.25">
      <c r="A63" s="383"/>
      <c r="B63" s="103" t="s">
        <v>46</v>
      </c>
      <c r="C63" s="104">
        <f t="shared" si="0"/>
        <v>0</v>
      </c>
      <c r="D63" s="39">
        <f>SUM(J63+L63+N63+P63+R63+T63+V63+X63+Z63+AB63+AD63+AF63+AH63+AJ63+AL63)</f>
        <v>0</v>
      </c>
      <c r="E63" s="61">
        <f>SUM(K63+M63+O63+Q63+S63+U63+W63+Y63+AA63+AC63+AE63+AG63+AI63+AK63+AM63)</f>
        <v>0</v>
      </c>
      <c r="F63" s="90"/>
      <c r="G63" s="91"/>
      <c r="H63" s="90"/>
      <c r="I63" s="91"/>
      <c r="J63" s="53"/>
      <c r="K63" s="55"/>
      <c r="L63" s="53"/>
      <c r="M63" s="55"/>
      <c r="N63" s="53"/>
      <c r="O63" s="55"/>
      <c r="P63" s="53"/>
      <c r="Q63" s="55"/>
      <c r="R63" s="53"/>
      <c r="S63" s="55"/>
      <c r="T63" s="53"/>
      <c r="U63" s="55"/>
      <c r="V63" s="53"/>
      <c r="W63" s="55"/>
      <c r="X63" s="53"/>
      <c r="Y63" s="55"/>
      <c r="Z63" s="53"/>
      <c r="AA63" s="55"/>
      <c r="AB63" s="53"/>
      <c r="AC63" s="55"/>
      <c r="AD63" s="53"/>
      <c r="AE63" s="55"/>
      <c r="AF63" s="53"/>
      <c r="AG63" s="55"/>
      <c r="AH63" s="53"/>
      <c r="AI63" s="55"/>
      <c r="AJ63" s="53"/>
      <c r="AK63" s="55"/>
      <c r="AL63" s="56"/>
      <c r="AM63" s="57"/>
      <c r="AN63" s="46"/>
      <c r="AO63" s="58"/>
      <c r="AP63" s="54"/>
      <c r="AQ63" s="105"/>
      <c r="AR63" s="105"/>
      <c r="AS63" s="105"/>
      <c r="AT63" s="105"/>
      <c r="AU63" s="33" t="str">
        <f t="shared" si="1"/>
        <v/>
      </c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17"/>
      <c r="BG63" s="17"/>
      <c r="BX63" s="2"/>
      <c r="CA63" s="35" t="str">
        <f t="shared" si="2"/>
        <v/>
      </c>
      <c r="CB63" s="35" t="str">
        <f t="shared" si="3"/>
        <v/>
      </c>
      <c r="CC63" s="35" t="str">
        <f t="shared" si="4"/>
        <v/>
      </c>
      <c r="CD63" s="35" t="str">
        <f t="shared" si="5"/>
        <v/>
      </c>
      <c r="CE63" s="35"/>
      <c r="CF63" s="35"/>
      <c r="CG63" s="36">
        <f t="shared" si="6"/>
        <v>0</v>
      </c>
      <c r="CH63" s="36">
        <f t="shared" si="7"/>
        <v>0</v>
      </c>
      <c r="CI63" s="36">
        <f t="shared" si="8"/>
        <v>0</v>
      </c>
      <c r="CJ63" s="36">
        <f t="shared" si="9"/>
        <v>0</v>
      </c>
      <c r="CK63" s="10"/>
      <c r="CL63" s="10"/>
      <c r="CM63" s="10"/>
      <c r="CN63" s="10"/>
      <c r="CO63" s="10"/>
    </row>
    <row r="64" spans="1:93" ht="16.350000000000001" customHeight="1" x14ac:dyDescent="0.25">
      <c r="A64" s="383"/>
      <c r="B64" s="63" t="s">
        <v>45</v>
      </c>
      <c r="C64" s="64">
        <f t="shared" si="0"/>
        <v>0</v>
      </c>
      <c r="D64" s="65">
        <f t="shared" si="14"/>
        <v>0</v>
      </c>
      <c r="E64" s="66">
        <f t="shared" si="14"/>
        <v>0</v>
      </c>
      <c r="F64" s="97"/>
      <c r="G64" s="106"/>
      <c r="H64" s="97"/>
      <c r="I64" s="106"/>
      <c r="J64" s="70"/>
      <c r="K64" s="84"/>
      <c r="L64" s="70"/>
      <c r="M64" s="84"/>
      <c r="N64" s="70"/>
      <c r="O64" s="84"/>
      <c r="P64" s="70"/>
      <c r="Q64" s="84"/>
      <c r="R64" s="70"/>
      <c r="S64" s="84"/>
      <c r="T64" s="70"/>
      <c r="U64" s="84"/>
      <c r="V64" s="70"/>
      <c r="W64" s="84"/>
      <c r="X64" s="70"/>
      <c r="Y64" s="84"/>
      <c r="Z64" s="70"/>
      <c r="AA64" s="84"/>
      <c r="AB64" s="70"/>
      <c r="AC64" s="84"/>
      <c r="AD64" s="70"/>
      <c r="AE64" s="84"/>
      <c r="AF64" s="70"/>
      <c r="AG64" s="84"/>
      <c r="AH64" s="70"/>
      <c r="AI64" s="84"/>
      <c r="AJ64" s="70"/>
      <c r="AK64" s="84"/>
      <c r="AL64" s="85"/>
      <c r="AM64" s="86"/>
      <c r="AN64" s="72"/>
      <c r="AO64" s="87"/>
      <c r="AP64" s="74"/>
      <c r="AQ64" s="75"/>
      <c r="AR64" s="75"/>
      <c r="AS64" s="75"/>
      <c r="AT64" s="75"/>
      <c r="AU64" s="33" t="str">
        <f t="shared" si="1"/>
        <v/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17"/>
      <c r="BG64" s="17"/>
      <c r="BX64" s="2"/>
      <c r="CA64" s="35" t="str">
        <f t="shared" si="2"/>
        <v/>
      </c>
      <c r="CB64" s="35" t="str">
        <f t="shared" si="3"/>
        <v/>
      </c>
      <c r="CC64" s="35" t="str">
        <f t="shared" si="4"/>
        <v/>
      </c>
      <c r="CD64" s="35" t="str">
        <f t="shared" si="5"/>
        <v/>
      </c>
      <c r="CE64" s="35"/>
      <c r="CF64" s="35"/>
      <c r="CG64" s="36">
        <f t="shared" si="6"/>
        <v>0</v>
      </c>
      <c r="CH64" s="36">
        <f t="shared" si="7"/>
        <v>0</v>
      </c>
      <c r="CI64" s="36">
        <f t="shared" si="8"/>
        <v>0</v>
      </c>
      <c r="CJ64" s="36">
        <f t="shared" si="9"/>
        <v>0</v>
      </c>
      <c r="CK64" s="10"/>
      <c r="CL64" s="10"/>
      <c r="CM64" s="10"/>
      <c r="CN64" s="10"/>
      <c r="CO64" s="10"/>
    </row>
    <row r="65" spans="1:93" ht="16.350000000000001" customHeight="1" x14ac:dyDescent="0.25">
      <c r="A65" s="382" t="s">
        <v>52</v>
      </c>
      <c r="B65" s="18" t="s">
        <v>37</v>
      </c>
      <c r="C65" s="19">
        <f t="shared" si="0"/>
        <v>16</v>
      </c>
      <c r="D65" s="20">
        <f>SUM(J65+L65+N65+P65+R65+T65+V65+X65+Z65+AB65)</f>
        <v>1</v>
      </c>
      <c r="E65" s="21">
        <f>SUM(K65+M65+O65+Q65+S65+U65+W65+Y65+AA65+AC65)</f>
        <v>15</v>
      </c>
      <c r="F65" s="88"/>
      <c r="G65" s="89"/>
      <c r="H65" s="88"/>
      <c r="I65" s="89"/>
      <c r="J65" s="22"/>
      <c r="K65" s="24"/>
      <c r="L65" s="22"/>
      <c r="M65" s="24"/>
      <c r="N65" s="22"/>
      <c r="O65" s="24">
        <v>3</v>
      </c>
      <c r="P65" s="22"/>
      <c r="Q65" s="24">
        <v>1</v>
      </c>
      <c r="R65" s="22"/>
      <c r="S65" s="24">
        <v>1</v>
      </c>
      <c r="T65" s="22">
        <v>1</v>
      </c>
      <c r="U65" s="24">
        <v>1</v>
      </c>
      <c r="V65" s="22"/>
      <c r="W65" s="24">
        <v>2</v>
      </c>
      <c r="X65" s="22"/>
      <c r="Y65" s="24">
        <v>5</v>
      </c>
      <c r="Z65" s="22"/>
      <c r="AA65" s="24">
        <v>2</v>
      </c>
      <c r="AB65" s="41"/>
      <c r="AC65" s="43"/>
      <c r="AD65" s="107"/>
      <c r="AE65" s="108"/>
      <c r="AF65" s="109"/>
      <c r="AG65" s="110"/>
      <c r="AH65" s="109"/>
      <c r="AI65" s="110"/>
      <c r="AJ65" s="109"/>
      <c r="AK65" s="110"/>
      <c r="AL65" s="111"/>
      <c r="AM65" s="112"/>
      <c r="AN65" s="81"/>
      <c r="AO65" s="82">
        <v>0</v>
      </c>
      <c r="AP65" s="29">
        <v>0</v>
      </c>
      <c r="AQ65" s="30">
        <v>0</v>
      </c>
      <c r="AR65" s="30">
        <v>4</v>
      </c>
      <c r="AS65" s="30">
        <v>0</v>
      </c>
      <c r="AT65" s="30">
        <v>0</v>
      </c>
      <c r="AU65" s="33" t="str">
        <f t="shared" si="1"/>
        <v/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17"/>
      <c r="BG65" s="17"/>
      <c r="BX65" s="2"/>
      <c r="CA65" s="35" t="str">
        <f t="shared" si="2"/>
        <v/>
      </c>
      <c r="CB65" s="35" t="str">
        <f t="shared" si="3"/>
        <v/>
      </c>
      <c r="CC65" s="35" t="str">
        <f t="shared" si="4"/>
        <v/>
      </c>
      <c r="CD65" s="35" t="str">
        <f t="shared" si="5"/>
        <v/>
      </c>
      <c r="CE65" s="35"/>
      <c r="CF65" s="35"/>
      <c r="CG65" s="36">
        <f t="shared" si="6"/>
        <v>0</v>
      </c>
      <c r="CH65" s="36">
        <f t="shared" si="7"/>
        <v>0</v>
      </c>
      <c r="CI65" s="36">
        <f t="shared" si="8"/>
        <v>0</v>
      </c>
      <c r="CJ65" s="36">
        <f t="shared" si="9"/>
        <v>0</v>
      </c>
      <c r="CK65" s="10"/>
      <c r="CL65" s="10"/>
      <c r="CM65" s="10"/>
      <c r="CN65" s="10"/>
      <c r="CO65" s="10"/>
    </row>
    <row r="66" spans="1:93" ht="16.350000000000001" customHeight="1" x14ac:dyDescent="0.25">
      <c r="A66" s="383"/>
      <c r="B66" s="37" t="s">
        <v>39</v>
      </c>
      <c r="C66" s="38">
        <f t="shared" si="0"/>
        <v>150</v>
      </c>
      <c r="D66" s="39">
        <f t="shared" ref="D66:E68" si="15">SUM(J66+L66+N66+P66+R66+T66+V66+X66+Z66+AB66)</f>
        <v>119</v>
      </c>
      <c r="E66" s="40">
        <f>SUM(K66+M66+O66+Q66+S66+U66+W66+Y66+AA66+AC66)</f>
        <v>31</v>
      </c>
      <c r="F66" s="90"/>
      <c r="G66" s="91"/>
      <c r="H66" s="90"/>
      <c r="I66" s="91"/>
      <c r="J66" s="41"/>
      <c r="K66" s="43"/>
      <c r="L66" s="41"/>
      <c r="M66" s="43"/>
      <c r="N66" s="41">
        <v>7</v>
      </c>
      <c r="O66" s="43">
        <v>1</v>
      </c>
      <c r="P66" s="41">
        <v>18</v>
      </c>
      <c r="Q66" s="43"/>
      <c r="R66" s="41">
        <v>20</v>
      </c>
      <c r="S66" s="43">
        <v>8</v>
      </c>
      <c r="T66" s="41">
        <v>18</v>
      </c>
      <c r="U66" s="43">
        <v>5</v>
      </c>
      <c r="V66" s="41">
        <v>11</v>
      </c>
      <c r="W66" s="43">
        <v>8</v>
      </c>
      <c r="X66" s="41">
        <v>14</v>
      </c>
      <c r="Y66" s="43">
        <v>5</v>
      </c>
      <c r="Z66" s="41">
        <v>16</v>
      </c>
      <c r="AA66" s="43">
        <v>2</v>
      </c>
      <c r="AB66" s="41">
        <v>15</v>
      </c>
      <c r="AC66" s="43">
        <v>2</v>
      </c>
      <c r="AD66" s="107"/>
      <c r="AE66" s="108"/>
      <c r="AF66" s="113"/>
      <c r="AG66" s="92"/>
      <c r="AH66" s="113"/>
      <c r="AI66" s="92"/>
      <c r="AJ66" s="113"/>
      <c r="AK66" s="92"/>
      <c r="AL66" s="114"/>
      <c r="AM66" s="115"/>
      <c r="AN66" s="46"/>
      <c r="AO66" s="47">
        <v>0</v>
      </c>
      <c r="AP66" s="42">
        <v>0</v>
      </c>
      <c r="AQ66" s="32">
        <v>0</v>
      </c>
      <c r="AR66" s="32">
        <v>0</v>
      </c>
      <c r="AS66" s="32">
        <v>0</v>
      </c>
      <c r="AT66" s="32">
        <v>0</v>
      </c>
      <c r="AU66" s="33" t="str">
        <f t="shared" si="1"/>
        <v/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17"/>
      <c r="BG66" s="17"/>
      <c r="BX66" s="2"/>
      <c r="CA66" s="35" t="str">
        <f t="shared" si="2"/>
        <v/>
      </c>
      <c r="CB66" s="35" t="str">
        <f t="shared" si="3"/>
        <v/>
      </c>
      <c r="CC66" s="35" t="str">
        <f t="shared" si="4"/>
        <v/>
      </c>
      <c r="CD66" s="35" t="str">
        <f t="shared" si="5"/>
        <v/>
      </c>
      <c r="CE66" s="35"/>
      <c r="CF66" s="35"/>
      <c r="CG66" s="36">
        <f t="shared" si="6"/>
        <v>0</v>
      </c>
      <c r="CH66" s="36">
        <f t="shared" si="7"/>
        <v>0</v>
      </c>
      <c r="CI66" s="36">
        <f t="shared" si="8"/>
        <v>0</v>
      </c>
      <c r="CJ66" s="36">
        <f t="shared" si="9"/>
        <v>0</v>
      </c>
      <c r="CK66" s="10"/>
      <c r="CL66" s="10"/>
      <c r="CM66" s="10"/>
      <c r="CN66" s="10"/>
      <c r="CO66" s="10"/>
    </row>
    <row r="67" spans="1:93" ht="16.350000000000001" customHeight="1" x14ac:dyDescent="0.25">
      <c r="A67" s="383"/>
      <c r="B67" s="59" t="s">
        <v>46</v>
      </c>
      <c r="C67" s="38">
        <f t="shared" si="0"/>
        <v>0</v>
      </c>
      <c r="D67" s="39">
        <f t="shared" si="15"/>
        <v>0</v>
      </c>
      <c r="E67" s="61">
        <f t="shared" si="15"/>
        <v>0</v>
      </c>
      <c r="F67" s="90"/>
      <c r="G67" s="91"/>
      <c r="H67" s="90"/>
      <c r="I67" s="91"/>
      <c r="J67" s="53"/>
      <c r="K67" s="55"/>
      <c r="L67" s="53"/>
      <c r="M67" s="55"/>
      <c r="N67" s="53"/>
      <c r="O67" s="55"/>
      <c r="P67" s="53"/>
      <c r="Q67" s="55"/>
      <c r="R67" s="53"/>
      <c r="S67" s="55"/>
      <c r="T67" s="53"/>
      <c r="U67" s="55"/>
      <c r="V67" s="53"/>
      <c r="W67" s="55"/>
      <c r="X67" s="53"/>
      <c r="Y67" s="55"/>
      <c r="Z67" s="53"/>
      <c r="AA67" s="55"/>
      <c r="AB67" s="41"/>
      <c r="AC67" s="43"/>
      <c r="AD67" s="107"/>
      <c r="AE67" s="108"/>
      <c r="AF67" s="90"/>
      <c r="AG67" s="116"/>
      <c r="AH67" s="90"/>
      <c r="AI67" s="116"/>
      <c r="AJ67" s="90"/>
      <c r="AK67" s="116"/>
      <c r="AL67" s="117"/>
      <c r="AM67" s="118"/>
      <c r="AN67" s="46"/>
      <c r="AO67" s="58"/>
      <c r="AP67" s="54"/>
      <c r="AQ67" s="105"/>
      <c r="AR67" s="105"/>
      <c r="AS67" s="105"/>
      <c r="AT67" s="105"/>
      <c r="AU67" s="33" t="str">
        <f t="shared" si="1"/>
        <v/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7"/>
      <c r="BG67" s="17"/>
      <c r="BX67" s="2"/>
      <c r="CA67" s="35" t="str">
        <f t="shared" si="2"/>
        <v/>
      </c>
      <c r="CB67" s="35" t="str">
        <f t="shared" si="3"/>
        <v/>
      </c>
      <c r="CC67" s="35" t="str">
        <f t="shared" si="4"/>
        <v/>
      </c>
      <c r="CD67" s="35" t="str">
        <f t="shared" si="5"/>
        <v/>
      </c>
      <c r="CE67" s="35"/>
      <c r="CF67" s="35"/>
      <c r="CG67" s="36">
        <f t="shared" si="6"/>
        <v>0</v>
      </c>
      <c r="CH67" s="36">
        <f t="shared" si="7"/>
        <v>0</v>
      </c>
      <c r="CI67" s="36">
        <f t="shared" si="8"/>
        <v>0</v>
      </c>
      <c r="CJ67" s="36">
        <f t="shared" si="9"/>
        <v>0</v>
      </c>
      <c r="CK67" s="10"/>
      <c r="CL67" s="10"/>
      <c r="CM67" s="10"/>
      <c r="CN67" s="10"/>
      <c r="CO67" s="10"/>
    </row>
    <row r="68" spans="1:93" ht="16.350000000000001" customHeight="1" x14ac:dyDescent="0.25">
      <c r="A68" s="384"/>
      <c r="B68" s="63" t="s">
        <v>45</v>
      </c>
      <c r="C68" s="64">
        <f t="shared" si="0"/>
        <v>0</v>
      </c>
      <c r="D68" s="65">
        <f t="shared" si="15"/>
        <v>0</v>
      </c>
      <c r="E68" s="66">
        <f t="shared" si="15"/>
        <v>0</v>
      </c>
      <c r="F68" s="97"/>
      <c r="G68" s="106"/>
      <c r="H68" s="97"/>
      <c r="I68" s="106"/>
      <c r="J68" s="70"/>
      <c r="K68" s="84"/>
      <c r="L68" s="70"/>
      <c r="M68" s="84"/>
      <c r="N68" s="70"/>
      <c r="O68" s="84"/>
      <c r="P68" s="70"/>
      <c r="Q68" s="84"/>
      <c r="R68" s="70"/>
      <c r="S68" s="84"/>
      <c r="T68" s="70"/>
      <c r="U68" s="84"/>
      <c r="V68" s="70"/>
      <c r="W68" s="84"/>
      <c r="X68" s="70"/>
      <c r="Y68" s="84"/>
      <c r="Z68" s="70"/>
      <c r="AA68" s="84"/>
      <c r="AB68" s="41"/>
      <c r="AC68" s="43"/>
      <c r="AD68" s="107"/>
      <c r="AE68" s="108"/>
      <c r="AF68" s="97"/>
      <c r="AG68" s="119"/>
      <c r="AH68" s="97"/>
      <c r="AI68" s="119"/>
      <c r="AJ68" s="97"/>
      <c r="AK68" s="119"/>
      <c r="AL68" s="120"/>
      <c r="AM68" s="121"/>
      <c r="AN68" s="72"/>
      <c r="AO68" s="87"/>
      <c r="AP68" s="74"/>
      <c r="AQ68" s="75"/>
      <c r="AR68" s="75"/>
      <c r="AS68" s="75"/>
      <c r="AT68" s="75"/>
      <c r="AU68" s="33" t="str">
        <f t="shared" si="1"/>
        <v/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7"/>
      <c r="BG68" s="17"/>
      <c r="BX68" s="2"/>
      <c r="CA68" s="35" t="str">
        <f t="shared" si="2"/>
        <v/>
      </c>
      <c r="CB68" s="35" t="str">
        <f t="shared" si="3"/>
        <v/>
      </c>
      <c r="CC68" s="35" t="str">
        <f t="shared" si="4"/>
        <v/>
      </c>
      <c r="CD68" s="35" t="str">
        <f t="shared" si="5"/>
        <v/>
      </c>
      <c r="CE68" s="35"/>
      <c r="CF68" s="35"/>
      <c r="CG68" s="36">
        <f t="shared" si="6"/>
        <v>0</v>
      </c>
      <c r="CH68" s="36">
        <f t="shared" si="7"/>
        <v>0</v>
      </c>
      <c r="CI68" s="36">
        <f t="shared" si="8"/>
        <v>0</v>
      </c>
      <c r="CJ68" s="36">
        <f t="shared" si="9"/>
        <v>0</v>
      </c>
      <c r="CK68" s="10"/>
      <c r="CL68" s="10"/>
      <c r="CM68" s="10"/>
      <c r="CN68" s="10"/>
      <c r="CO68" s="10"/>
    </row>
    <row r="69" spans="1:93" ht="16.350000000000001" customHeight="1" x14ac:dyDescent="0.25">
      <c r="A69" s="382" t="s">
        <v>53</v>
      </c>
      <c r="B69" s="18" t="s">
        <v>37</v>
      </c>
      <c r="C69" s="19">
        <f t="shared" si="0"/>
        <v>18</v>
      </c>
      <c r="D69" s="20">
        <f>SUM(J69+L69+N69+P69+R69+T69+V69+X69+Z69+AB69+AD69+AF69+AH69+AJ69+AL69)</f>
        <v>16</v>
      </c>
      <c r="E69" s="21">
        <f>SUM(K69+M69+O69+Q69+S69+U69+W69+Y69+AA69+AC69+AE69+AG69+AI69+AK69+AM69)</f>
        <v>2</v>
      </c>
      <c r="F69" s="88"/>
      <c r="G69" s="89"/>
      <c r="H69" s="88"/>
      <c r="I69" s="89"/>
      <c r="J69" s="22"/>
      <c r="K69" s="24"/>
      <c r="L69" s="22"/>
      <c r="M69" s="24"/>
      <c r="N69" s="22"/>
      <c r="O69" s="24">
        <v>1</v>
      </c>
      <c r="P69" s="22">
        <v>3</v>
      </c>
      <c r="Q69" s="24"/>
      <c r="R69" s="22">
        <v>1</v>
      </c>
      <c r="S69" s="24"/>
      <c r="T69" s="22">
        <v>1</v>
      </c>
      <c r="U69" s="24">
        <v>1</v>
      </c>
      <c r="V69" s="22">
        <v>1</v>
      </c>
      <c r="W69" s="24"/>
      <c r="X69" s="22">
        <v>2</v>
      </c>
      <c r="Y69" s="24"/>
      <c r="Z69" s="22">
        <v>5</v>
      </c>
      <c r="AA69" s="24"/>
      <c r="AB69" s="22">
        <v>2</v>
      </c>
      <c r="AC69" s="24"/>
      <c r="AD69" s="22"/>
      <c r="AE69" s="24"/>
      <c r="AF69" s="22">
        <v>1</v>
      </c>
      <c r="AG69" s="24"/>
      <c r="AH69" s="22"/>
      <c r="AI69" s="24"/>
      <c r="AJ69" s="22"/>
      <c r="AK69" s="24"/>
      <c r="AL69" s="25"/>
      <c r="AM69" s="26"/>
      <c r="AN69" s="81"/>
      <c r="AO69" s="82">
        <v>0</v>
      </c>
      <c r="AP69" s="29">
        <v>0</v>
      </c>
      <c r="AQ69" s="30">
        <v>0</v>
      </c>
      <c r="AR69" s="30">
        <v>4</v>
      </c>
      <c r="AS69" s="30">
        <v>0</v>
      </c>
      <c r="AT69" s="30">
        <v>0</v>
      </c>
      <c r="AU69" s="33" t="str">
        <f t="shared" si="1"/>
        <v/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17"/>
      <c r="BG69" s="17"/>
      <c r="BX69" s="2"/>
      <c r="CA69" s="35" t="str">
        <f t="shared" si="2"/>
        <v/>
      </c>
      <c r="CB69" s="35" t="str">
        <f t="shared" si="3"/>
        <v/>
      </c>
      <c r="CC69" s="35" t="str">
        <f t="shared" si="4"/>
        <v/>
      </c>
      <c r="CD69" s="35" t="str">
        <f t="shared" si="5"/>
        <v/>
      </c>
      <c r="CE69" s="35"/>
      <c r="CF69" s="35"/>
      <c r="CG69" s="36">
        <f t="shared" si="6"/>
        <v>0</v>
      </c>
      <c r="CH69" s="36">
        <f t="shared" si="7"/>
        <v>0</v>
      </c>
      <c r="CI69" s="36">
        <f t="shared" si="8"/>
        <v>0</v>
      </c>
      <c r="CJ69" s="36">
        <f t="shared" si="9"/>
        <v>0</v>
      </c>
      <c r="CK69" s="10"/>
      <c r="CL69" s="10"/>
      <c r="CM69" s="10"/>
      <c r="CN69" s="10"/>
      <c r="CO69" s="10"/>
    </row>
    <row r="70" spans="1:93" ht="16.350000000000001" customHeight="1" x14ac:dyDescent="0.25">
      <c r="A70" s="383"/>
      <c r="B70" s="37" t="s">
        <v>38</v>
      </c>
      <c r="C70" s="38">
        <f t="shared" si="0"/>
        <v>0</v>
      </c>
      <c r="D70" s="39">
        <f t="shared" ref="D70:E75" si="16">SUM(J70+L70+N70+P70+R70+T70+V70+X70+Z70+AB70+AD70+AF70+AH70+AJ70+AL70)</f>
        <v>0</v>
      </c>
      <c r="E70" s="40">
        <f t="shared" si="16"/>
        <v>0</v>
      </c>
      <c r="F70" s="90"/>
      <c r="G70" s="91"/>
      <c r="H70" s="90"/>
      <c r="I70" s="91"/>
      <c r="J70" s="41"/>
      <c r="K70" s="43"/>
      <c r="L70" s="41"/>
      <c r="M70" s="43"/>
      <c r="N70" s="41"/>
      <c r="O70" s="43"/>
      <c r="P70" s="41"/>
      <c r="Q70" s="43"/>
      <c r="R70" s="41"/>
      <c r="S70" s="43"/>
      <c r="T70" s="41"/>
      <c r="U70" s="43"/>
      <c r="V70" s="41"/>
      <c r="W70" s="43"/>
      <c r="X70" s="41"/>
      <c r="Y70" s="43"/>
      <c r="Z70" s="41"/>
      <c r="AA70" s="43"/>
      <c r="AB70" s="41"/>
      <c r="AC70" s="43"/>
      <c r="AD70" s="41"/>
      <c r="AE70" s="43"/>
      <c r="AF70" s="41"/>
      <c r="AG70" s="43"/>
      <c r="AH70" s="41"/>
      <c r="AI70" s="43"/>
      <c r="AJ70" s="41"/>
      <c r="AK70" s="43"/>
      <c r="AL70" s="44"/>
      <c r="AM70" s="45"/>
      <c r="AN70" s="46"/>
      <c r="AO70" s="122">
        <v>0</v>
      </c>
      <c r="AP70" s="123">
        <v>0</v>
      </c>
      <c r="AQ70" s="124">
        <v>0</v>
      </c>
      <c r="AR70" s="124"/>
      <c r="AS70" s="124">
        <v>0</v>
      </c>
      <c r="AT70" s="124">
        <v>0</v>
      </c>
      <c r="AU70" s="33" t="str">
        <f t="shared" si="1"/>
        <v/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7"/>
      <c r="BG70" s="17"/>
      <c r="BX70" s="2"/>
      <c r="CA70" s="35" t="str">
        <f t="shared" si="2"/>
        <v/>
      </c>
      <c r="CB70" s="35" t="str">
        <f t="shared" si="3"/>
        <v/>
      </c>
      <c r="CC70" s="35" t="str">
        <f t="shared" si="4"/>
        <v/>
      </c>
      <c r="CD70" s="35" t="str">
        <f t="shared" si="5"/>
        <v/>
      </c>
      <c r="CE70" s="35"/>
      <c r="CF70" s="35"/>
      <c r="CG70" s="36">
        <f t="shared" si="6"/>
        <v>0</v>
      </c>
      <c r="CH70" s="36">
        <f t="shared" si="7"/>
        <v>0</v>
      </c>
      <c r="CI70" s="36">
        <f t="shared" si="8"/>
        <v>0</v>
      </c>
      <c r="CJ70" s="36">
        <f t="shared" si="9"/>
        <v>0</v>
      </c>
      <c r="CK70" s="10"/>
      <c r="CL70" s="10"/>
      <c r="CM70" s="10"/>
      <c r="CN70" s="10"/>
      <c r="CO70" s="10"/>
    </row>
    <row r="71" spans="1:93" ht="16.350000000000001" customHeight="1" x14ac:dyDescent="0.25">
      <c r="A71" s="383"/>
      <c r="B71" s="37" t="s">
        <v>39</v>
      </c>
      <c r="C71" s="38">
        <f t="shared" si="0"/>
        <v>168</v>
      </c>
      <c r="D71" s="39">
        <f t="shared" si="16"/>
        <v>124</v>
      </c>
      <c r="E71" s="40">
        <f t="shared" si="16"/>
        <v>44</v>
      </c>
      <c r="F71" s="90"/>
      <c r="G71" s="91"/>
      <c r="H71" s="90"/>
      <c r="I71" s="91"/>
      <c r="J71" s="41"/>
      <c r="K71" s="43"/>
      <c r="L71" s="41"/>
      <c r="M71" s="43"/>
      <c r="N71" s="41">
        <v>7</v>
      </c>
      <c r="O71" s="43">
        <v>3</v>
      </c>
      <c r="P71" s="41">
        <v>19</v>
      </c>
      <c r="Q71" s="43">
        <v>2</v>
      </c>
      <c r="R71" s="41">
        <v>20</v>
      </c>
      <c r="S71" s="43">
        <v>10</v>
      </c>
      <c r="T71" s="41">
        <v>18</v>
      </c>
      <c r="U71" s="43">
        <v>8</v>
      </c>
      <c r="V71" s="41">
        <v>11</v>
      </c>
      <c r="W71" s="43">
        <v>10</v>
      </c>
      <c r="X71" s="41">
        <v>14</v>
      </c>
      <c r="Y71" s="43">
        <v>5</v>
      </c>
      <c r="Z71" s="41">
        <v>16</v>
      </c>
      <c r="AA71" s="43">
        <v>2</v>
      </c>
      <c r="AB71" s="41">
        <v>15</v>
      </c>
      <c r="AC71" s="43">
        <v>3</v>
      </c>
      <c r="AD71" s="41"/>
      <c r="AE71" s="43"/>
      <c r="AF71" s="41">
        <v>1</v>
      </c>
      <c r="AG71" s="43">
        <v>1</v>
      </c>
      <c r="AH71" s="41">
        <v>1</v>
      </c>
      <c r="AI71" s="43"/>
      <c r="AJ71" s="41">
        <v>2</v>
      </c>
      <c r="AK71" s="43"/>
      <c r="AL71" s="44"/>
      <c r="AM71" s="45"/>
      <c r="AN71" s="46"/>
      <c r="AO71" s="47">
        <v>0</v>
      </c>
      <c r="AP71" s="42">
        <v>0</v>
      </c>
      <c r="AQ71" s="32">
        <v>0</v>
      </c>
      <c r="AR71" s="32">
        <v>18</v>
      </c>
      <c r="AS71" s="32">
        <v>0</v>
      </c>
      <c r="AT71" s="32">
        <v>0</v>
      </c>
      <c r="AU71" s="33" t="str">
        <f t="shared" si="1"/>
        <v/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7"/>
      <c r="BG71" s="17"/>
      <c r="BX71" s="2"/>
      <c r="CA71" s="35" t="str">
        <f t="shared" si="2"/>
        <v/>
      </c>
      <c r="CB71" s="35" t="str">
        <f t="shared" si="3"/>
        <v/>
      </c>
      <c r="CC71" s="35" t="str">
        <f t="shared" si="4"/>
        <v/>
      </c>
      <c r="CD71" s="35" t="str">
        <f t="shared" si="5"/>
        <v/>
      </c>
      <c r="CE71" s="35"/>
      <c r="CF71" s="35"/>
      <c r="CG71" s="36">
        <f t="shared" si="6"/>
        <v>0</v>
      </c>
      <c r="CH71" s="36">
        <f t="shared" si="7"/>
        <v>0</v>
      </c>
      <c r="CI71" s="36">
        <f t="shared" si="8"/>
        <v>0</v>
      </c>
      <c r="CJ71" s="36">
        <f t="shared" si="9"/>
        <v>0</v>
      </c>
      <c r="CK71" s="10"/>
      <c r="CL71" s="10"/>
      <c r="CM71" s="10"/>
      <c r="CN71" s="10"/>
      <c r="CO71" s="10"/>
    </row>
    <row r="72" spans="1:93" ht="16.350000000000001" customHeight="1" x14ac:dyDescent="0.25">
      <c r="A72" s="383"/>
      <c r="B72" s="37" t="s">
        <v>41</v>
      </c>
      <c r="C72" s="38">
        <f t="shared" si="0"/>
        <v>0</v>
      </c>
      <c r="D72" s="39">
        <f t="shared" si="16"/>
        <v>0</v>
      </c>
      <c r="E72" s="40">
        <f>SUM(K72+M72+O72+Q72+S72+U72+W72+Y72+AA72+AC72+AE72+AG72+AI72+AK72+AM72)</f>
        <v>0</v>
      </c>
      <c r="F72" s="90"/>
      <c r="G72" s="91"/>
      <c r="H72" s="90"/>
      <c r="I72" s="91"/>
      <c r="J72" s="41"/>
      <c r="K72" s="43"/>
      <c r="L72" s="41"/>
      <c r="M72" s="43"/>
      <c r="N72" s="41"/>
      <c r="O72" s="43"/>
      <c r="P72" s="41"/>
      <c r="Q72" s="43"/>
      <c r="R72" s="41"/>
      <c r="S72" s="43"/>
      <c r="T72" s="41"/>
      <c r="U72" s="43"/>
      <c r="V72" s="41"/>
      <c r="W72" s="43"/>
      <c r="X72" s="41"/>
      <c r="Y72" s="43"/>
      <c r="Z72" s="41"/>
      <c r="AA72" s="43"/>
      <c r="AB72" s="41"/>
      <c r="AC72" s="43"/>
      <c r="AD72" s="41"/>
      <c r="AE72" s="43"/>
      <c r="AF72" s="41"/>
      <c r="AG72" s="43"/>
      <c r="AH72" s="41"/>
      <c r="AI72" s="43"/>
      <c r="AJ72" s="41"/>
      <c r="AK72" s="43"/>
      <c r="AL72" s="44"/>
      <c r="AM72" s="45"/>
      <c r="AN72" s="46"/>
      <c r="AO72" s="47"/>
      <c r="AP72" s="42"/>
      <c r="AQ72" s="32"/>
      <c r="AR72" s="32"/>
      <c r="AS72" s="32"/>
      <c r="AT72" s="32"/>
      <c r="AU72" s="33" t="str">
        <f t="shared" si="1"/>
        <v/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17"/>
      <c r="BG72" s="17"/>
      <c r="BX72" s="2"/>
      <c r="CA72" s="35" t="str">
        <f t="shared" si="2"/>
        <v/>
      </c>
      <c r="CB72" s="35" t="str">
        <f t="shared" si="3"/>
        <v/>
      </c>
      <c r="CC72" s="35" t="str">
        <f t="shared" si="4"/>
        <v/>
      </c>
      <c r="CD72" s="35" t="str">
        <f t="shared" si="5"/>
        <v/>
      </c>
      <c r="CE72" s="35"/>
      <c r="CF72" s="35"/>
      <c r="CG72" s="36">
        <f t="shared" si="6"/>
        <v>0</v>
      </c>
      <c r="CH72" s="36">
        <f t="shared" si="7"/>
        <v>0</v>
      </c>
      <c r="CI72" s="36">
        <f t="shared" si="8"/>
        <v>0</v>
      </c>
      <c r="CJ72" s="36">
        <f t="shared" si="9"/>
        <v>0</v>
      </c>
      <c r="CK72" s="10"/>
      <c r="CL72" s="10"/>
      <c r="CM72" s="10"/>
      <c r="CN72" s="10"/>
      <c r="CO72" s="10"/>
    </row>
    <row r="73" spans="1:93" ht="16.350000000000001" customHeight="1" x14ac:dyDescent="0.25">
      <c r="A73" s="383"/>
      <c r="B73" s="37" t="s">
        <v>42</v>
      </c>
      <c r="C73" s="38">
        <f t="shared" si="0"/>
        <v>0</v>
      </c>
      <c r="D73" s="39">
        <f t="shared" si="16"/>
        <v>0</v>
      </c>
      <c r="E73" s="40">
        <f t="shared" si="16"/>
        <v>0</v>
      </c>
      <c r="F73" s="90"/>
      <c r="G73" s="91"/>
      <c r="H73" s="90"/>
      <c r="I73" s="91"/>
      <c r="J73" s="41"/>
      <c r="K73" s="43"/>
      <c r="L73" s="41"/>
      <c r="M73" s="43"/>
      <c r="N73" s="41"/>
      <c r="O73" s="43"/>
      <c r="P73" s="41"/>
      <c r="Q73" s="43"/>
      <c r="R73" s="41"/>
      <c r="S73" s="43"/>
      <c r="T73" s="41"/>
      <c r="U73" s="43"/>
      <c r="V73" s="41"/>
      <c r="W73" s="43"/>
      <c r="X73" s="41"/>
      <c r="Y73" s="43"/>
      <c r="Z73" s="41"/>
      <c r="AA73" s="43"/>
      <c r="AB73" s="41"/>
      <c r="AC73" s="43"/>
      <c r="AD73" s="41"/>
      <c r="AE73" s="43"/>
      <c r="AF73" s="41"/>
      <c r="AG73" s="43"/>
      <c r="AH73" s="41"/>
      <c r="AI73" s="43"/>
      <c r="AJ73" s="41"/>
      <c r="AK73" s="43"/>
      <c r="AL73" s="44"/>
      <c r="AM73" s="45"/>
      <c r="AN73" s="46"/>
      <c r="AO73" s="47"/>
      <c r="AP73" s="42"/>
      <c r="AQ73" s="32"/>
      <c r="AR73" s="32"/>
      <c r="AS73" s="32"/>
      <c r="AT73" s="32"/>
      <c r="AU73" s="33" t="str">
        <f t="shared" si="1"/>
        <v/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7"/>
      <c r="BG73" s="17"/>
      <c r="BX73" s="2"/>
      <c r="CA73" s="35" t="str">
        <f t="shared" si="2"/>
        <v/>
      </c>
      <c r="CB73" s="35" t="str">
        <f t="shared" si="3"/>
        <v/>
      </c>
      <c r="CC73" s="35" t="str">
        <f t="shared" si="4"/>
        <v/>
      </c>
      <c r="CD73" s="35" t="str">
        <f t="shared" si="5"/>
        <v/>
      </c>
      <c r="CE73" s="35"/>
      <c r="CF73" s="35"/>
      <c r="CG73" s="36">
        <f t="shared" si="6"/>
        <v>0</v>
      </c>
      <c r="CH73" s="36">
        <f t="shared" si="7"/>
        <v>0</v>
      </c>
      <c r="CI73" s="36">
        <f t="shared" si="8"/>
        <v>0</v>
      </c>
      <c r="CJ73" s="36">
        <f t="shared" si="9"/>
        <v>0</v>
      </c>
      <c r="CK73" s="10"/>
      <c r="CL73" s="10"/>
      <c r="CM73" s="10"/>
      <c r="CN73" s="10"/>
      <c r="CO73" s="10"/>
    </row>
    <row r="74" spans="1:93" ht="16.350000000000001" customHeight="1" x14ac:dyDescent="0.25">
      <c r="A74" s="383"/>
      <c r="B74" s="103" t="s">
        <v>46</v>
      </c>
      <c r="C74" s="104">
        <f t="shared" si="0"/>
        <v>0</v>
      </c>
      <c r="D74" s="39">
        <f t="shared" si="16"/>
        <v>0</v>
      </c>
      <c r="E74" s="61">
        <f t="shared" si="16"/>
        <v>0</v>
      </c>
      <c r="F74" s="90"/>
      <c r="G74" s="91"/>
      <c r="H74" s="90"/>
      <c r="I74" s="91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3"/>
      <c r="U74" s="55"/>
      <c r="V74" s="53"/>
      <c r="W74" s="55"/>
      <c r="X74" s="53"/>
      <c r="Y74" s="55"/>
      <c r="Z74" s="53"/>
      <c r="AA74" s="55"/>
      <c r="AB74" s="53"/>
      <c r="AC74" s="55"/>
      <c r="AD74" s="53"/>
      <c r="AE74" s="55"/>
      <c r="AF74" s="53"/>
      <c r="AG74" s="55"/>
      <c r="AH74" s="53"/>
      <c r="AI74" s="55"/>
      <c r="AJ74" s="53"/>
      <c r="AK74" s="55"/>
      <c r="AL74" s="56"/>
      <c r="AM74" s="57"/>
      <c r="AN74" s="46"/>
      <c r="AO74" s="58"/>
      <c r="AP74" s="54"/>
      <c r="AQ74" s="105"/>
      <c r="AR74" s="105"/>
      <c r="AS74" s="105"/>
      <c r="AT74" s="105"/>
      <c r="AU74" s="33" t="str">
        <f t="shared" si="1"/>
        <v/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17"/>
      <c r="BG74" s="17"/>
      <c r="BX74" s="2"/>
      <c r="CA74" s="35" t="str">
        <f t="shared" si="2"/>
        <v/>
      </c>
      <c r="CB74" s="35" t="str">
        <f t="shared" si="3"/>
        <v/>
      </c>
      <c r="CC74" s="35" t="str">
        <f t="shared" si="4"/>
        <v/>
      </c>
      <c r="CD74" s="35" t="str">
        <f t="shared" si="5"/>
        <v/>
      </c>
      <c r="CE74" s="35"/>
      <c r="CF74" s="35"/>
      <c r="CG74" s="36">
        <f t="shared" si="6"/>
        <v>0</v>
      </c>
      <c r="CH74" s="36">
        <f t="shared" si="7"/>
        <v>0</v>
      </c>
      <c r="CI74" s="36">
        <f t="shared" si="8"/>
        <v>0</v>
      </c>
      <c r="CJ74" s="36">
        <f t="shared" si="9"/>
        <v>0</v>
      </c>
      <c r="CK74" s="10"/>
      <c r="CL74" s="10"/>
      <c r="CM74" s="10"/>
      <c r="CN74" s="10"/>
      <c r="CO74" s="10"/>
    </row>
    <row r="75" spans="1:93" ht="16.350000000000001" customHeight="1" x14ac:dyDescent="0.25">
      <c r="A75" s="384"/>
      <c r="B75" s="63" t="s">
        <v>45</v>
      </c>
      <c r="C75" s="64">
        <f t="shared" si="0"/>
        <v>0</v>
      </c>
      <c r="D75" s="65">
        <f t="shared" si="16"/>
        <v>0</v>
      </c>
      <c r="E75" s="66">
        <f t="shared" si="16"/>
        <v>0</v>
      </c>
      <c r="F75" s="97"/>
      <c r="G75" s="106"/>
      <c r="H75" s="97"/>
      <c r="I75" s="106"/>
      <c r="J75" s="70"/>
      <c r="K75" s="84"/>
      <c r="L75" s="70"/>
      <c r="M75" s="84"/>
      <c r="N75" s="70"/>
      <c r="O75" s="84"/>
      <c r="P75" s="70"/>
      <c r="Q75" s="84"/>
      <c r="R75" s="70"/>
      <c r="S75" s="84"/>
      <c r="T75" s="70"/>
      <c r="U75" s="84"/>
      <c r="V75" s="70"/>
      <c r="W75" s="84"/>
      <c r="X75" s="70"/>
      <c r="Y75" s="84"/>
      <c r="Z75" s="70"/>
      <c r="AA75" s="84"/>
      <c r="AB75" s="70"/>
      <c r="AC75" s="84"/>
      <c r="AD75" s="70"/>
      <c r="AE75" s="84"/>
      <c r="AF75" s="70"/>
      <c r="AG75" s="84"/>
      <c r="AH75" s="70"/>
      <c r="AI75" s="84"/>
      <c r="AJ75" s="70"/>
      <c r="AK75" s="84"/>
      <c r="AL75" s="85"/>
      <c r="AM75" s="86"/>
      <c r="AN75" s="72"/>
      <c r="AO75" s="87"/>
      <c r="AP75" s="74"/>
      <c r="AQ75" s="75"/>
      <c r="AR75" s="75"/>
      <c r="AS75" s="75"/>
      <c r="AT75" s="75"/>
      <c r="AU75" s="33" t="str">
        <f t="shared" si="1"/>
        <v/>
      </c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17"/>
      <c r="BG75" s="17"/>
      <c r="BX75" s="2"/>
      <c r="CA75" s="35" t="str">
        <f t="shared" si="2"/>
        <v/>
      </c>
      <c r="CB75" s="35" t="str">
        <f t="shared" si="3"/>
        <v/>
      </c>
      <c r="CC75" s="35" t="str">
        <f t="shared" si="4"/>
        <v/>
      </c>
      <c r="CD75" s="35" t="str">
        <f t="shared" si="5"/>
        <v/>
      </c>
      <c r="CE75" s="35"/>
      <c r="CF75" s="35"/>
      <c r="CG75" s="36">
        <f t="shared" si="6"/>
        <v>0</v>
      </c>
      <c r="CH75" s="36">
        <f t="shared" si="7"/>
        <v>0</v>
      </c>
      <c r="CI75" s="36">
        <f t="shared" si="8"/>
        <v>0</v>
      </c>
      <c r="CJ75" s="36">
        <f t="shared" si="9"/>
        <v>0</v>
      </c>
      <c r="CK75" s="10"/>
      <c r="CL75" s="10"/>
      <c r="CM75" s="10"/>
      <c r="CN75" s="10"/>
      <c r="CO75" s="10"/>
    </row>
    <row r="76" spans="1:93" ht="16.350000000000001" customHeight="1" x14ac:dyDescent="0.25">
      <c r="A76" s="382" t="s">
        <v>54</v>
      </c>
      <c r="B76" s="18" t="s">
        <v>55</v>
      </c>
      <c r="C76" s="19">
        <f>SUM(D76+E76)</f>
        <v>0</v>
      </c>
      <c r="D76" s="125"/>
      <c r="E76" s="21">
        <f>SUM(K76+M76+O76+Q76+S76+U76+W76+Y76+AA76+AC76)</f>
        <v>0</v>
      </c>
      <c r="F76" s="88"/>
      <c r="G76" s="89"/>
      <c r="H76" s="88"/>
      <c r="I76" s="89"/>
      <c r="J76" s="88"/>
      <c r="K76" s="24"/>
      <c r="L76" s="88"/>
      <c r="M76" s="24"/>
      <c r="N76" s="88"/>
      <c r="O76" s="24"/>
      <c r="P76" s="88"/>
      <c r="Q76" s="24"/>
      <c r="R76" s="88"/>
      <c r="S76" s="24"/>
      <c r="T76" s="88"/>
      <c r="U76" s="24"/>
      <c r="V76" s="88"/>
      <c r="W76" s="24"/>
      <c r="X76" s="88"/>
      <c r="Y76" s="24"/>
      <c r="Z76" s="88"/>
      <c r="AA76" s="24"/>
      <c r="AB76" s="88"/>
      <c r="AC76" s="55"/>
      <c r="AD76" s="126"/>
      <c r="AE76" s="127"/>
      <c r="AF76" s="109"/>
      <c r="AG76" s="110"/>
      <c r="AH76" s="109"/>
      <c r="AI76" s="110"/>
      <c r="AJ76" s="109"/>
      <c r="AK76" s="110"/>
      <c r="AL76" s="111"/>
      <c r="AM76" s="112"/>
      <c r="AN76" s="81"/>
      <c r="AO76" s="82"/>
      <c r="AP76" s="29"/>
      <c r="AQ76" s="30"/>
      <c r="AR76" s="30"/>
      <c r="AS76" s="30"/>
      <c r="AT76" s="30"/>
      <c r="AU76" s="33" t="str">
        <f t="shared" si="1"/>
        <v/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17"/>
      <c r="BG76" s="17"/>
      <c r="BX76" s="2"/>
      <c r="CA76" s="35" t="str">
        <f t="shared" si="2"/>
        <v/>
      </c>
      <c r="CB76" s="35" t="str">
        <f t="shared" si="3"/>
        <v/>
      </c>
      <c r="CC76" s="35" t="str">
        <f t="shared" si="4"/>
        <v/>
      </c>
      <c r="CD76" s="35" t="str">
        <f t="shared" si="5"/>
        <v/>
      </c>
      <c r="CE76" s="35"/>
      <c r="CF76" s="35"/>
      <c r="CG76" s="36">
        <f t="shared" si="6"/>
        <v>0</v>
      </c>
      <c r="CH76" s="36">
        <f t="shared" si="7"/>
        <v>0</v>
      </c>
      <c r="CI76" s="36">
        <f t="shared" si="8"/>
        <v>0</v>
      </c>
      <c r="CJ76" s="36">
        <f t="shared" si="9"/>
        <v>0</v>
      </c>
      <c r="CK76" s="10"/>
      <c r="CL76" s="10"/>
      <c r="CM76" s="10"/>
      <c r="CN76" s="10"/>
      <c r="CO76" s="10"/>
    </row>
    <row r="77" spans="1:93" ht="16.350000000000001" customHeight="1" x14ac:dyDescent="0.25">
      <c r="A77" s="383"/>
      <c r="B77" s="128" t="s">
        <v>56</v>
      </c>
      <c r="C77" s="129">
        <f t="shared" si="0"/>
        <v>94</v>
      </c>
      <c r="D77" s="130"/>
      <c r="E77" s="61">
        <f t="shared" ref="E77:E80" si="17">SUM(K77+M77+O77+Q77+S77+U77+W77+Y77+AA77+AC77)</f>
        <v>94</v>
      </c>
      <c r="F77" s="90"/>
      <c r="G77" s="91"/>
      <c r="H77" s="90"/>
      <c r="I77" s="91"/>
      <c r="J77" s="90"/>
      <c r="K77" s="43"/>
      <c r="L77" s="90"/>
      <c r="M77" s="43">
        <v>3</v>
      </c>
      <c r="N77" s="90"/>
      <c r="O77" s="43">
        <v>17</v>
      </c>
      <c r="P77" s="90"/>
      <c r="Q77" s="43">
        <v>33</v>
      </c>
      <c r="R77" s="90"/>
      <c r="S77" s="43">
        <v>17</v>
      </c>
      <c r="T77" s="90"/>
      <c r="U77" s="43">
        <v>17</v>
      </c>
      <c r="V77" s="90"/>
      <c r="W77" s="43">
        <v>7</v>
      </c>
      <c r="X77" s="90"/>
      <c r="Y77" s="43"/>
      <c r="Z77" s="90"/>
      <c r="AA77" s="43"/>
      <c r="AB77" s="90"/>
      <c r="AC77" s="55"/>
      <c r="AD77" s="126"/>
      <c r="AE77" s="127"/>
      <c r="AF77" s="113"/>
      <c r="AG77" s="92"/>
      <c r="AH77" s="113"/>
      <c r="AI77" s="92"/>
      <c r="AJ77" s="113"/>
      <c r="AK77" s="92"/>
      <c r="AL77" s="114"/>
      <c r="AM77" s="115"/>
      <c r="AN77" s="46"/>
      <c r="AO77" s="47">
        <v>0</v>
      </c>
      <c r="AP77" s="42">
        <v>0</v>
      </c>
      <c r="AQ77" s="32">
        <v>0</v>
      </c>
      <c r="AR77" s="32">
        <v>3</v>
      </c>
      <c r="AS77" s="32">
        <v>0</v>
      </c>
      <c r="AT77" s="32">
        <v>0</v>
      </c>
      <c r="AU77" s="33" t="str">
        <f t="shared" si="1"/>
        <v/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17"/>
      <c r="BG77" s="17"/>
      <c r="BX77" s="2"/>
      <c r="CA77" s="35" t="str">
        <f t="shared" si="2"/>
        <v/>
      </c>
      <c r="CB77" s="35" t="str">
        <f t="shared" si="3"/>
        <v/>
      </c>
      <c r="CC77" s="35" t="str">
        <f t="shared" si="4"/>
        <v/>
      </c>
      <c r="CD77" s="35" t="str">
        <f t="shared" si="5"/>
        <v/>
      </c>
      <c r="CE77" s="35"/>
      <c r="CF77" s="35"/>
      <c r="CG77" s="36">
        <f t="shared" si="6"/>
        <v>0</v>
      </c>
      <c r="CH77" s="36">
        <f t="shared" si="7"/>
        <v>0</v>
      </c>
      <c r="CI77" s="36">
        <f t="shared" si="8"/>
        <v>0</v>
      </c>
      <c r="CJ77" s="36">
        <f t="shared" si="9"/>
        <v>0</v>
      </c>
      <c r="CK77" s="10"/>
      <c r="CL77" s="10"/>
      <c r="CM77" s="10"/>
      <c r="CN77" s="10"/>
      <c r="CO77" s="10"/>
    </row>
    <row r="78" spans="1:93" ht="16.350000000000001" customHeight="1" x14ac:dyDescent="0.25">
      <c r="A78" s="383"/>
      <c r="B78" s="128" t="s">
        <v>57</v>
      </c>
      <c r="C78" s="129">
        <f t="shared" ref="C78:C89" si="18">SUM(D78+E78)</f>
        <v>0</v>
      </c>
      <c r="D78" s="131"/>
      <c r="E78" s="61">
        <f t="shared" si="17"/>
        <v>0</v>
      </c>
      <c r="F78" s="113"/>
      <c r="G78" s="132"/>
      <c r="H78" s="113"/>
      <c r="I78" s="132"/>
      <c r="J78" s="113"/>
      <c r="K78" s="43"/>
      <c r="L78" s="113"/>
      <c r="M78" s="43"/>
      <c r="N78" s="113"/>
      <c r="O78" s="43"/>
      <c r="P78" s="113"/>
      <c r="Q78" s="43"/>
      <c r="R78" s="113"/>
      <c r="S78" s="43"/>
      <c r="T78" s="113"/>
      <c r="U78" s="43"/>
      <c r="V78" s="113"/>
      <c r="W78" s="43"/>
      <c r="X78" s="113"/>
      <c r="Y78" s="43"/>
      <c r="Z78" s="113"/>
      <c r="AA78" s="43"/>
      <c r="AB78" s="113"/>
      <c r="AC78" s="55"/>
      <c r="AD78" s="126"/>
      <c r="AE78" s="127"/>
      <c r="AF78" s="113"/>
      <c r="AG78" s="92"/>
      <c r="AH78" s="113"/>
      <c r="AI78" s="92"/>
      <c r="AJ78" s="113"/>
      <c r="AK78" s="92"/>
      <c r="AL78" s="114"/>
      <c r="AM78" s="115"/>
      <c r="AN78" s="46"/>
      <c r="AO78" s="58"/>
      <c r="AP78" s="54"/>
      <c r="AQ78" s="105"/>
      <c r="AR78" s="105"/>
      <c r="AS78" s="105"/>
      <c r="AT78" s="105"/>
      <c r="AU78" s="33" t="str">
        <f t="shared" ref="AU78:AU89" si="19">$CA78&amp;$CB78&amp;$CC78&amp;$CD78</f>
        <v/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7"/>
      <c r="BG78" s="17"/>
      <c r="BX78" s="2"/>
      <c r="CA78" s="35" t="str">
        <f t="shared" ref="CA78:CA89" si="20">IF(CG78=1,"* No olvide digitar la columna Trans y/o Pueblos Originarios y/o Migrantes y/o Población SENAME (Digite Cero si no tiene). ","")</f>
        <v/>
      </c>
      <c r="CB78" s="35" t="str">
        <f t="shared" ref="CB78:CB89" si="21">IF(CH78=1,"* El número de Trans y/o Pueblos Originarios y/o Migrantes y/o Población SENAME NO DEBE ser mayor que el Total. ","")</f>
        <v/>
      </c>
      <c r="CC78" s="35" t="str">
        <f t="shared" ref="CC78:CC89" si="22">IF(CI78=1,"* Las consejerías realizadas en Espacios amigables NO DEBEN ser mayor al Total. ","")</f>
        <v/>
      </c>
      <c r="CD78" s="35" t="str">
        <f t="shared" ref="CD78:CD89" si="23">IF(CJ78=1,"* La columna 14-18 AÑOS no puede ser mayor al total por grupo edad de 10 a 19 años. ","")</f>
        <v/>
      </c>
      <c r="CE78" s="35"/>
      <c r="CF78" s="35"/>
      <c r="CG78" s="36">
        <f t="shared" ref="CG78:CG89" si="24">IF(AND(C78&lt;&gt;0,OR(AO78="",AP78="",AQ78="",AR78="",AT78="")),1,0)</f>
        <v>0</v>
      </c>
      <c r="CH78" s="36">
        <f t="shared" ref="CH78:CH89" si="25">IF(OR(C78&lt;(AO78+AP78),C78&lt;AQ78,C78&lt;AR78,C78&lt;AT78),1,0)</f>
        <v>0</v>
      </c>
      <c r="CI78" s="36">
        <f t="shared" ref="CI78:CI89" si="26">IF(C78&lt;AN78,1,0)</f>
        <v>0</v>
      </c>
      <c r="CJ78" s="36">
        <f t="shared" ref="CJ78:CJ89" si="27">IF((J78+K78+L78+M78)&lt;AS78,1,0)</f>
        <v>0</v>
      </c>
      <c r="CK78" s="10"/>
      <c r="CL78" s="10"/>
      <c r="CM78" s="10"/>
      <c r="CN78" s="10"/>
      <c r="CO78" s="10"/>
    </row>
    <row r="79" spans="1:93" ht="16.350000000000001" customHeight="1" x14ac:dyDescent="0.25">
      <c r="A79" s="383"/>
      <c r="B79" s="128" t="s">
        <v>58</v>
      </c>
      <c r="C79" s="38">
        <f t="shared" si="18"/>
        <v>94</v>
      </c>
      <c r="D79" s="130"/>
      <c r="E79" s="61">
        <f t="shared" si="17"/>
        <v>94</v>
      </c>
      <c r="F79" s="90"/>
      <c r="G79" s="91"/>
      <c r="H79" s="90"/>
      <c r="I79" s="91"/>
      <c r="J79" s="90"/>
      <c r="K79" s="55"/>
      <c r="L79" s="90"/>
      <c r="M79" s="55">
        <v>3</v>
      </c>
      <c r="N79" s="90"/>
      <c r="O79" s="55">
        <v>17</v>
      </c>
      <c r="P79" s="90"/>
      <c r="Q79" s="55">
        <v>33</v>
      </c>
      <c r="R79" s="90"/>
      <c r="S79" s="55">
        <v>17</v>
      </c>
      <c r="T79" s="90"/>
      <c r="U79" s="55">
        <v>17</v>
      </c>
      <c r="V79" s="90"/>
      <c r="W79" s="55">
        <v>7</v>
      </c>
      <c r="X79" s="90"/>
      <c r="Y79" s="55"/>
      <c r="Z79" s="90"/>
      <c r="AA79" s="55"/>
      <c r="AB79" s="90"/>
      <c r="AC79" s="55"/>
      <c r="AD79" s="126"/>
      <c r="AE79" s="127"/>
      <c r="AF79" s="113"/>
      <c r="AG79" s="92"/>
      <c r="AH79" s="113"/>
      <c r="AI79" s="92"/>
      <c r="AJ79" s="113"/>
      <c r="AK79" s="92"/>
      <c r="AL79" s="114"/>
      <c r="AM79" s="115"/>
      <c r="AN79" s="46"/>
      <c r="AO79" s="58">
        <v>0</v>
      </c>
      <c r="AP79" s="54">
        <v>0</v>
      </c>
      <c r="AQ79" s="105">
        <v>0</v>
      </c>
      <c r="AR79" s="105">
        <v>3</v>
      </c>
      <c r="AS79" s="105">
        <v>0</v>
      </c>
      <c r="AT79" s="105">
        <v>0</v>
      </c>
      <c r="AU79" s="33" t="str">
        <f t="shared" si="19"/>
        <v/>
      </c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17"/>
      <c r="BG79" s="17"/>
      <c r="BX79" s="2"/>
      <c r="CA79" s="35" t="str">
        <f t="shared" si="20"/>
        <v/>
      </c>
      <c r="CB79" s="35" t="str">
        <f t="shared" si="21"/>
        <v/>
      </c>
      <c r="CC79" s="35" t="str">
        <f t="shared" si="22"/>
        <v/>
      </c>
      <c r="CD79" s="35" t="str">
        <f t="shared" si="23"/>
        <v/>
      </c>
      <c r="CE79" s="35"/>
      <c r="CF79" s="35"/>
      <c r="CG79" s="36">
        <f t="shared" si="24"/>
        <v>0</v>
      </c>
      <c r="CH79" s="36">
        <f t="shared" si="25"/>
        <v>0</v>
      </c>
      <c r="CI79" s="36">
        <f t="shared" si="26"/>
        <v>0</v>
      </c>
      <c r="CJ79" s="36">
        <f t="shared" si="27"/>
        <v>0</v>
      </c>
      <c r="CK79" s="10"/>
      <c r="CL79" s="10"/>
      <c r="CM79" s="10"/>
      <c r="CN79" s="10"/>
      <c r="CO79" s="10"/>
    </row>
    <row r="80" spans="1:93" ht="16.350000000000001" customHeight="1" x14ac:dyDescent="0.25">
      <c r="A80" s="383"/>
      <c r="B80" s="133" t="s">
        <v>46</v>
      </c>
      <c r="C80" s="134">
        <f t="shared" si="18"/>
        <v>0</v>
      </c>
      <c r="D80" s="135"/>
      <c r="E80" s="66">
        <f t="shared" si="17"/>
        <v>0</v>
      </c>
      <c r="F80" s="97"/>
      <c r="G80" s="106"/>
      <c r="H80" s="97"/>
      <c r="I80" s="106"/>
      <c r="J80" s="97"/>
      <c r="K80" s="84"/>
      <c r="L80" s="97"/>
      <c r="M80" s="84"/>
      <c r="N80" s="97"/>
      <c r="O80" s="84"/>
      <c r="P80" s="97"/>
      <c r="Q80" s="84"/>
      <c r="R80" s="97"/>
      <c r="S80" s="84"/>
      <c r="T80" s="97"/>
      <c r="U80" s="84"/>
      <c r="V80" s="97"/>
      <c r="W80" s="84"/>
      <c r="X80" s="97"/>
      <c r="Y80" s="84"/>
      <c r="Z80" s="97"/>
      <c r="AA80" s="84"/>
      <c r="AB80" s="97"/>
      <c r="AC80" s="84"/>
      <c r="AD80" s="136"/>
      <c r="AE80" s="137"/>
      <c r="AF80" s="97"/>
      <c r="AG80" s="119"/>
      <c r="AH80" s="97"/>
      <c r="AI80" s="119"/>
      <c r="AJ80" s="97"/>
      <c r="AK80" s="119"/>
      <c r="AL80" s="120"/>
      <c r="AM80" s="121"/>
      <c r="AN80" s="72"/>
      <c r="AO80" s="87"/>
      <c r="AP80" s="74"/>
      <c r="AQ80" s="75"/>
      <c r="AR80" s="75"/>
      <c r="AS80" s="75"/>
      <c r="AT80" s="75"/>
      <c r="AU80" s="33" t="str">
        <f t="shared" si="19"/>
        <v/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17"/>
      <c r="BG80" s="17"/>
      <c r="BX80" s="2"/>
      <c r="CA80" s="35" t="str">
        <f t="shared" si="20"/>
        <v/>
      </c>
      <c r="CB80" s="35" t="str">
        <f t="shared" si="21"/>
        <v/>
      </c>
      <c r="CC80" s="35" t="str">
        <f t="shared" si="22"/>
        <v/>
      </c>
      <c r="CD80" s="35" t="str">
        <f t="shared" si="23"/>
        <v/>
      </c>
      <c r="CE80" s="35"/>
      <c r="CF80" s="35"/>
      <c r="CG80" s="36">
        <f t="shared" si="24"/>
        <v>0</v>
      </c>
      <c r="CH80" s="36">
        <f t="shared" si="25"/>
        <v>0</v>
      </c>
      <c r="CI80" s="36">
        <f t="shared" si="26"/>
        <v>0</v>
      </c>
      <c r="CJ80" s="36">
        <f t="shared" si="27"/>
        <v>0</v>
      </c>
      <c r="CK80" s="10"/>
      <c r="CL80" s="10"/>
      <c r="CM80" s="10"/>
      <c r="CN80" s="10"/>
      <c r="CO80" s="10"/>
    </row>
    <row r="81" spans="1:93" ht="16.350000000000001" customHeight="1" x14ac:dyDescent="0.25">
      <c r="A81" s="271" t="s">
        <v>59</v>
      </c>
      <c r="B81" s="139" t="s">
        <v>38</v>
      </c>
      <c r="C81" s="134">
        <f t="shared" si="18"/>
        <v>0</v>
      </c>
      <c r="D81" s="140">
        <f>SUM(F81+H81+J81)</f>
        <v>0</v>
      </c>
      <c r="E81" s="66">
        <f>SUM(G81+I81+K81)</f>
        <v>0</v>
      </c>
      <c r="F81" s="141"/>
      <c r="G81" s="142"/>
      <c r="H81" s="141"/>
      <c r="I81" s="142"/>
      <c r="J81" s="141"/>
      <c r="K81" s="143"/>
      <c r="L81" s="144"/>
      <c r="M81" s="145"/>
      <c r="N81" s="144"/>
      <c r="O81" s="145"/>
      <c r="P81" s="144"/>
      <c r="Q81" s="145"/>
      <c r="R81" s="144"/>
      <c r="S81" s="145"/>
      <c r="T81" s="144"/>
      <c r="U81" s="145"/>
      <c r="V81" s="144"/>
      <c r="W81" s="145"/>
      <c r="X81" s="144"/>
      <c r="Y81" s="145"/>
      <c r="Z81" s="144"/>
      <c r="AA81" s="145"/>
      <c r="AB81" s="144"/>
      <c r="AC81" s="145"/>
      <c r="AD81" s="146"/>
      <c r="AE81" s="147"/>
      <c r="AF81" s="148"/>
      <c r="AG81" s="149"/>
      <c r="AH81" s="148"/>
      <c r="AI81" s="149"/>
      <c r="AJ81" s="148"/>
      <c r="AK81" s="149"/>
      <c r="AL81" s="150"/>
      <c r="AM81" s="151"/>
      <c r="AN81" s="152"/>
      <c r="AO81" s="153"/>
      <c r="AP81" s="142"/>
      <c r="AQ81" s="154"/>
      <c r="AR81" s="154"/>
      <c r="AS81" s="154"/>
      <c r="AT81" s="154"/>
      <c r="AU81" s="33" t="str">
        <f t="shared" si="19"/>
        <v/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17"/>
      <c r="BG81" s="17"/>
      <c r="BX81" s="2"/>
      <c r="CA81" s="35" t="str">
        <f t="shared" si="20"/>
        <v/>
      </c>
      <c r="CB81" s="35" t="str">
        <f t="shared" si="21"/>
        <v/>
      </c>
      <c r="CC81" s="35" t="str">
        <f t="shared" si="22"/>
        <v/>
      </c>
      <c r="CD81" s="35" t="str">
        <f t="shared" si="23"/>
        <v/>
      </c>
      <c r="CE81" s="35"/>
      <c r="CF81" s="35"/>
      <c r="CG81" s="36">
        <f t="shared" si="24"/>
        <v>0</v>
      </c>
      <c r="CH81" s="36">
        <f t="shared" si="25"/>
        <v>0</v>
      </c>
      <c r="CI81" s="36">
        <f t="shared" si="26"/>
        <v>0</v>
      </c>
      <c r="CJ81" s="36">
        <f t="shared" si="27"/>
        <v>0</v>
      </c>
      <c r="CK81" s="10"/>
      <c r="CL81" s="10"/>
      <c r="CM81" s="10"/>
      <c r="CN81" s="10"/>
      <c r="CO81" s="10"/>
    </row>
    <row r="82" spans="1:93" ht="16.350000000000001" customHeight="1" x14ac:dyDescent="0.25">
      <c r="A82" s="382" t="s">
        <v>60</v>
      </c>
      <c r="B82" s="18" t="s">
        <v>37</v>
      </c>
      <c r="C82" s="19">
        <f t="shared" si="18"/>
        <v>0</v>
      </c>
      <c r="D82" s="20">
        <f>+F82+H82+J82+L82+N82+P82+R82+T82+V82+X82+Z82+AB82+AD82+AF82+AH82+AJ82+AL82</f>
        <v>0</v>
      </c>
      <c r="E82" s="21">
        <f>+G82+I82+K82+M82+O82+Q82+S82+U82+W82+Y82+AA82+AC82+AE82+AG82+AI82+AK82+AM82</f>
        <v>0</v>
      </c>
      <c r="F82" s="94"/>
      <c r="G82" s="95"/>
      <c r="H82" s="94"/>
      <c r="I82" s="95"/>
      <c r="J82" s="94"/>
      <c r="K82" s="96"/>
      <c r="L82" s="41"/>
      <c r="M82" s="43"/>
      <c r="N82" s="41"/>
      <c r="O82" s="43"/>
      <c r="P82" s="41"/>
      <c r="Q82" s="43"/>
      <c r="R82" s="41"/>
      <c r="S82" s="43"/>
      <c r="T82" s="41"/>
      <c r="U82" s="43"/>
      <c r="V82" s="41"/>
      <c r="W82" s="43"/>
      <c r="X82" s="41"/>
      <c r="Y82" s="43"/>
      <c r="Z82" s="41"/>
      <c r="AA82" s="43"/>
      <c r="AB82" s="41"/>
      <c r="AC82" s="43"/>
      <c r="AD82" s="94"/>
      <c r="AE82" s="96"/>
      <c r="AF82" s="94"/>
      <c r="AG82" s="96"/>
      <c r="AH82" s="94"/>
      <c r="AI82" s="96"/>
      <c r="AJ82" s="94"/>
      <c r="AK82" s="96"/>
      <c r="AL82" s="155"/>
      <c r="AM82" s="156"/>
      <c r="AN82" s="157"/>
      <c r="AO82" s="158"/>
      <c r="AP82" s="95"/>
      <c r="AQ82" s="83"/>
      <c r="AR82" s="83"/>
      <c r="AS82" s="83"/>
      <c r="AT82" s="83"/>
      <c r="AU82" s="33" t="str">
        <f t="shared" si="19"/>
        <v/>
      </c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17"/>
      <c r="BG82" s="17"/>
      <c r="BX82" s="2"/>
      <c r="CA82" s="35" t="str">
        <f t="shared" si="20"/>
        <v/>
      </c>
      <c r="CB82" s="35" t="str">
        <f t="shared" si="21"/>
        <v/>
      </c>
      <c r="CC82" s="35" t="str">
        <f t="shared" si="22"/>
        <v/>
      </c>
      <c r="CD82" s="35" t="str">
        <f t="shared" si="23"/>
        <v/>
      </c>
      <c r="CE82" s="35"/>
      <c r="CF82" s="35"/>
      <c r="CG82" s="36">
        <f t="shared" si="24"/>
        <v>0</v>
      </c>
      <c r="CH82" s="36">
        <f t="shared" si="25"/>
        <v>0</v>
      </c>
      <c r="CI82" s="36">
        <f t="shared" si="26"/>
        <v>0</v>
      </c>
      <c r="CJ82" s="36">
        <f t="shared" si="27"/>
        <v>0</v>
      </c>
      <c r="CK82" s="10"/>
      <c r="CL82" s="10"/>
      <c r="CM82" s="10"/>
      <c r="CN82" s="10"/>
      <c r="CO82" s="10"/>
    </row>
    <row r="83" spans="1:93" ht="16.350000000000001" customHeight="1" x14ac:dyDescent="0.25">
      <c r="A83" s="383"/>
      <c r="B83" s="37" t="s">
        <v>38</v>
      </c>
      <c r="C83" s="38">
        <f t="shared" si="18"/>
        <v>0</v>
      </c>
      <c r="D83" s="39">
        <f t="shared" ref="D83:E89" si="28">+F83+H83+J83+L83+N83+P83+R83+T83+V83+X83+Z83+AB83+AD83+AF83+AH83+AJ83+AL83</f>
        <v>0</v>
      </c>
      <c r="E83" s="40">
        <f t="shared" si="28"/>
        <v>0</v>
      </c>
      <c r="F83" s="41"/>
      <c r="G83" s="42"/>
      <c r="H83" s="41"/>
      <c r="I83" s="42"/>
      <c r="J83" s="41"/>
      <c r="K83" s="43"/>
      <c r="L83" s="41"/>
      <c r="M83" s="43"/>
      <c r="N83" s="41"/>
      <c r="O83" s="43"/>
      <c r="P83" s="41"/>
      <c r="Q83" s="43"/>
      <c r="R83" s="41"/>
      <c r="S83" s="43"/>
      <c r="T83" s="41"/>
      <c r="U83" s="43"/>
      <c r="V83" s="41"/>
      <c r="W83" s="43"/>
      <c r="X83" s="41"/>
      <c r="Y83" s="43"/>
      <c r="Z83" s="41"/>
      <c r="AA83" s="43"/>
      <c r="AB83" s="41"/>
      <c r="AC83" s="43"/>
      <c r="AD83" s="41"/>
      <c r="AE83" s="43"/>
      <c r="AF83" s="41"/>
      <c r="AG83" s="43"/>
      <c r="AH83" s="41"/>
      <c r="AI83" s="43"/>
      <c r="AJ83" s="41"/>
      <c r="AK83" s="43"/>
      <c r="AL83" s="44"/>
      <c r="AM83" s="45"/>
      <c r="AN83" s="159"/>
      <c r="AO83" s="47"/>
      <c r="AP83" s="42"/>
      <c r="AQ83" s="32"/>
      <c r="AR83" s="32"/>
      <c r="AS83" s="32"/>
      <c r="AT83" s="32"/>
      <c r="AU83" s="33" t="str">
        <f t="shared" si="19"/>
        <v/>
      </c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17"/>
      <c r="BG83" s="17"/>
      <c r="BX83" s="2"/>
      <c r="CA83" s="35" t="str">
        <f t="shared" si="20"/>
        <v/>
      </c>
      <c r="CB83" s="35" t="str">
        <f t="shared" si="21"/>
        <v/>
      </c>
      <c r="CC83" s="35" t="str">
        <f t="shared" si="22"/>
        <v/>
      </c>
      <c r="CD83" s="35" t="str">
        <f t="shared" si="23"/>
        <v/>
      </c>
      <c r="CE83" s="35"/>
      <c r="CF83" s="35"/>
      <c r="CG83" s="36">
        <f t="shared" si="24"/>
        <v>0</v>
      </c>
      <c r="CH83" s="36">
        <f t="shared" si="25"/>
        <v>0</v>
      </c>
      <c r="CI83" s="36">
        <f t="shared" si="26"/>
        <v>0</v>
      </c>
      <c r="CJ83" s="36">
        <f t="shared" si="27"/>
        <v>0</v>
      </c>
      <c r="CK83" s="10"/>
      <c r="CL83" s="10"/>
      <c r="CM83" s="10"/>
      <c r="CN83" s="10"/>
      <c r="CO83" s="10"/>
    </row>
    <row r="84" spans="1:93" ht="16.350000000000001" customHeight="1" x14ac:dyDescent="0.25">
      <c r="A84" s="383"/>
      <c r="B84" s="37" t="s">
        <v>39</v>
      </c>
      <c r="C84" s="38">
        <f t="shared" si="18"/>
        <v>0</v>
      </c>
      <c r="D84" s="39">
        <f t="shared" si="28"/>
        <v>0</v>
      </c>
      <c r="E84" s="40">
        <f t="shared" si="28"/>
        <v>0</v>
      </c>
      <c r="F84" s="41"/>
      <c r="G84" s="42"/>
      <c r="H84" s="41"/>
      <c r="I84" s="42"/>
      <c r="J84" s="41"/>
      <c r="K84" s="43"/>
      <c r="L84" s="41"/>
      <c r="M84" s="43"/>
      <c r="N84" s="41"/>
      <c r="O84" s="43"/>
      <c r="P84" s="41"/>
      <c r="Q84" s="43"/>
      <c r="R84" s="41"/>
      <c r="S84" s="43"/>
      <c r="T84" s="41"/>
      <c r="U84" s="43"/>
      <c r="V84" s="41"/>
      <c r="W84" s="43"/>
      <c r="X84" s="41"/>
      <c r="Y84" s="43"/>
      <c r="Z84" s="41"/>
      <c r="AA84" s="43"/>
      <c r="AB84" s="41"/>
      <c r="AC84" s="43"/>
      <c r="AD84" s="41"/>
      <c r="AE84" s="43"/>
      <c r="AF84" s="41"/>
      <c r="AG84" s="43"/>
      <c r="AH84" s="41"/>
      <c r="AI84" s="43"/>
      <c r="AJ84" s="41"/>
      <c r="AK84" s="43"/>
      <c r="AL84" s="44"/>
      <c r="AM84" s="45"/>
      <c r="AN84" s="159"/>
      <c r="AO84" s="47"/>
      <c r="AP84" s="42"/>
      <c r="AQ84" s="32"/>
      <c r="AR84" s="32"/>
      <c r="AS84" s="32"/>
      <c r="AT84" s="32"/>
      <c r="AU84" s="33" t="str">
        <f t="shared" si="19"/>
        <v/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17"/>
      <c r="BG84" s="17"/>
      <c r="BX84" s="2"/>
      <c r="CA84" s="35" t="str">
        <f t="shared" si="20"/>
        <v/>
      </c>
      <c r="CB84" s="35" t="str">
        <f t="shared" si="21"/>
        <v/>
      </c>
      <c r="CC84" s="35" t="str">
        <f t="shared" si="22"/>
        <v/>
      </c>
      <c r="CD84" s="35" t="str">
        <f t="shared" si="23"/>
        <v/>
      </c>
      <c r="CE84" s="35"/>
      <c r="CF84" s="35"/>
      <c r="CG84" s="36">
        <f t="shared" si="24"/>
        <v>0</v>
      </c>
      <c r="CH84" s="36">
        <f t="shared" si="25"/>
        <v>0</v>
      </c>
      <c r="CI84" s="36">
        <f t="shared" si="26"/>
        <v>0</v>
      </c>
      <c r="CJ84" s="36">
        <f t="shared" si="27"/>
        <v>0</v>
      </c>
      <c r="CK84" s="10"/>
      <c r="CL84" s="10"/>
      <c r="CM84" s="10"/>
      <c r="CN84" s="10"/>
      <c r="CO84" s="10"/>
    </row>
    <row r="85" spans="1:93" ht="16.350000000000001" customHeight="1" x14ac:dyDescent="0.25">
      <c r="A85" s="383"/>
      <c r="B85" s="37" t="s">
        <v>41</v>
      </c>
      <c r="C85" s="38">
        <f t="shared" si="18"/>
        <v>0</v>
      </c>
      <c r="D85" s="39">
        <f t="shared" si="28"/>
        <v>0</v>
      </c>
      <c r="E85" s="40">
        <f t="shared" si="28"/>
        <v>0</v>
      </c>
      <c r="F85" s="41"/>
      <c r="G85" s="42"/>
      <c r="H85" s="41"/>
      <c r="I85" s="42"/>
      <c r="J85" s="41"/>
      <c r="K85" s="43"/>
      <c r="L85" s="41"/>
      <c r="M85" s="43"/>
      <c r="N85" s="41"/>
      <c r="O85" s="43"/>
      <c r="P85" s="41"/>
      <c r="Q85" s="43"/>
      <c r="R85" s="41"/>
      <c r="S85" s="43"/>
      <c r="T85" s="41"/>
      <c r="U85" s="43"/>
      <c r="V85" s="41"/>
      <c r="W85" s="43"/>
      <c r="X85" s="41"/>
      <c r="Y85" s="43"/>
      <c r="Z85" s="41"/>
      <c r="AA85" s="43"/>
      <c r="AB85" s="41"/>
      <c r="AC85" s="43"/>
      <c r="AD85" s="41"/>
      <c r="AE85" s="43"/>
      <c r="AF85" s="41"/>
      <c r="AG85" s="43"/>
      <c r="AH85" s="41"/>
      <c r="AI85" s="43"/>
      <c r="AJ85" s="41"/>
      <c r="AK85" s="43"/>
      <c r="AL85" s="44"/>
      <c r="AM85" s="45"/>
      <c r="AN85" s="159"/>
      <c r="AO85" s="47"/>
      <c r="AP85" s="42"/>
      <c r="AQ85" s="32"/>
      <c r="AR85" s="32"/>
      <c r="AS85" s="32"/>
      <c r="AT85" s="32"/>
      <c r="AU85" s="33" t="str">
        <f t="shared" si="19"/>
        <v/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17"/>
      <c r="BG85" s="17"/>
      <c r="BX85" s="2"/>
      <c r="CA85" s="35" t="str">
        <f t="shared" si="20"/>
        <v/>
      </c>
      <c r="CB85" s="35" t="str">
        <f t="shared" si="21"/>
        <v/>
      </c>
      <c r="CC85" s="35" t="str">
        <f t="shared" si="22"/>
        <v/>
      </c>
      <c r="CD85" s="35" t="str">
        <f t="shared" si="23"/>
        <v/>
      </c>
      <c r="CE85" s="35"/>
      <c r="CF85" s="35"/>
      <c r="CG85" s="36">
        <f t="shared" si="24"/>
        <v>0</v>
      </c>
      <c r="CH85" s="36">
        <f t="shared" si="25"/>
        <v>0</v>
      </c>
      <c r="CI85" s="36">
        <f t="shared" si="26"/>
        <v>0</v>
      </c>
      <c r="CJ85" s="36">
        <f t="shared" si="27"/>
        <v>0</v>
      </c>
      <c r="CK85" s="10"/>
      <c r="CL85" s="10"/>
      <c r="CM85" s="10"/>
      <c r="CN85" s="10"/>
      <c r="CO85" s="10"/>
    </row>
    <row r="86" spans="1:93" ht="16.350000000000001" customHeight="1" x14ac:dyDescent="0.25">
      <c r="A86" s="383"/>
      <c r="B86" s="37" t="s">
        <v>42</v>
      </c>
      <c r="C86" s="38">
        <f t="shared" si="18"/>
        <v>0</v>
      </c>
      <c r="D86" s="39">
        <f t="shared" si="28"/>
        <v>0</v>
      </c>
      <c r="E86" s="40">
        <f t="shared" si="28"/>
        <v>0</v>
      </c>
      <c r="F86" s="41"/>
      <c r="G86" s="42"/>
      <c r="H86" s="41"/>
      <c r="I86" s="42"/>
      <c r="J86" s="41"/>
      <c r="K86" s="43"/>
      <c r="L86" s="41"/>
      <c r="M86" s="43"/>
      <c r="N86" s="41"/>
      <c r="O86" s="43"/>
      <c r="P86" s="41"/>
      <c r="Q86" s="43"/>
      <c r="R86" s="41"/>
      <c r="S86" s="43"/>
      <c r="T86" s="41"/>
      <c r="U86" s="43"/>
      <c r="V86" s="41"/>
      <c r="W86" s="43"/>
      <c r="X86" s="41"/>
      <c r="Y86" s="43"/>
      <c r="Z86" s="41"/>
      <c r="AA86" s="43"/>
      <c r="AB86" s="41"/>
      <c r="AC86" s="43"/>
      <c r="AD86" s="41"/>
      <c r="AE86" s="43"/>
      <c r="AF86" s="41"/>
      <c r="AG86" s="43"/>
      <c r="AH86" s="41"/>
      <c r="AI86" s="43"/>
      <c r="AJ86" s="41"/>
      <c r="AK86" s="43"/>
      <c r="AL86" s="44"/>
      <c r="AM86" s="45"/>
      <c r="AN86" s="159"/>
      <c r="AO86" s="47"/>
      <c r="AP86" s="42"/>
      <c r="AQ86" s="32"/>
      <c r="AR86" s="32"/>
      <c r="AS86" s="32"/>
      <c r="AT86" s="32"/>
      <c r="AU86" s="33" t="str">
        <f t="shared" si="19"/>
        <v/>
      </c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17"/>
      <c r="BG86" s="17"/>
      <c r="BX86" s="2"/>
      <c r="CA86" s="35" t="str">
        <f t="shared" si="20"/>
        <v/>
      </c>
      <c r="CB86" s="35" t="str">
        <f t="shared" si="21"/>
        <v/>
      </c>
      <c r="CC86" s="35" t="str">
        <f t="shared" si="22"/>
        <v/>
      </c>
      <c r="CD86" s="35" t="str">
        <f t="shared" si="23"/>
        <v/>
      </c>
      <c r="CE86" s="35"/>
      <c r="CF86" s="35"/>
      <c r="CG86" s="36">
        <f t="shared" si="24"/>
        <v>0</v>
      </c>
      <c r="CH86" s="36">
        <f t="shared" si="25"/>
        <v>0</v>
      </c>
      <c r="CI86" s="36">
        <f t="shared" si="26"/>
        <v>0</v>
      </c>
      <c r="CJ86" s="36">
        <f t="shared" si="27"/>
        <v>0</v>
      </c>
      <c r="CK86" s="10"/>
      <c r="CL86" s="10"/>
      <c r="CM86" s="10"/>
      <c r="CN86" s="10"/>
      <c r="CO86" s="10"/>
    </row>
    <row r="87" spans="1:93" ht="16.350000000000001" customHeight="1" x14ac:dyDescent="0.25">
      <c r="A87" s="383"/>
      <c r="B87" s="37" t="s">
        <v>44</v>
      </c>
      <c r="C87" s="38">
        <f t="shared" si="18"/>
        <v>0</v>
      </c>
      <c r="D87" s="39">
        <f t="shared" si="28"/>
        <v>0</v>
      </c>
      <c r="E87" s="40">
        <f t="shared" si="28"/>
        <v>0</v>
      </c>
      <c r="F87" s="41"/>
      <c r="G87" s="42"/>
      <c r="H87" s="41"/>
      <c r="I87" s="42"/>
      <c r="J87" s="41"/>
      <c r="K87" s="43"/>
      <c r="L87" s="41"/>
      <c r="M87" s="43"/>
      <c r="N87" s="41"/>
      <c r="O87" s="43"/>
      <c r="P87" s="41"/>
      <c r="Q87" s="43"/>
      <c r="R87" s="41"/>
      <c r="S87" s="43"/>
      <c r="T87" s="41"/>
      <c r="U87" s="43"/>
      <c r="V87" s="41"/>
      <c r="W87" s="43"/>
      <c r="X87" s="41"/>
      <c r="Y87" s="43"/>
      <c r="Z87" s="41"/>
      <c r="AA87" s="43"/>
      <c r="AB87" s="41"/>
      <c r="AC87" s="43"/>
      <c r="AD87" s="41"/>
      <c r="AE87" s="43"/>
      <c r="AF87" s="41"/>
      <c r="AG87" s="43"/>
      <c r="AH87" s="41"/>
      <c r="AI87" s="43"/>
      <c r="AJ87" s="41"/>
      <c r="AK87" s="43"/>
      <c r="AL87" s="44"/>
      <c r="AM87" s="45"/>
      <c r="AN87" s="159"/>
      <c r="AO87" s="47"/>
      <c r="AP87" s="42"/>
      <c r="AQ87" s="32"/>
      <c r="AR87" s="32"/>
      <c r="AS87" s="32"/>
      <c r="AT87" s="32"/>
      <c r="AU87" s="33" t="str">
        <f t="shared" si="19"/>
        <v/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17"/>
      <c r="BG87" s="17"/>
      <c r="BX87" s="2"/>
      <c r="CA87" s="35" t="str">
        <f t="shared" si="20"/>
        <v/>
      </c>
      <c r="CB87" s="35" t="str">
        <f t="shared" si="21"/>
        <v/>
      </c>
      <c r="CC87" s="35" t="str">
        <f t="shared" si="22"/>
        <v/>
      </c>
      <c r="CD87" s="35" t="str">
        <f t="shared" si="23"/>
        <v/>
      </c>
      <c r="CE87" s="35"/>
      <c r="CF87" s="35"/>
      <c r="CG87" s="36">
        <f t="shared" si="24"/>
        <v>0</v>
      </c>
      <c r="CH87" s="36">
        <f t="shared" si="25"/>
        <v>0</v>
      </c>
      <c r="CI87" s="36">
        <f t="shared" si="26"/>
        <v>0</v>
      </c>
      <c r="CJ87" s="36">
        <f t="shared" si="27"/>
        <v>0</v>
      </c>
      <c r="CK87" s="10"/>
      <c r="CL87" s="10"/>
      <c r="CM87" s="10"/>
      <c r="CN87" s="10"/>
      <c r="CO87" s="10"/>
    </row>
    <row r="88" spans="1:93" ht="16.350000000000001" customHeight="1" x14ac:dyDescent="0.25">
      <c r="A88" s="383"/>
      <c r="B88" s="59" t="s">
        <v>46</v>
      </c>
      <c r="C88" s="38">
        <f t="shared" si="18"/>
        <v>0</v>
      </c>
      <c r="D88" s="39">
        <f t="shared" si="28"/>
        <v>0</v>
      </c>
      <c r="E88" s="61">
        <f t="shared" si="28"/>
        <v>0</v>
      </c>
      <c r="F88" s="41"/>
      <c r="G88" s="42"/>
      <c r="H88" s="41"/>
      <c r="I88" s="42"/>
      <c r="J88" s="41"/>
      <c r="K88" s="43"/>
      <c r="L88" s="41"/>
      <c r="M88" s="43"/>
      <c r="N88" s="41"/>
      <c r="O88" s="43"/>
      <c r="P88" s="41"/>
      <c r="Q88" s="43"/>
      <c r="R88" s="41"/>
      <c r="S88" s="43"/>
      <c r="T88" s="41"/>
      <c r="U88" s="43"/>
      <c r="V88" s="41"/>
      <c r="W88" s="43"/>
      <c r="X88" s="41"/>
      <c r="Y88" s="43"/>
      <c r="Z88" s="41"/>
      <c r="AA88" s="43"/>
      <c r="AB88" s="41"/>
      <c r="AC88" s="43"/>
      <c r="AD88" s="41"/>
      <c r="AE88" s="43"/>
      <c r="AF88" s="41"/>
      <c r="AG88" s="43"/>
      <c r="AH88" s="41"/>
      <c r="AI88" s="43"/>
      <c r="AJ88" s="41"/>
      <c r="AK88" s="43"/>
      <c r="AL88" s="44"/>
      <c r="AM88" s="45"/>
      <c r="AN88" s="159"/>
      <c r="AO88" s="47"/>
      <c r="AP88" s="42"/>
      <c r="AQ88" s="32"/>
      <c r="AR88" s="32"/>
      <c r="AS88" s="32"/>
      <c r="AT88" s="32"/>
      <c r="AU88" s="33" t="str">
        <f t="shared" si="19"/>
        <v/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7"/>
      <c r="BG88" s="17"/>
      <c r="BX88" s="2"/>
      <c r="CA88" s="35" t="str">
        <f t="shared" si="20"/>
        <v/>
      </c>
      <c r="CB88" s="35" t="str">
        <f t="shared" si="21"/>
        <v/>
      </c>
      <c r="CC88" s="35" t="str">
        <f t="shared" si="22"/>
        <v/>
      </c>
      <c r="CD88" s="35" t="str">
        <f t="shared" si="23"/>
        <v/>
      </c>
      <c r="CE88" s="35"/>
      <c r="CF88" s="35"/>
      <c r="CG88" s="36">
        <f t="shared" si="24"/>
        <v>0</v>
      </c>
      <c r="CH88" s="36">
        <f t="shared" si="25"/>
        <v>0</v>
      </c>
      <c r="CI88" s="36">
        <f t="shared" si="26"/>
        <v>0</v>
      </c>
      <c r="CJ88" s="36">
        <f t="shared" si="27"/>
        <v>0</v>
      </c>
      <c r="CK88" s="10"/>
      <c r="CL88" s="10"/>
      <c r="CM88" s="10"/>
      <c r="CN88" s="10"/>
      <c r="CO88" s="10"/>
    </row>
    <row r="89" spans="1:93" ht="16.350000000000001" customHeight="1" x14ac:dyDescent="0.25">
      <c r="A89" s="384"/>
      <c r="B89" s="63" t="s">
        <v>45</v>
      </c>
      <c r="C89" s="64">
        <f t="shared" si="18"/>
        <v>0</v>
      </c>
      <c r="D89" s="65">
        <f t="shared" si="28"/>
        <v>0</v>
      </c>
      <c r="E89" s="66">
        <f t="shared" si="28"/>
        <v>0</v>
      </c>
      <c r="F89" s="70"/>
      <c r="G89" s="74"/>
      <c r="H89" s="70"/>
      <c r="I89" s="74"/>
      <c r="J89" s="70"/>
      <c r="K89" s="84"/>
      <c r="L89" s="70"/>
      <c r="M89" s="84"/>
      <c r="N89" s="70"/>
      <c r="O89" s="84"/>
      <c r="P89" s="70"/>
      <c r="Q89" s="84"/>
      <c r="R89" s="70"/>
      <c r="S89" s="84"/>
      <c r="T89" s="70"/>
      <c r="U89" s="84"/>
      <c r="V89" s="70"/>
      <c r="W89" s="84"/>
      <c r="X89" s="70"/>
      <c r="Y89" s="84"/>
      <c r="Z89" s="70"/>
      <c r="AA89" s="84"/>
      <c r="AB89" s="70"/>
      <c r="AC89" s="84"/>
      <c r="AD89" s="70"/>
      <c r="AE89" s="84"/>
      <c r="AF89" s="70"/>
      <c r="AG89" s="84"/>
      <c r="AH89" s="70"/>
      <c r="AI89" s="84"/>
      <c r="AJ89" s="70"/>
      <c r="AK89" s="84"/>
      <c r="AL89" s="85"/>
      <c r="AM89" s="86"/>
      <c r="AN89" s="160"/>
      <c r="AO89" s="87"/>
      <c r="AP89" s="74"/>
      <c r="AQ89" s="75"/>
      <c r="AR89" s="75"/>
      <c r="AS89" s="75"/>
      <c r="AT89" s="75"/>
      <c r="AU89" s="33" t="str">
        <f t="shared" si="19"/>
        <v/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17"/>
      <c r="BG89" s="17"/>
      <c r="BX89" s="2"/>
      <c r="CA89" s="35" t="str">
        <f t="shared" si="20"/>
        <v/>
      </c>
      <c r="CB89" s="35" t="str">
        <f t="shared" si="21"/>
        <v/>
      </c>
      <c r="CC89" s="35" t="str">
        <f t="shared" si="22"/>
        <v/>
      </c>
      <c r="CD89" s="35" t="str">
        <f t="shared" si="23"/>
        <v/>
      </c>
      <c r="CE89" s="35"/>
      <c r="CF89" s="35"/>
      <c r="CG89" s="36">
        <f t="shared" si="24"/>
        <v>0</v>
      </c>
      <c r="CH89" s="36">
        <f t="shared" si="25"/>
        <v>0</v>
      </c>
      <c r="CI89" s="36">
        <f t="shared" si="26"/>
        <v>0</v>
      </c>
      <c r="CJ89" s="36">
        <f t="shared" si="27"/>
        <v>0</v>
      </c>
      <c r="CK89" s="10"/>
      <c r="CL89" s="10"/>
      <c r="CM89" s="10"/>
      <c r="CN89" s="10"/>
      <c r="CO89" s="10"/>
    </row>
    <row r="90" spans="1:93" ht="32.1" customHeight="1" x14ac:dyDescent="0.25">
      <c r="A90" s="161" t="s">
        <v>61</v>
      </c>
      <c r="B90" s="161"/>
      <c r="C90" s="162"/>
      <c r="D90" s="162"/>
      <c r="E90" s="162"/>
      <c r="F90" s="162"/>
      <c r="G90" s="162"/>
      <c r="H90" s="162"/>
      <c r="I90" s="162"/>
      <c r="J90" s="162"/>
      <c r="K90" s="163"/>
      <c r="L90" s="163"/>
      <c r="M90" s="164"/>
      <c r="N90" s="165"/>
      <c r="O90" s="164"/>
      <c r="P90" s="164"/>
      <c r="Q90" s="164"/>
      <c r="R90" s="164"/>
      <c r="S90" s="164"/>
      <c r="T90" s="164"/>
      <c r="U90" s="164"/>
      <c r="V90" s="164"/>
      <c r="W90" s="165"/>
      <c r="X90" s="165"/>
      <c r="Y90" s="165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7"/>
      <c r="AR90" s="17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21" customHeight="1" x14ac:dyDescent="0.25">
      <c r="A91" s="382" t="s">
        <v>62</v>
      </c>
      <c r="B91" s="388" t="s">
        <v>63</v>
      </c>
      <c r="C91" s="391" t="s">
        <v>6</v>
      </c>
      <c r="D91" s="392"/>
      <c r="E91" s="393"/>
      <c r="F91" s="415" t="s">
        <v>7</v>
      </c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6"/>
      <c r="AN91" s="392" t="s">
        <v>9</v>
      </c>
      <c r="AO91" s="393"/>
      <c r="AP91" s="382" t="s">
        <v>10</v>
      </c>
      <c r="AQ91" s="382" t="s">
        <v>11</v>
      </c>
      <c r="AR91" s="382" t="s">
        <v>13</v>
      </c>
      <c r="BX91" s="2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2.5" customHeight="1" x14ac:dyDescent="0.25">
      <c r="A92" s="383"/>
      <c r="B92" s="389"/>
      <c r="C92" s="397"/>
      <c r="D92" s="398"/>
      <c r="E92" s="399"/>
      <c r="F92" s="407" t="s">
        <v>14</v>
      </c>
      <c r="G92" s="408"/>
      <c r="H92" s="407" t="s">
        <v>15</v>
      </c>
      <c r="I92" s="408"/>
      <c r="J92" s="415" t="s">
        <v>64</v>
      </c>
      <c r="K92" s="417"/>
      <c r="L92" s="415" t="s">
        <v>65</v>
      </c>
      <c r="M92" s="417"/>
      <c r="N92" s="415" t="s">
        <v>66</v>
      </c>
      <c r="O92" s="417"/>
      <c r="P92" s="415" t="s">
        <v>67</v>
      </c>
      <c r="Q92" s="417"/>
      <c r="R92" s="415" t="s">
        <v>68</v>
      </c>
      <c r="S92" s="417"/>
      <c r="T92" s="415" t="s">
        <v>69</v>
      </c>
      <c r="U92" s="417"/>
      <c r="V92" s="415" t="s">
        <v>70</v>
      </c>
      <c r="W92" s="417"/>
      <c r="X92" s="415" t="s">
        <v>71</v>
      </c>
      <c r="Y92" s="417"/>
      <c r="Z92" s="415" t="s">
        <v>72</v>
      </c>
      <c r="AA92" s="417"/>
      <c r="AB92" s="415" t="s">
        <v>73</v>
      </c>
      <c r="AC92" s="417"/>
      <c r="AD92" s="415" t="s">
        <v>74</v>
      </c>
      <c r="AE92" s="418"/>
      <c r="AF92" s="415" t="s">
        <v>75</v>
      </c>
      <c r="AG92" s="417"/>
      <c r="AH92" s="418" t="s">
        <v>76</v>
      </c>
      <c r="AI92" s="418"/>
      <c r="AJ92" s="415" t="s">
        <v>77</v>
      </c>
      <c r="AK92" s="417"/>
      <c r="AL92" s="418" t="s">
        <v>30</v>
      </c>
      <c r="AM92" s="416"/>
      <c r="AN92" s="398"/>
      <c r="AO92" s="399"/>
      <c r="AP92" s="383"/>
      <c r="AQ92" s="383"/>
      <c r="AR92" s="383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X92" s="2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24" customHeight="1" x14ac:dyDescent="0.25">
      <c r="A93" s="384"/>
      <c r="B93" s="390"/>
      <c r="C93" s="166" t="s">
        <v>31</v>
      </c>
      <c r="D93" s="167" t="s">
        <v>32</v>
      </c>
      <c r="E93" s="275" t="s">
        <v>33</v>
      </c>
      <c r="F93" s="11" t="s">
        <v>32</v>
      </c>
      <c r="G93" s="273" t="s">
        <v>33</v>
      </c>
      <c r="H93" s="11" t="s">
        <v>32</v>
      </c>
      <c r="I93" s="273" t="s">
        <v>33</v>
      </c>
      <c r="J93" s="11" t="s">
        <v>32</v>
      </c>
      <c r="K93" s="273" t="s">
        <v>33</v>
      </c>
      <c r="L93" s="11" t="s">
        <v>32</v>
      </c>
      <c r="M93" s="273" t="s">
        <v>33</v>
      </c>
      <c r="N93" s="11" t="s">
        <v>32</v>
      </c>
      <c r="O93" s="278" t="s">
        <v>33</v>
      </c>
      <c r="P93" s="11" t="s">
        <v>32</v>
      </c>
      <c r="Q93" s="273" t="s">
        <v>33</v>
      </c>
      <c r="R93" s="170" t="s">
        <v>32</v>
      </c>
      <c r="S93" s="278" t="s">
        <v>33</v>
      </c>
      <c r="T93" s="11" t="s">
        <v>32</v>
      </c>
      <c r="U93" s="273" t="s">
        <v>33</v>
      </c>
      <c r="V93" s="170" t="s">
        <v>32</v>
      </c>
      <c r="W93" s="278" t="s">
        <v>33</v>
      </c>
      <c r="X93" s="11" t="s">
        <v>32</v>
      </c>
      <c r="Y93" s="273" t="s">
        <v>33</v>
      </c>
      <c r="Z93" s="170" t="s">
        <v>32</v>
      </c>
      <c r="AA93" s="278" t="s">
        <v>33</v>
      </c>
      <c r="AB93" s="11" t="s">
        <v>32</v>
      </c>
      <c r="AC93" s="273" t="s">
        <v>33</v>
      </c>
      <c r="AD93" s="11" t="s">
        <v>32</v>
      </c>
      <c r="AE93" s="278" t="s">
        <v>33</v>
      </c>
      <c r="AF93" s="11" t="s">
        <v>32</v>
      </c>
      <c r="AG93" s="273" t="s">
        <v>33</v>
      </c>
      <c r="AH93" s="170" t="s">
        <v>32</v>
      </c>
      <c r="AI93" s="278" t="s">
        <v>33</v>
      </c>
      <c r="AJ93" s="11" t="s">
        <v>32</v>
      </c>
      <c r="AK93" s="273" t="s">
        <v>33</v>
      </c>
      <c r="AL93" s="170" t="s">
        <v>32</v>
      </c>
      <c r="AM93" s="280" t="s">
        <v>33</v>
      </c>
      <c r="AN93" s="279" t="s">
        <v>34</v>
      </c>
      <c r="AO93" s="275" t="s">
        <v>35</v>
      </c>
      <c r="AP93" s="384"/>
      <c r="AQ93" s="384"/>
      <c r="AR93" s="384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X93" s="2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9.5" customHeight="1" x14ac:dyDescent="0.25">
      <c r="A94" s="382" t="s">
        <v>78</v>
      </c>
      <c r="B94" s="18" t="s">
        <v>79</v>
      </c>
      <c r="C94" s="19">
        <f t="shared" ref="C94:C105" si="29">SUM(D94+E94)</f>
        <v>264</v>
      </c>
      <c r="D94" s="20">
        <f>+L94+N94+P94+R94+T94+V94+X94+Z94+AB94+AD94</f>
        <v>128</v>
      </c>
      <c r="E94" s="172">
        <f>+M94+O94+Q94+S94+U94+W94+Y94+AA94+AC94+AE94</f>
        <v>136</v>
      </c>
      <c r="F94" s="126"/>
      <c r="G94" s="173"/>
      <c r="H94" s="126"/>
      <c r="I94" s="174"/>
      <c r="J94" s="126"/>
      <c r="K94" s="173"/>
      <c r="L94" s="77">
        <v>5</v>
      </c>
      <c r="M94" s="78">
        <v>1</v>
      </c>
      <c r="N94" s="175">
        <v>11</v>
      </c>
      <c r="O94" s="176">
        <v>16</v>
      </c>
      <c r="P94" s="79">
        <v>21</v>
      </c>
      <c r="Q94" s="78">
        <v>22</v>
      </c>
      <c r="R94" s="177">
        <v>21</v>
      </c>
      <c r="S94" s="176">
        <v>25</v>
      </c>
      <c r="T94" s="77">
        <v>17</v>
      </c>
      <c r="U94" s="29">
        <v>19</v>
      </c>
      <c r="V94" s="175">
        <v>11</v>
      </c>
      <c r="W94" s="177">
        <v>12</v>
      </c>
      <c r="X94" s="77">
        <v>15</v>
      </c>
      <c r="Y94" s="29">
        <v>15</v>
      </c>
      <c r="Z94" s="175">
        <v>15</v>
      </c>
      <c r="AA94" s="177">
        <v>12</v>
      </c>
      <c r="AB94" s="77">
        <v>6</v>
      </c>
      <c r="AC94" s="29">
        <v>10</v>
      </c>
      <c r="AD94" s="77">
        <v>6</v>
      </c>
      <c r="AE94" s="78">
        <v>4</v>
      </c>
      <c r="AF94" s="178"/>
      <c r="AG94" s="179"/>
      <c r="AH94" s="178"/>
      <c r="AI94" s="179"/>
      <c r="AJ94" s="178"/>
      <c r="AK94" s="179"/>
      <c r="AL94" s="180"/>
      <c r="AM94" s="181"/>
      <c r="AN94" s="182">
        <v>0</v>
      </c>
      <c r="AO94" s="78">
        <v>0</v>
      </c>
      <c r="AP94" s="30">
        <v>0</v>
      </c>
      <c r="AQ94" s="29">
        <v>0</v>
      </c>
      <c r="AR94" s="78">
        <v>0</v>
      </c>
      <c r="AS94" s="33" t="str">
        <f t="shared" ref="AS94:AS105" si="30">$CA94&amp;$CB94&amp;$CC94&amp;$CD94</f>
        <v/>
      </c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17"/>
      <c r="BE94" s="17"/>
      <c r="BX94" s="2"/>
      <c r="CA94" s="35" t="str">
        <f t="shared" ref="CA94:CA105" si="31">IF(CG94=1,"* No olvide digitar la columna Trans y/o Pueblos Originarios y/o Migrantes y/o Población SENAME (Digite Cero si no tiene). ","")</f>
        <v/>
      </c>
      <c r="CB94" s="35" t="str">
        <f t="shared" ref="CB94:CB105" si="32">IF(CH94=1,"* El número de Trans y/o Pueblos Originarios y/o Migrantes y/o Población SENAME NO DEBE ser mayor que el Total. ","")</f>
        <v/>
      </c>
      <c r="CC94" s="35"/>
      <c r="CD94" s="35"/>
      <c r="CE94" s="35"/>
      <c r="CF94" s="35"/>
      <c r="CG94" s="36">
        <f t="shared" ref="CG94:CG105" si="33">IF(AND(C94&lt;&gt;0,OR(AO94="",AP94="",AQ94="",AR94="",AN94="")),1,0)</f>
        <v>0</v>
      </c>
      <c r="CH94" s="36">
        <f t="shared" ref="CH94:CH105" si="34">IF(OR(C94&lt;(AN94+AO94),C94&lt;AQ94,C94&lt;AP94,C94&lt;AR94),1,0)</f>
        <v>0</v>
      </c>
      <c r="CI94" s="36"/>
      <c r="CJ94" s="36"/>
      <c r="CK94" s="10"/>
      <c r="CL94" s="10"/>
      <c r="CM94" s="10"/>
      <c r="CN94" s="10"/>
      <c r="CO94" s="10"/>
    </row>
    <row r="95" spans="1:93" ht="19.5" customHeight="1" x14ac:dyDescent="0.25">
      <c r="A95" s="383"/>
      <c r="B95" s="37" t="s">
        <v>80</v>
      </c>
      <c r="C95" s="38">
        <f t="shared" si="29"/>
        <v>25</v>
      </c>
      <c r="D95" s="39">
        <f>SUM(F95+H95+J95+L95+N95+P95+R95+T95+V95+X95+Z95+AB95+AD95+AF95+AH95+AJ95+AL95)</f>
        <v>18</v>
      </c>
      <c r="E95" s="183">
        <f t="shared" ref="D95:E97" si="35">SUM(G95+I95+K95+M95+O95+Q95+S95+U95+W95+Y95+AA95+AC95+AE95+AG95+AI95+AK95+AM95)</f>
        <v>7</v>
      </c>
      <c r="F95" s="41"/>
      <c r="G95" s="184"/>
      <c r="H95" s="41"/>
      <c r="I95" s="42"/>
      <c r="J95" s="182"/>
      <c r="K95" s="101"/>
      <c r="L95" s="41"/>
      <c r="M95" s="43">
        <v>1</v>
      </c>
      <c r="N95" s="182"/>
      <c r="O95" s="101"/>
      <c r="P95" s="44">
        <v>1</v>
      </c>
      <c r="Q95" s="43"/>
      <c r="R95" s="184">
        <v>4</v>
      </c>
      <c r="S95" s="101">
        <v>1</v>
      </c>
      <c r="T95" s="41"/>
      <c r="U95" s="42">
        <v>1</v>
      </c>
      <c r="V95" s="182">
        <v>1</v>
      </c>
      <c r="W95" s="184">
        <v>1</v>
      </c>
      <c r="X95" s="41"/>
      <c r="Y95" s="42">
        <v>1</v>
      </c>
      <c r="Z95" s="182">
        <v>1</v>
      </c>
      <c r="AA95" s="184"/>
      <c r="AB95" s="41">
        <v>5</v>
      </c>
      <c r="AC95" s="42">
        <v>1</v>
      </c>
      <c r="AD95" s="41">
        <v>1</v>
      </c>
      <c r="AE95" s="43"/>
      <c r="AF95" s="41">
        <v>2</v>
      </c>
      <c r="AG95" s="42">
        <v>1</v>
      </c>
      <c r="AH95" s="41"/>
      <c r="AI95" s="42"/>
      <c r="AJ95" s="41">
        <v>2</v>
      </c>
      <c r="AK95" s="42"/>
      <c r="AL95" s="182">
        <v>1</v>
      </c>
      <c r="AM95" s="46"/>
      <c r="AN95" s="182">
        <v>0</v>
      </c>
      <c r="AO95" s="43">
        <v>0</v>
      </c>
      <c r="AP95" s="32">
        <v>0</v>
      </c>
      <c r="AQ95" s="42">
        <v>2</v>
      </c>
      <c r="AR95" s="43">
        <v>0</v>
      </c>
      <c r="AS95" s="33" t="str">
        <f t="shared" si="30"/>
        <v/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17"/>
      <c r="BE95" s="17"/>
      <c r="BX95" s="2"/>
      <c r="CA95" s="35" t="str">
        <f t="shared" si="31"/>
        <v/>
      </c>
      <c r="CB95" s="35" t="str">
        <f t="shared" si="32"/>
        <v/>
      </c>
      <c r="CG95" s="36">
        <f t="shared" si="33"/>
        <v>0</v>
      </c>
      <c r="CH95" s="36">
        <f t="shared" si="34"/>
        <v>0</v>
      </c>
      <c r="CI95" s="10"/>
      <c r="CJ95" s="10"/>
      <c r="CK95" s="10"/>
      <c r="CL95" s="10"/>
      <c r="CM95" s="10"/>
      <c r="CN95" s="10"/>
      <c r="CO95" s="10"/>
    </row>
    <row r="96" spans="1:93" ht="19.5" customHeight="1" x14ac:dyDescent="0.25">
      <c r="A96" s="383"/>
      <c r="B96" s="37" t="s">
        <v>81</v>
      </c>
      <c r="C96" s="38">
        <f t="shared" si="29"/>
        <v>8</v>
      </c>
      <c r="D96" s="39">
        <f t="shared" si="35"/>
        <v>6</v>
      </c>
      <c r="E96" s="183">
        <f t="shared" si="35"/>
        <v>2</v>
      </c>
      <c r="F96" s="41"/>
      <c r="G96" s="184">
        <v>1</v>
      </c>
      <c r="H96" s="41"/>
      <c r="I96" s="42"/>
      <c r="J96" s="182"/>
      <c r="K96" s="101"/>
      <c r="L96" s="41"/>
      <c r="M96" s="43"/>
      <c r="N96" s="182">
        <v>2</v>
      </c>
      <c r="O96" s="101"/>
      <c r="P96" s="44">
        <v>4</v>
      </c>
      <c r="Q96" s="43"/>
      <c r="R96" s="184"/>
      <c r="S96" s="101"/>
      <c r="T96" s="41"/>
      <c r="U96" s="42"/>
      <c r="V96" s="182"/>
      <c r="W96" s="184"/>
      <c r="X96" s="41"/>
      <c r="Y96" s="42">
        <v>1</v>
      </c>
      <c r="Z96" s="182"/>
      <c r="AA96" s="184"/>
      <c r="AB96" s="41"/>
      <c r="AC96" s="42"/>
      <c r="AD96" s="41"/>
      <c r="AE96" s="43"/>
      <c r="AF96" s="41"/>
      <c r="AG96" s="42"/>
      <c r="AH96" s="41"/>
      <c r="AI96" s="42"/>
      <c r="AJ96" s="41"/>
      <c r="AK96" s="42"/>
      <c r="AL96" s="182"/>
      <c r="AM96" s="46"/>
      <c r="AN96" s="182">
        <v>0</v>
      </c>
      <c r="AO96" s="43">
        <v>0</v>
      </c>
      <c r="AP96" s="32">
        <v>0</v>
      </c>
      <c r="AQ96" s="42">
        <v>2</v>
      </c>
      <c r="AR96" s="43">
        <v>0</v>
      </c>
      <c r="AS96" s="33" t="str">
        <f t="shared" si="30"/>
        <v/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17"/>
      <c r="BE96" s="17"/>
      <c r="BX96" s="2"/>
      <c r="CA96" s="35" t="str">
        <f t="shared" si="31"/>
        <v/>
      </c>
      <c r="CB96" s="35" t="str">
        <f t="shared" si="32"/>
        <v/>
      </c>
      <c r="CG96" s="36">
        <f t="shared" si="33"/>
        <v>0</v>
      </c>
      <c r="CH96" s="36">
        <f t="shared" si="34"/>
        <v>0</v>
      </c>
      <c r="CI96" s="10"/>
      <c r="CJ96" s="10"/>
      <c r="CK96" s="10"/>
      <c r="CL96" s="10"/>
      <c r="CM96" s="10"/>
      <c r="CN96" s="10"/>
      <c r="CO96" s="10"/>
    </row>
    <row r="97" spans="1:93" ht="19.5" customHeight="1" x14ac:dyDescent="0.25">
      <c r="A97" s="383"/>
      <c r="B97" s="37" t="s">
        <v>82</v>
      </c>
      <c r="C97" s="38">
        <f t="shared" si="29"/>
        <v>0</v>
      </c>
      <c r="D97" s="39">
        <f t="shared" si="35"/>
        <v>0</v>
      </c>
      <c r="E97" s="183">
        <f t="shared" si="35"/>
        <v>0</v>
      </c>
      <c r="F97" s="41"/>
      <c r="G97" s="184"/>
      <c r="H97" s="41"/>
      <c r="I97" s="42"/>
      <c r="J97" s="182"/>
      <c r="K97" s="101"/>
      <c r="L97" s="41"/>
      <c r="M97" s="43"/>
      <c r="N97" s="182"/>
      <c r="O97" s="101"/>
      <c r="P97" s="44"/>
      <c r="Q97" s="43"/>
      <c r="R97" s="184"/>
      <c r="S97" s="101"/>
      <c r="T97" s="41"/>
      <c r="U97" s="42"/>
      <c r="V97" s="182"/>
      <c r="W97" s="184"/>
      <c r="X97" s="41"/>
      <c r="Y97" s="42"/>
      <c r="Z97" s="182"/>
      <c r="AA97" s="184"/>
      <c r="AB97" s="41"/>
      <c r="AC97" s="42"/>
      <c r="AD97" s="41"/>
      <c r="AE97" s="43"/>
      <c r="AF97" s="41"/>
      <c r="AG97" s="42"/>
      <c r="AH97" s="41"/>
      <c r="AI97" s="42"/>
      <c r="AJ97" s="41"/>
      <c r="AK97" s="42"/>
      <c r="AL97" s="182"/>
      <c r="AM97" s="46"/>
      <c r="AN97" s="182">
        <v>0</v>
      </c>
      <c r="AO97" s="43">
        <v>0</v>
      </c>
      <c r="AP97" s="32">
        <v>0</v>
      </c>
      <c r="AQ97" s="42">
        <v>0</v>
      </c>
      <c r="AR97" s="43">
        <v>0</v>
      </c>
      <c r="AS97" s="33" t="str">
        <f t="shared" si="30"/>
        <v/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17"/>
      <c r="BE97" s="17"/>
      <c r="BX97" s="2"/>
      <c r="CA97" s="35" t="str">
        <f t="shared" si="31"/>
        <v/>
      </c>
      <c r="CB97" s="35" t="str">
        <f t="shared" si="32"/>
        <v/>
      </c>
      <c r="CG97" s="36">
        <f t="shared" si="33"/>
        <v>0</v>
      </c>
      <c r="CH97" s="36">
        <f t="shared" si="34"/>
        <v>0</v>
      </c>
      <c r="CI97" s="10"/>
      <c r="CJ97" s="10"/>
      <c r="CK97" s="10"/>
      <c r="CL97" s="10"/>
      <c r="CM97" s="10"/>
      <c r="CN97" s="10"/>
      <c r="CO97" s="10"/>
    </row>
    <row r="98" spans="1:93" ht="19.5" customHeight="1" x14ac:dyDescent="0.25">
      <c r="A98" s="383"/>
      <c r="B98" s="128" t="s">
        <v>83</v>
      </c>
      <c r="C98" s="129">
        <f t="shared" si="29"/>
        <v>0</v>
      </c>
      <c r="D98" s="185">
        <f>+J98+L98+N98</f>
        <v>0</v>
      </c>
      <c r="E98" s="186">
        <f>+K98+M98+O98</f>
        <v>0</v>
      </c>
      <c r="F98" s="90"/>
      <c r="G98" s="187"/>
      <c r="H98" s="90"/>
      <c r="I98" s="91"/>
      <c r="J98" s="182"/>
      <c r="K98" s="101"/>
      <c r="L98" s="53"/>
      <c r="M98" s="55"/>
      <c r="N98" s="188"/>
      <c r="O98" s="189"/>
      <c r="P98" s="117"/>
      <c r="Q98" s="116"/>
      <c r="R98" s="187"/>
      <c r="S98" s="190"/>
      <c r="T98" s="90"/>
      <c r="U98" s="91"/>
      <c r="V98" s="130"/>
      <c r="W98" s="187"/>
      <c r="X98" s="90"/>
      <c r="Y98" s="91"/>
      <c r="Z98" s="130"/>
      <c r="AA98" s="187"/>
      <c r="AB98" s="90"/>
      <c r="AC98" s="91"/>
      <c r="AD98" s="90"/>
      <c r="AE98" s="116"/>
      <c r="AF98" s="90"/>
      <c r="AG98" s="91"/>
      <c r="AH98" s="90"/>
      <c r="AI98" s="91"/>
      <c r="AJ98" s="90"/>
      <c r="AK98" s="91"/>
      <c r="AL98" s="187"/>
      <c r="AM98" s="118"/>
      <c r="AN98" s="182">
        <v>0</v>
      </c>
      <c r="AO98" s="43">
        <v>0</v>
      </c>
      <c r="AP98" s="32">
        <v>0</v>
      </c>
      <c r="AQ98" s="54">
        <v>0</v>
      </c>
      <c r="AR98" s="55">
        <v>0</v>
      </c>
      <c r="AS98" s="33" t="str">
        <f t="shared" si="30"/>
        <v/>
      </c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17"/>
      <c r="BE98" s="17"/>
      <c r="BX98" s="2"/>
      <c r="CA98" s="35" t="str">
        <f t="shared" si="31"/>
        <v/>
      </c>
      <c r="CB98" s="35" t="str">
        <f t="shared" si="32"/>
        <v/>
      </c>
      <c r="CG98" s="36">
        <f t="shared" si="33"/>
        <v>0</v>
      </c>
      <c r="CH98" s="36">
        <f t="shared" si="34"/>
        <v>0</v>
      </c>
      <c r="CI98" s="10"/>
      <c r="CJ98" s="10"/>
      <c r="CK98" s="10"/>
      <c r="CL98" s="10"/>
      <c r="CM98" s="10"/>
      <c r="CN98" s="10"/>
      <c r="CO98" s="10"/>
    </row>
    <row r="99" spans="1:93" ht="19.5" customHeight="1" x14ac:dyDescent="0.25">
      <c r="A99" s="384"/>
      <c r="B99" s="63" t="s">
        <v>84</v>
      </c>
      <c r="C99" s="64">
        <f t="shared" si="29"/>
        <v>0</v>
      </c>
      <c r="D99" s="65">
        <f>SUM(F99+H99+J99+L99+N99+P99+R99+T99+V99+X99+Z99+AB99+AD99+AF99+AH99+AJ99+AL99)</f>
        <v>0</v>
      </c>
      <c r="E99" s="191">
        <f>SUM(G99+I99+K99+M99+O99+Q99+S99+U99+W99+Y99+AA99+AC99+AE99+AG99+AI99+AK99+AM99)</f>
        <v>0</v>
      </c>
      <c r="F99" s="70"/>
      <c r="G99" s="192"/>
      <c r="H99" s="70"/>
      <c r="I99" s="74"/>
      <c r="J99" s="193"/>
      <c r="K99" s="194"/>
      <c r="L99" s="70"/>
      <c r="M99" s="84"/>
      <c r="N99" s="193"/>
      <c r="O99" s="194"/>
      <c r="P99" s="85"/>
      <c r="Q99" s="84"/>
      <c r="R99" s="192"/>
      <c r="S99" s="194"/>
      <c r="T99" s="70"/>
      <c r="U99" s="74"/>
      <c r="V99" s="193"/>
      <c r="W99" s="192"/>
      <c r="X99" s="70"/>
      <c r="Y99" s="74"/>
      <c r="Z99" s="193"/>
      <c r="AA99" s="192"/>
      <c r="AB99" s="70"/>
      <c r="AC99" s="74"/>
      <c r="AD99" s="70"/>
      <c r="AE99" s="84"/>
      <c r="AF99" s="70"/>
      <c r="AG99" s="74"/>
      <c r="AH99" s="70"/>
      <c r="AI99" s="74"/>
      <c r="AJ99" s="70"/>
      <c r="AK99" s="74"/>
      <c r="AL99" s="70"/>
      <c r="AM99" s="74"/>
      <c r="AN99" s="182">
        <v>0</v>
      </c>
      <c r="AO99" s="43">
        <v>0</v>
      </c>
      <c r="AP99" s="32">
        <v>0</v>
      </c>
      <c r="AQ99" s="42">
        <v>0</v>
      </c>
      <c r="AR99" s="43">
        <v>0</v>
      </c>
      <c r="AS99" s="33" t="str">
        <f t="shared" si="30"/>
        <v/>
      </c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17"/>
      <c r="BE99" s="17"/>
      <c r="BX99" s="2"/>
      <c r="CA99" s="35" t="str">
        <f t="shared" si="31"/>
        <v/>
      </c>
      <c r="CB99" s="35" t="str">
        <f t="shared" si="32"/>
        <v/>
      </c>
      <c r="CG99" s="36">
        <f t="shared" si="33"/>
        <v>0</v>
      </c>
      <c r="CH99" s="36">
        <f t="shared" si="34"/>
        <v>0</v>
      </c>
      <c r="CI99" s="10"/>
      <c r="CJ99" s="10"/>
      <c r="CK99" s="10"/>
      <c r="CL99" s="10"/>
      <c r="CM99" s="10"/>
      <c r="CN99" s="10"/>
      <c r="CO99" s="10"/>
    </row>
    <row r="100" spans="1:93" ht="19.5" customHeight="1" x14ac:dyDescent="0.25">
      <c r="A100" s="382" t="s">
        <v>85</v>
      </c>
      <c r="B100" s="18" t="s">
        <v>79</v>
      </c>
      <c r="C100" s="19">
        <f t="shared" si="29"/>
        <v>0</v>
      </c>
      <c r="D100" s="20">
        <f>+L100+N100+P100+R100+T100+V100+X100+Z100+AB100+AD100</f>
        <v>0</v>
      </c>
      <c r="E100" s="172">
        <f>+M100+O100+Q100+S100+U100+W100+Y100+AA100+AC100+AE100</f>
        <v>0</v>
      </c>
      <c r="F100" s="126"/>
      <c r="G100" s="173"/>
      <c r="H100" s="126"/>
      <c r="I100" s="174"/>
      <c r="J100" s="126"/>
      <c r="K100" s="173"/>
      <c r="L100" s="77"/>
      <c r="M100" s="78"/>
      <c r="N100" s="175"/>
      <c r="O100" s="176"/>
      <c r="P100" s="79"/>
      <c r="Q100" s="78"/>
      <c r="R100" s="177"/>
      <c r="S100" s="176"/>
      <c r="T100" s="77"/>
      <c r="U100" s="29"/>
      <c r="V100" s="175"/>
      <c r="W100" s="177"/>
      <c r="X100" s="77"/>
      <c r="Y100" s="29"/>
      <c r="Z100" s="175"/>
      <c r="AA100" s="177"/>
      <c r="AB100" s="77"/>
      <c r="AC100" s="29"/>
      <c r="AD100" s="77"/>
      <c r="AE100" s="78"/>
      <c r="AF100" s="107"/>
      <c r="AG100" s="195"/>
      <c r="AH100" s="107"/>
      <c r="AI100" s="195"/>
      <c r="AJ100" s="107"/>
      <c r="AK100" s="195"/>
      <c r="AL100" s="196"/>
      <c r="AM100" s="197"/>
      <c r="AN100" s="182">
        <v>0</v>
      </c>
      <c r="AO100" s="43">
        <v>0</v>
      </c>
      <c r="AP100" s="32">
        <v>0</v>
      </c>
      <c r="AQ100" s="95">
        <v>0</v>
      </c>
      <c r="AR100" s="96">
        <v>0</v>
      </c>
      <c r="AS100" s="33" t="str">
        <f t="shared" si="30"/>
        <v/>
      </c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17"/>
      <c r="BE100" s="17"/>
      <c r="BX100" s="2"/>
      <c r="CA100" s="35" t="str">
        <f t="shared" si="31"/>
        <v/>
      </c>
      <c r="CB100" s="35" t="str">
        <f t="shared" si="32"/>
        <v/>
      </c>
      <c r="CG100" s="36">
        <f t="shared" si="33"/>
        <v>0</v>
      </c>
      <c r="CH100" s="36">
        <f t="shared" si="34"/>
        <v>0</v>
      </c>
      <c r="CI100" s="10"/>
      <c r="CJ100" s="10"/>
      <c r="CK100" s="10"/>
      <c r="CL100" s="10"/>
      <c r="CM100" s="10"/>
      <c r="CN100" s="10"/>
      <c r="CO100" s="10"/>
    </row>
    <row r="101" spans="1:93" ht="19.5" customHeight="1" x14ac:dyDescent="0.25">
      <c r="A101" s="383"/>
      <c r="B101" s="37" t="s">
        <v>80</v>
      </c>
      <c r="C101" s="38">
        <f t="shared" si="29"/>
        <v>25</v>
      </c>
      <c r="D101" s="39">
        <f t="shared" ref="D101:E103" si="36">SUM(F101+H101+J101+L101+N101+P101+R101+T101+V101+X101+Z101+AB101+AD101+AF101+AH101+AJ101+AL101)</f>
        <v>18</v>
      </c>
      <c r="E101" s="183">
        <f t="shared" si="36"/>
        <v>7</v>
      </c>
      <c r="F101" s="41"/>
      <c r="G101" s="198"/>
      <c r="H101" s="41"/>
      <c r="I101" s="95"/>
      <c r="J101" s="41"/>
      <c r="K101" s="198"/>
      <c r="L101" s="41"/>
      <c r="M101" s="95">
        <v>1</v>
      </c>
      <c r="N101" s="182"/>
      <c r="O101" s="198"/>
      <c r="P101" s="41">
        <v>1</v>
      </c>
      <c r="Q101" s="95"/>
      <c r="R101" s="182">
        <v>4</v>
      </c>
      <c r="S101" s="198">
        <v>1</v>
      </c>
      <c r="T101" s="41"/>
      <c r="U101" s="95">
        <v>1</v>
      </c>
      <c r="V101" s="182">
        <v>1</v>
      </c>
      <c r="W101" s="198">
        <v>1</v>
      </c>
      <c r="X101" s="41"/>
      <c r="Y101" s="95">
        <v>1</v>
      </c>
      <c r="Z101" s="182">
        <v>1</v>
      </c>
      <c r="AA101" s="198"/>
      <c r="AB101" s="41">
        <v>5</v>
      </c>
      <c r="AC101" s="95">
        <v>1</v>
      </c>
      <c r="AD101" s="41">
        <v>1</v>
      </c>
      <c r="AE101" s="96"/>
      <c r="AF101" s="41">
        <v>2</v>
      </c>
      <c r="AG101" s="42">
        <v>1</v>
      </c>
      <c r="AH101" s="41"/>
      <c r="AI101" s="42"/>
      <c r="AJ101" s="41">
        <v>2</v>
      </c>
      <c r="AK101" s="42"/>
      <c r="AL101" s="182">
        <v>1</v>
      </c>
      <c r="AM101" s="46"/>
      <c r="AN101" s="182">
        <v>0</v>
      </c>
      <c r="AO101" s="43">
        <v>0</v>
      </c>
      <c r="AP101" s="32">
        <v>0</v>
      </c>
      <c r="AQ101" s="95">
        <v>2</v>
      </c>
      <c r="AR101" s="96">
        <v>0</v>
      </c>
      <c r="AS101" s="33" t="str">
        <f t="shared" si="30"/>
        <v/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17"/>
      <c r="BE101" s="17"/>
      <c r="BX101" s="2"/>
      <c r="CA101" s="35" t="str">
        <f t="shared" si="31"/>
        <v/>
      </c>
      <c r="CB101" s="35" t="str">
        <f t="shared" si="32"/>
        <v/>
      </c>
      <c r="CG101" s="36">
        <f t="shared" si="33"/>
        <v>0</v>
      </c>
      <c r="CH101" s="36">
        <f t="shared" si="34"/>
        <v>0</v>
      </c>
      <c r="CI101" s="10"/>
      <c r="CJ101" s="10"/>
      <c r="CK101" s="10"/>
      <c r="CL101" s="10"/>
      <c r="CM101" s="10"/>
      <c r="CN101" s="10"/>
      <c r="CO101" s="10"/>
    </row>
    <row r="102" spans="1:93" ht="19.5" customHeight="1" x14ac:dyDescent="0.25">
      <c r="A102" s="383"/>
      <c r="B102" s="37" t="s">
        <v>81</v>
      </c>
      <c r="C102" s="38">
        <f t="shared" si="29"/>
        <v>8</v>
      </c>
      <c r="D102" s="39">
        <f>SUM(F102+H102+J102+L102+N102+P102+R102+T102+V102+X102+Z102+AB102+AD102+AF102+AH102+AJ102+AL102)</f>
        <v>6</v>
      </c>
      <c r="E102" s="183">
        <f t="shared" si="36"/>
        <v>2</v>
      </c>
      <c r="F102" s="41"/>
      <c r="G102" s="184">
        <v>1</v>
      </c>
      <c r="H102" s="41"/>
      <c r="I102" s="42"/>
      <c r="J102" s="41"/>
      <c r="K102" s="184"/>
      <c r="L102" s="41"/>
      <c r="M102" s="42"/>
      <c r="N102" s="182">
        <v>2</v>
      </c>
      <c r="O102" s="184"/>
      <c r="P102" s="41">
        <v>4</v>
      </c>
      <c r="Q102" s="42"/>
      <c r="R102" s="182"/>
      <c r="S102" s="184"/>
      <c r="T102" s="41"/>
      <c r="U102" s="42"/>
      <c r="V102" s="182"/>
      <c r="W102" s="184"/>
      <c r="X102" s="41"/>
      <c r="Y102" s="42">
        <v>1</v>
      </c>
      <c r="Z102" s="182"/>
      <c r="AA102" s="184"/>
      <c r="AB102" s="41"/>
      <c r="AC102" s="42"/>
      <c r="AD102" s="41"/>
      <c r="AE102" s="43"/>
      <c r="AF102" s="41"/>
      <c r="AG102" s="42"/>
      <c r="AH102" s="41"/>
      <c r="AI102" s="42"/>
      <c r="AJ102" s="41"/>
      <c r="AK102" s="42"/>
      <c r="AL102" s="182"/>
      <c r="AM102" s="46"/>
      <c r="AN102" s="182">
        <v>0</v>
      </c>
      <c r="AO102" s="43">
        <v>0</v>
      </c>
      <c r="AP102" s="32">
        <v>0</v>
      </c>
      <c r="AQ102" s="42">
        <v>2</v>
      </c>
      <c r="AR102" s="43">
        <v>0</v>
      </c>
      <c r="AS102" s="33" t="str">
        <f t="shared" si="30"/>
        <v/>
      </c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17"/>
      <c r="BE102" s="17"/>
      <c r="BX102" s="2"/>
      <c r="CA102" s="35" t="str">
        <f t="shared" si="31"/>
        <v/>
      </c>
      <c r="CB102" s="35" t="str">
        <f t="shared" si="32"/>
        <v/>
      </c>
      <c r="CG102" s="36">
        <f t="shared" si="33"/>
        <v>0</v>
      </c>
      <c r="CH102" s="36">
        <f t="shared" si="34"/>
        <v>0</v>
      </c>
      <c r="CI102" s="10"/>
      <c r="CJ102" s="10"/>
      <c r="CK102" s="10"/>
      <c r="CL102" s="10"/>
      <c r="CM102" s="10"/>
      <c r="CN102" s="10"/>
      <c r="CO102" s="10"/>
    </row>
    <row r="103" spans="1:93" ht="19.5" customHeight="1" x14ac:dyDescent="0.25">
      <c r="A103" s="383"/>
      <c r="B103" s="37" t="s">
        <v>82</v>
      </c>
      <c r="C103" s="38">
        <f t="shared" si="29"/>
        <v>0</v>
      </c>
      <c r="D103" s="39">
        <f t="shared" si="36"/>
        <v>0</v>
      </c>
      <c r="E103" s="183">
        <f t="shared" si="36"/>
        <v>0</v>
      </c>
      <c r="F103" s="41"/>
      <c r="G103" s="184"/>
      <c r="H103" s="41"/>
      <c r="I103" s="42"/>
      <c r="J103" s="41"/>
      <c r="K103" s="184"/>
      <c r="L103" s="41"/>
      <c r="M103" s="42"/>
      <c r="N103" s="182"/>
      <c r="O103" s="184"/>
      <c r="P103" s="41"/>
      <c r="Q103" s="42"/>
      <c r="R103" s="182"/>
      <c r="S103" s="184"/>
      <c r="T103" s="41"/>
      <c r="U103" s="42"/>
      <c r="V103" s="182"/>
      <c r="W103" s="184"/>
      <c r="X103" s="41"/>
      <c r="Y103" s="42"/>
      <c r="Z103" s="182"/>
      <c r="AA103" s="184"/>
      <c r="AB103" s="41"/>
      <c r="AC103" s="42"/>
      <c r="AD103" s="41"/>
      <c r="AE103" s="43"/>
      <c r="AF103" s="41"/>
      <c r="AG103" s="42"/>
      <c r="AH103" s="41"/>
      <c r="AI103" s="42"/>
      <c r="AJ103" s="41"/>
      <c r="AK103" s="42"/>
      <c r="AL103" s="182"/>
      <c r="AM103" s="46"/>
      <c r="AN103" s="182">
        <v>0</v>
      </c>
      <c r="AO103" s="43">
        <v>0</v>
      </c>
      <c r="AP103" s="32">
        <v>0</v>
      </c>
      <c r="AQ103" s="42">
        <v>0</v>
      </c>
      <c r="AR103" s="43">
        <v>0</v>
      </c>
      <c r="AS103" s="33" t="str">
        <f t="shared" si="30"/>
        <v/>
      </c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17"/>
      <c r="BE103" s="17"/>
      <c r="BX103" s="2"/>
      <c r="CA103" s="35" t="str">
        <f t="shared" si="31"/>
        <v/>
      </c>
      <c r="CB103" s="35" t="str">
        <f t="shared" si="32"/>
        <v/>
      </c>
      <c r="CG103" s="36">
        <f t="shared" si="33"/>
        <v>0</v>
      </c>
      <c r="CH103" s="36">
        <f t="shared" si="34"/>
        <v>0</v>
      </c>
      <c r="CI103" s="10"/>
      <c r="CJ103" s="10"/>
      <c r="CK103" s="10"/>
      <c r="CL103" s="10"/>
      <c r="CM103" s="10"/>
      <c r="CN103" s="10"/>
      <c r="CO103" s="10"/>
    </row>
    <row r="104" spans="1:93" ht="19.5" customHeight="1" x14ac:dyDescent="0.25">
      <c r="A104" s="383"/>
      <c r="B104" s="128" t="s">
        <v>83</v>
      </c>
      <c r="C104" s="129">
        <f t="shared" si="29"/>
        <v>0</v>
      </c>
      <c r="D104" s="185">
        <f>+J104+L104+N104</f>
        <v>0</v>
      </c>
      <c r="E104" s="186">
        <f>+K104+M104+O104</f>
        <v>0</v>
      </c>
      <c r="F104" s="90"/>
      <c r="G104" s="187"/>
      <c r="H104" s="126"/>
      <c r="I104" s="174"/>
      <c r="J104" s="41"/>
      <c r="K104" s="184"/>
      <c r="L104" s="41"/>
      <c r="M104" s="42"/>
      <c r="N104" s="182"/>
      <c r="O104" s="184"/>
      <c r="P104" s="199"/>
      <c r="Q104" s="127"/>
      <c r="R104" s="173"/>
      <c r="S104" s="200"/>
      <c r="T104" s="126"/>
      <c r="U104" s="174"/>
      <c r="V104" s="201"/>
      <c r="W104" s="173"/>
      <c r="X104" s="126"/>
      <c r="Y104" s="174"/>
      <c r="Z104" s="201"/>
      <c r="AA104" s="173"/>
      <c r="AB104" s="126"/>
      <c r="AC104" s="174"/>
      <c r="AD104" s="126"/>
      <c r="AE104" s="127"/>
      <c r="AF104" s="126"/>
      <c r="AG104" s="174"/>
      <c r="AH104" s="126"/>
      <c r="AI104" s="174"/>
      <c r="AJ104" s="126"/>
      <c r="AK104" s="174"/>
      <c r="AL104" s="173"/>
      <c r="AM104" s="202"/>
      <c r="AN104" s="182">
        <v>0</v>
      </c>
      <c r="AO104" s="43">
        <v>0</v>
      </c>
      <c r="AP104" s="32">
        <v>0</v>
      </c>
      <c r="AQ104" s="42">
        <v>0</v>
      </c>
      <c r="AR104" s="43">
        <v>0</v>
      </c>
      <c r="AS104" s="33" t="str">
        <f t="shared" si="30"/>
        <v/>
      </c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17"/>
      <c r="BE104" s="17"/>
      <c r="BX104" s="2"/>
      <c r="CA104" s="35" t="str">
        <f t="shared" si="31"/>
        <v/>
      </c>
      <c r="CB104" s="35" t="str">
        <f t="shared" si="32"/>
        <v/>
      </c>
      <c r="CG104" s="36">
        <f t="shared" si="33"/>
        <v>0</v>
      </c>
      <c r="CH104" s="36">
        <f t="shared" si="34"/>
        <v>0</v>
      </c>
      <c r="CI104" s="10"/>
      <c r="CJ104" s="10"/>
      <c r="CK104" s="10"/>
      <c r="CL104" s="10"/>
      <c r="CM104" s="10"/>
      <c r="CN104" s="10"/>
      <c r="CO104" s="10"/>
    </row>
    <row r="105" spans="1:93" ht="19.5" customHeight="1" x14ac:dyDescent="0.25">
      <c r="A105" s="384"/>
      <c r="B105" s="63" t="s">
        <v>84</v>
      </c>
      <c r="C105" s="64">
        <f t="shared" si="29"/>
        <v>0</v>
      </c>
      <c r="D105" s="65">
        <f>SUM(F105+H105+J105+L105+N105+P105+R105+T105+V105+X105+Z105+AB105+AD105+AF105+AH105+AJ105+AL105)</f>
        <v>0</v>
      </c>
      <c r="E105" s="191">
        <f>SUM(G105+I105+K105+M105+O105+Q105+S105+U105+W105+Y105+AA105+AC105+AE105+AG105+AI105+AK105+AM105)</f>
        <v>0</v>
      </c>
      <c r="F105" s="70"/>
      <c r="G105" s="192"/>
      <c r="H105" s="70"/>
      <c r="I105" s="74"/>
      <c r="J105" s="193"/>
      <c r="K105" s="194"/>
      <c r="L105" s="70"/>
      <c r="M105" s="84"/>
      <c r="N105" s="193"/>
      <c r="O105" s="194"/>
      <c r="P105" s="85"/>
      <c r="Q105" s="84"/>
      <c r="R105" s="192"/>
      <c r="S105" s="194"/>
      <c r="T105" s="70"/>
      <c r="U105" s="74"/>
      <c r="V105" s="193"/>
      <c r="W105" s="192"/>
      <c r="X105" s="70"/>
      <c r="Y105" s="74"/>
      <c r="Z105" s="193"/>
      <c r="AA105" s="192"/>
      <c r="AB105" s="70"/>
      <c r="AC105" s="74"/>
      <c r="AD105" s="70"/>
      <c r="AE105" s="84"/>
      <c r="AF105" s="70"/>
      <c r="AG105" s="74"/>
      <c r="AH105" s="70"/>
      <c r="AI105" s="74"/>
      <c r="AJ105" s="70"/>
      <c r="AK105" s="74"/>
      <c r="AL105" s="192"/>
      <c r="AM105" s="86"/>
      <c r="AN105" s="193">
        <v>0</v>
      </c>
      <c r="AO105" s="84">
        <v>0</v>
      </c>
      <c r="AP105" s="75">
        <v>0</v>
      </c>
      <c r="AQ105" s="74">
        <v>0</v>
      </c>
      <c r="AR105" s="74">
        <v>0</v>
      </c>
      <c r="AS105" s="33" t="str">
        <f t="shared" si="30"/>
        <v/>
      </c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17"/>
      <c r="BE105" s="17"/>
      <c r="BX105" s="2"/>
      <c r="CA105" s="35" t="str">
        <f t="shared" si="31"/>
        <v/>
      </c>
      <c r="CB105" s="35" t="str">
        <f t="shared" si="32"/>
        <v/>
      </c>
      <c r="CG105" s="36">
        <f t="shared" si="33"/>
        <v>0</v>
      </c>
      <c r="CH105" s="36">
        <f t="shared" si="34"/>
        <v>0</v>
      </c>
      <c r="CI105" s="10"/>
      <c r="CJ105" s="10"/>
      <c r="CK105" s="10"/>
      <c r="CL105" s="10"/>
      <c r="CM105" s="10"/>
      <c r="CN105" s="10"/>
      <c r="CO105" s="10"/>
    </row>
    <row r="106" spans="1:93" ht="32.1" customHeight="1" x14ac:dyDescent="0.25">
      <c r="A106" s="203" t="s">
        <v>86</v>
      </c>
      <c r="B106" s="9"/>
      <c r="C106" s="9"/>
      <c r="D106" s="9"/>
      <c r="E106" s="163"/>
      <c r="F106" s="163"/>
      <c r="G106" s="163"/>
      <c r="H106" s="163"/>
      <c r="I106" s="163"/>
      <c r="J106" s="163"/>
      <c r="K106" s="163"/>
      <c r="L106" s="164"/>
      <c r="M106" s="17"/>
      <c r="N106" s="17"/>
      <c r="O106" s="17"/>
      <c r="P106" s="17"/>
      <c r="Q106" s="17"/>
      <c r="R106" s="17"/>
      <c r="S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25.35" customHeight="1" x14ac:dyDescent="0.25">
      <c r="A107" s="392" t="s">
        <v>87</v>
      </c>
      <c r="B107" s="204" t="s">
        <v>88</v>
      </c>
      <c r="C107" s="276" t="s">
        <v>89</v>
      </c>
      <c r="D107" s="276" t="s">
        <v>90</v>
      </c>
      <c r="E107" s="163"/>
      <c r="F107" s="163"/>
      <c r="G107" s="163"/>
      <c r="H107" s="163"/>
      <c r="I107" s="163"/>
      <c r="J107" s="163"/>
      <c r="K107" s="163"/>
      <c r="L107" s="164"/>
      <c r="M107" s="17"/>
      <c r="N107" s="17"/>
      <c r="O107" s="17"/>
      <c r="P107" s="17"/>
      <c r="Q107" s="17"/>
      <c r="R107" s="17"/>
      <c r="S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26.25" customHeight="1" x14ac:dyDescent="0.25">
      <c r="A108" s="395"/>
      <c r="B108" s="206" t="s">
        <v>91</v>
      </c>
      <c r="C108" s="30"/>
      <c r="D108" s="30"/>
      <c r="E108" s="33" t="str">
        <f>$CA108&amp;$CB108&amp;$CC108&amp;$CD108</f>
        <v/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17"/>
      <c r="R108" s="17"/>
      <c r="S108" s="17"/>
      <c r="CA108" s="4" t="str">
        <f>IF(D108&lt;=C108,"","* Las consejerías realizadas en Espacios Amigables NO DEBEN ser mayor al Total de Actividades. ")</f>
        <v/>
      </c>
      <c r="CG108" s="10">
        <f>IF(D108&lt;=C108,0,1)</f>
        <v>0</v>
      </c>
      <c r="CH108" s="10"/>
      <c r="CI108" s="10"/>
      <c r="CJ108" s="10"/>
      <c r="CK108" s="10"/>
      <c r="CL108" s="10"/>
      <c r="CM108" s="10"/>
      <c r="CN108" s="10"/>
      <c r="CO108" s="10"/>
    </row>
    <row r="109" spans="1:93" ht="26.25" customHeight="1" x14ac:dyDescent="0.25">
      <c r="A109" s="395"/>
      <c r="B109" s="207" t="s">
        <v>92</v>
      </c>
      <c r="C109" s="32"/>
      <c r="D109" s="32"/>
      <c r="E109" s="33" t="str">
        <f>$CA109&amp;$CB109&amp;$CC109&amp;$CD109</f>
        <v/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17"/>
      <c r="R109" s="17"/>
      <c r="S109" s="17"/>
      <c r="CA109" s="4" t="str">
        <f>IF(D109&lt;=C109,"","* Las consejerías realizadas en Espacios Amigables NO DEBEN ser mayor al Total de Actividades. ")</f>
        <v/>
      </c>
      <c r="CG109" s="10">
        <f>IF(D109&lt;=C109,0,1)</f>
        <v>0</v>
      </c>
      <c r="CH109" s="10"/>
      <c r="CI109" s="10"/>
      <c r="CJ109" s="10"/>
      <c r="CK109" s="10"/>
      <c r="CL109" s="10"/>
      <c r="CM109" s="10"/>
      <c r="CN109" s="10"/>
      <c r="CO109" s="10"/>
    </row>
    <row r="110" spans="1:93" ht="26.25" customHeight="1" x14ac:dyDescent="0.25">
      <c r="A110" s="395"/>
      <c r="B110" s="207" t="s">
        <v>93</v>
      </c>
      <c r="C110" s="32"/>
      <c r="D110" s="32"/>
      <c r="E110" s="33" t="str">
        <f>$CA110&amp;$CB110&amp;$CC110&amp;$CD110</f>
        <v/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17"/>
      <c r="R110" s="17"/>
      <c r="S110" s="17"/>
      <c r="CA110" s="4" t="str">
        <f>IF(D110&lt;=C110,"","* Las consejerías realizadas en Espacios Amigables NO DEBEN ser mayor al Total de Actividades. ")</f>
        <v/>
      </c>
      <c r="CG110" s="10">
        <f>IF(D110&lt;=C110,0,1)</f>
        <v>0</v>
      </c>
      <c r="CH110" s="10"/>
      <c r="CI110" s="10"/>
      <c r="CJ110" s="10"/>
      <c r="CK110" s="10"/>
      <c r="CL110" s="10"/>
      <c r="CM110" s="10"/>
      <c r="CN110" s="10"/>
      <c r="CO110" s="10"/>
    </row>
    <row r="111" spans="1:93" ht="26.25" customHeight="1" x14ac:dyDescent="0.25">
      <c r="A111" s="395"/>
      <c r="B111" s="207" t="s">
        <v>94</v>
      </c>
      <c r="C111" s="32"/>
      <c r="D111" s="208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17"/>
      <c r="R111" s="17"/>
      <c r="S111" s="17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ht="26.25" customHeight="1" x14ac:dyDescent="0.25">
      <c r="A112" s="395"/>
      <c r="B112" s="209" t="s">
        <v>95</v>
      </c>
      <c r="C112" s="42"/>
      <c r="D112" s="208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17"/>
      <c r="R112" s="17"/>
      <c r="S112" s="17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104" ht="26.25" customHeight="1" x14ac:dyDescent="0.25">
      <c r="A113" s="395"/>
      <c r="B113" s="209" t="s">
        <v>96</v>
      </c>
      <c r="C113" s="42"/>
      <c r="D113" s="32"/>
      <c r="E113" s="33" t="str">
        <f>$CA113&amp;$CB113&amp;$CC113&amp;$CD113</f>
        <v/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17"/>
      <c r="R113" s="17"/>
      <c r="S113" s="17"/>
      <c r="CA113" s="4" t="str">
        <f>IF(D113&lt;=C113,"","* Las consejerías realizadas en Espacios Amigables NO DEBEN ser mayor al Total de Actividades. ")</f>
        <v/>
      </c>
      <c r="CG113" s="10">
        <f>IF(D113&lt;=C113,0,1)</f>
        <v>0</v>
      </c>
      <c r="CH113" s="10"/>
      <c r="CI113" s="10"/>
      <c r="CJ113" s="10"/>
      <c r="CK113" s="10"/>
      <c r="CL113" s="10"/>
      <c r="CM113" s="10"/>
      <c r="CN113" s="10"/>
      <c r="CO113" s="10"/>
    </row>
    <row r="114" spans="1:104" ht="26.25" customHeight="1" x14ac:dyDescent="0.25">
      <c r="A114" s="395"/>
      <c r="B114" s="209" t="s">
        <v>97</v>
      </c>
      <c r="C114" s="42"/>
      <c r="D114" s="32"/>
      <c r="E114" s="33" t="str">
        <f>$CA114&amp;$CB114&amp;$CC114&amp;$CD114</f>
        <v/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17"/>
      <c r="R114" s="17"/>
      <c r="S114" s="17"/>
      <c r="CA114" s="4" t="str">
        <f>IF(D114&lt;=C114,"","* Las consejerías realizadas en Espacios Amigables NO DEBEN ser mayor al Total de Actividades. ")</f>
        <v/>
      </c>
      <c r="CG114" s="10">
        <f>IF(D114&lt;=C114,0,1)</f>
        <v>0</v>
      </c>
      <c r="CH114" s="10"/>
      <c r="CI114" s="10"/>
      <c r="CJ114" s="10"/>
      <c r="CK114" s="10"/>
      <c r="CL114" s="10"/>
      <c r="CM114" s="10"/>
      <c r="CN114" s="10"/>
      <c r="CO114" s="10"/>
    </row>
    <row r="115" spans="1:104" ht="26.25" customHeight="1" x14ac:dyDescent="0.25">
      <c r="A115" s="395"/>
      <c r="B115" s="209" t="s">
        <v>98</v>
      </c>
      <c r="C115" s="32"/>
      <c r="D115" s="32"/>
      <c r="E115" s="33" t="str">
        <f>$CA115&amp;$CB115&amp;$CC115&amp;$CD115</f>
        <v/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7"/>
      <c r="R115" s="17"/>
      <c r="S115" s="17"/>
      <c r="CA115" s="4" t="str">
        <f>IF(D115&lt;=C115,"","* Las consejerías realizadas en Espacios Amigables NO DEBEN ser mayor al Total de Actividades. ")</f>
        <v/>
      </c>
      <c r="CG115" s="10">
        <f>IF(D115&lt;=C115,0,1)</f>
        <v>0</v>
      </c>
      <c r="CH115" s="10"/>
      <c r="CI115" s="10"/>
      <c r="CJ115" s="10"/>
      <c r="CK115" s="10"/>
      <c r="CL115" s="10"/>
      <c r="CM115" s="10"/>
      <c r="CN115" s="10"/>
      <c r="CO115" s="10"/>
    </row>
    <row r="116" spans="1:104" ht="26.25" customHeight="1" x14ac:dyDescent="0.25">
      <c r="A116" s="398"/>
      <c r="B116" s="210" t="s">
        <v>99</v>
      </c>
      <c r="C116" s="211"/>
      <c r="D116" s="211"/>
      <c r="E116" s="33" t="str">
        <f>$CA116&amp;$CB116&amp;$CC116&amp;$CD116</f>
        <v/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17"/>
      <c r="R116" s="17"/>
      <c r="S116" s="17"/>
      <c r="CA116" s="4" t="str">
        <f>IF(D116&lt;=C116,"","* Las consejerías realizadas en Espacios Amigables NO DEBEN ser mayor al Total de Actividades. ")</f>
        <v/>
      </c>
      <c r="CG116" s="10">
        <f>IF(D116&lt;=C116,0,1)</f>
        <v>0</v>
      </c>
      <c r="CH116" s="10"/>
      <c r="CI116" s="10"/>
      <c r="CJ116" s="10"/>
      <c r="CK116" s="10"/>
      <c r="CL116" s="10"/>
      <c r="CM116" s="10"/>
      <c r="CN116" s="10"/>
      <c r="CO116" s="10"/>
    </row>
    <row r="117" spans="1:104" ht="26.25" customHeight="1" x14ac:dyDescent="0.25">
      <c r="A117" s="212" t="s">
        <v>100</v>
      </c>
      <c r="B117" s="212"/>
      <c r="C117" s="203"/>
      <c r="D117" s="203"/>
      <c r="E117" s="21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7"/>
      <c r="R117" s="17"/>
      <c r="S117" s="17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104" ht="26.25" customHeight="1" x14ac:dyDescent="0.25">
      <c r="A118" s="382" t="s">
        <v>101</v>
      </c>
      <c r="B118" s="203"/>
      <c r="C118" s="391" t="s">
        <v>102</v>
      </c>
      <c r="D118" s="392"/>
      <c r="E118" s="393"/>
      <c r="F118" s="419" t="s">
        <v>7</v>
      </c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1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26.25" customHeight="1" x14ac:dyDescent="0.25">
      <c r="A119" s="383"/>
      <c r="B119" s="203"/>
      <c r="C119" s="397"/>
      <c r="D119" s="398"/>
      <c r="E119" s="399"/>
      <c r="F119" s="407" t="s">
        <v>16</v>
      </c>
      <c r="G119" s="408"/>
      <c r="H119" s="407" t="s">
        <v>17</v>
      </c>
      <c r="I119" s="408"/>
      <c r="J119" s="407" t="s">
        <v>18</v>
      </c>
      <c r="K119" s="408"/>
      <c r="L119" s="407" t="s">
        <v>19</v>
      </c>
      <c r="M119" s="408"/>
      <c r="N119" s="407" t="s">
        <v>20</v>
      </c>
      <c r="O119" s="408"/>
      <c r="P119" s="407" t="s">
        <v>21</v>
      </c>
      <c r="Q119" s="408"/>
      <c r="R119" s="407" t="s">
        <v>22</v>
      </c>
      <c r="S119" s="408"/>
      <c r="T119" s="407" t="s">
        <v>23</v>
      </c>
      <c r="U119" s="408"/>
      <c r="V119" s="407" t="s">
        <v>24</v>
      </c>
      <c r="W119" s="408"/>
      <c r="X119" s="407" t="s">
        <v>25</v>
      </c>
      <c r="Y119" s="408"/>
      <c r="Z119" s="407" t="s">
        <v>26</v>
      </c>
      <c r="AA119" s="408"/>
      <c r="AB119" s="407" t="s">
        <v>27</v>
      </c>
      <c r="AC119" s="408"/>
      <c r="AD119" s="407" t="s">
        <v>28</v>
      </c>
      <c r="AE119" s="408"/>
      <c r="AF119" s="407" t="s">
        <v>29</v>
      </c>
      <c r="AG119" s="408"/>
      <c r="AH119" s="415" t="s">
        <v>30</v>
      </c>
      <c r="AI119" s="416"/>
      <c r="AJ119" s="418" t="s">
        <v>103</v>
      </c>
      <c r="AK119" s="417"/>
      <c r="AP119" s="3"/>
      <c r="AQ119" s="3"/>
      <c r="AR119" s="3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27" customHeight="1" x14ac:dyDescent="0.25">
      <c r="A120" s="384"/>
      <c r="B120" s="203"/>
      <c r="C120" s="277" t="s">
        <v>31</v>
      </c>
      <c r="D120" s="170" t="s">
        <v>32</v>
      </c>
      <c r="E120" s="274" t="s">
        <v>33</v>
      </c>
      <c r="F120" s="11" t="s">
        <v>32</v>
      </c>
      <c r="G120" s="273" t="s">
        <v>33</v>
      </c>
      <c r="H120" s="11" t="s">
        <v>32</v>
      </c>
      <c r="I120" s="273" t="s">
        <v>33</v>
      </c>
      <c r="J120" s="11" t="s">
        <v>32</v>
      </c>
      <c r="K120" s="273" t="s">
        <v>33</v>
      </c>
      <c r="L120" s="11" t="s">
        <v>32</v>
      </c>
      <c r="M120" s="273" t="s">
        <v>33</v>
      </c>
      <c r="N120" s="11" t="s">
        <v>32</v>
      </c>
      <c r="O120" s="273" t="s">
        <v>33</v>
      </c>
      <c r="P120" s="11" t="s">
        <v>32</v>
      </c>
      <c r="Q120" s="273" t="s">
        <v>33</v>
      </c>
      <c r="R120" s="11" t="s">
        <v>32</v>
      </c>
      <c r="S120" s="273" t="s">
        <v>33</v>
      </c>
      <c r="T120" s="11" t="s">
        <v>32</v>
      </c>
      <c r="U120" s="273" t="s">
        <v>33</v>
      </c>
      <c r="V120" s="11" t="s">
        <v>32</v>
      </c>
      <c r="W120" s="273" t="s">
        <v>33</v>
      </c>
      <c r="X120" s="11" t="s">
        <v>32</v>
      </c>
      <c r="Y120" s="273" t="s">
        <v>33</v>
      </c>
      <c r="Z120" s="11" t="s">
        <v>32</v>
      </c>
      <c r="AA120" s="273" t="s">
        <v>33</v>
      </c>
      <c r="AB120" s="11" t="s">
        <v>32</v>
      </c>
      <c r="AC120" s="273" t="s">
        <v>33</v>
      </c>
      <c r="AD120" s="11" t="s">
        <v>32</v>
      </c>
      <c r="AE120" s="273" t="s">
        <v>33</v>
      </c>
      <c r="AF120" s="11" t="s">
        <v>32</v>
      </c>
      <c r="AG120" s="273" t="s">
        <v>33</v>
      </c>
      <c r="AH120" s="11" t="s">
        <v>32</v>
      </c>
      <c r="AI120" s="280" t="s">
        <v>33</v>
      </c>
      <c r="AJ120" s="170" t="s">
        <v>32</v>
      </c>
      <c r="AK120" s="273" t="s">
        <v>33</v>
      </c>
      <c r="AP120" s="3"/>
      <c r="AQ120" s="3"/>
      <c r="AR120" s="3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20.25" customHeight="1" x14ac:dyDescent="0.25">
      <c r="A121" s="393" t="s">
        <v>104</v>
      </c>
      <c r="B121" s="18" t="s">
        <v>105</v>
      </c>
      <c r="C121" s="215">
        <f>SUM(D121:E121)</f>
        <v>0</v>
      </c>
      <c r="D121" s="216">
        <f t="shared" ref="D121:E123" si="37">+F121+H121+J121+L121+N121+P121+R121+T121+V121+X121+Z121+AB121+AD121+AF121+AH121</f>
        <v>0</v>
      </c>
      <c r="E121" s="21">
        <f t="shared" si="37"/>
        <v>0</v>
      </c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5"/>
      <c r="AI121" s="26"/>
      <c r="AJ121" s="217"/>
      <c r="AK121" s="24"/>
      <c r="AP121" s="3"/>
      <c r="AQ121" s="3"/>
      <c r="AR121" s="3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8.75" customHeight="1" x14ac:dyDescent="0.25">
      <c r="A122" s="396"/>
      <c r="B122" s="37" t="s">
        <v>106</v>
      </c>
      <c r="C122" s="103">
        <f>SUM(D122:E122)</f>
        <v>0</v>
      </c>
      <c r="D122" s="218">
        <f t="shared" si="37"/>
        <v>0</v>
      </c>
      <c r="E122" s="40">
        <f t="shared" si="37"/>
        <v>0</v>
      </c>
      <c r="F122" s="41"/>
      <c r="G122" s="43"/>
      <c r="H122" s="41"/>
      <c r="I122" s="43"/>
      <c r="J122" s="41"/>
      <c r="K122" s="43"/>
      <c r="L122" s="41"/>
      <c r="M122" s="43"/>
      <c r="N122" s="41"/>
      <c r="O122" s="43"/>
      <c r="P122" s="41"/>
      <c r="Q122" s="43"/>
      <c r="R122" s="41"/>
      <c r="S122" s="43"/>
      <c r="T122" s="41"/>
      <c r="U122" s="43"/>
      <c r="V122" s="41"/>
      <c r="W122" s="43"/>
      <c r="X122" s="41"/>
      <c r="Y122" s="43"/>
      <c r="Z122" s="41"/>
      <c r="AA122" s="43"/>
      <c r="AB122" s="41"/>
      <c r="AC122" s="43"/>
      <c r="AD122" s="41"/>
      <c r="AE122" s="43"/>
      <c r="AF122" s="41"/>
      <c r="AG122" s="43"/>
      <c r="AH122" s="44"/>
      <c r="AI122" s="45"/>
      <c r="AJ122" s="184"/>
      <c r="AK122" s="43"/>
      <c r="AP122" s="3"/>
      <c r="AQ122" s="3"/>
      <c r="AR122" s="3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8.75" customHeight="1" x14ac:dyDescent="0.25">
      <c r="A123" s="399"/>
      <c r="B123" s="63" t="s">
        <v>107</v>
      </c>
      <c r="C123" s="219">
        <f>SUM(D123:E123)</f>
        <v>0</v>
      </c>
      <c r="D123" s="220">
        <f t="shared" si="37"/>
        <v>0</v>
      </c>
      <c r="E123" s="66">
        <f t="shared" si="37"/>
        <v>0</v>
      </c>
      <c r="F123" s="70"/>
      <c r="G123" s="84"/>
      <c r="H123" s="70"/>
      <c r="I123" s="84"/>
      <c r="J123" s="70"/>
      <c r="K123" s="84"/>
      <c r="L123" s="70"/>
      <c r="M123" s="84"/>
      <c r="N123" s="70"/>
      <c r="O123" s="84"/>
      <c r="P123" s="70"/>
      <c r="Q123" s="84"/>
      <c r="R123" s="70"/>
      <c r="S123" s="84"/>
      <c r="T123" s="70"/>
      <c r="U123" s="84"/>
      <c r="V123" s="70"/>
      <c r="W123" s="84"/>
      <c r="X123" s="70"/>
      <c r="Y123" s="84"/>
      <c r="Z123" s="70"/>
      <c r="AA123" s="84"/>
      <c r="AB123" s="70"/>
      <c r="AC123" s="84"/>
      <c r="AD123" s="70"/>
      <c r="AE123" s="84"/>
      <c r="AF123" s="70"/>
      <c r="AG123" s="84"/>
      <c r="AH123" s="85"/>
      <c r="AI123" s="86"/>
      <c r="AJ123" s="192"/>
      <c r="AK123" s="84"/>
      <c r="AP123" s="3"/>
      <c r="AQ123" s="3"/>
      <c r="AR123" s="3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21" customHeight="1" x14ac:dyDescent="0.25">
      <c r="A124" s="203" t="s">
        <v>108</v>
      </c>
      <c r="B124" s="9"/>
      <c r="C124" s="221"/>
      <c r="D124" s="222"/>
      <c r="E124" s="164"/>
      <c r="F124" s="164"/>
      <c r="G124" s="164"/>
      <c r="H124" s="164"/>
      <c r="I124" s="164"/>
      <c r="J124" s="164"/>
      <c r="K124" s="164"/>
      <c r="L124" s="164"/>
      <c r="M124" s="17"/>
      <c r="N124" s="17"/>
      <c r="O124" s="17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104" ht="21.75" customHeight="1" x14ac:dyDescent="0.25">
      <c r="A125" s="203" t="s">
        <v>109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104" ht="27" customHeight="1" x14ac:dyDescent="0.25">
      <c r="A126" s="406" t="s">
        <v>110</v>
      </c>
      <c r="B126" s="406" t="s">
        <v>111</v>
      </c>
      <c r="C126" s="406" t="s">
        <v>89</v>
      </c>
      <c r="D126" s="407" t="s">
        <v>112</v>
      </c>
      <c r="E126" s="422"/>
      <c r="F126" s="422"/>
      <c r="G126" s="422"/>
      <c r="H126" s="422"/>
      <c r="I126" s="422"/>
      <c r="J126" s="423"/>
      <c r="K126" s="393" t="s">
        <v>113</v>
      </c>
      <c r="L126" s="393" t="s">
        <v>114</v>
      </c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104" ht="55.5" customHeight="1" x14ac:dyDescent="0.25">
      <c r="A127" s="406"/>
      <c r="B127" s="406"/>
      <c r="C127" s="406"/>
      <c r="D127" s="11" t="s">
        <v>115</v>
      </c>
      <c r="E127" s="12" t="s">
        <v>116</v>
      </c>
      <c r="F127" s="12" t="s">
        <v>117</v>
      </c>
      <c r="G127" s="12" t="s">
        <v>118</v>
      </c>
      <c r="H127" s="12" t="s">
        <v>119</v>
      </c>
      <c r="I127" s="223" t="s">
        <v>120</v>
      </c>
      <c r="J127" s="224" t="s">
        <v>121</v>
      </c>
      <c r="K127" s="399"/>
      <c r="L127" s="399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104" ht="19.5" customHeight="1" x14ac:dyDescent="0.25">
      <c r="A128" s="406" t="s">
        <v>122</v>
      </c>
      <c r="B128" s="225" t="s">
        <v>123</v>
      </c>
      <c r="C128" s="226">
        <f t="shared" ref="C128:C143" si="38">SUM(D128:J128)</f>
        <v>0</v>
      </c>
      <c r="D128" s="22"/>
      <c r="E128" s="227"/>
      <c r="F128" s="227"/>
      <c r="G128" s="227"/>
      <c r="H128" s="227"/>
      <c r="I128" s="228"/>
      <c r="J128" s="26"/>
      <c r="K128" s="229"/>
      <c r="L128" s="102"/>
      <c r="M128" s="3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ht="19.5" customHeight="1" x14ac:dyDescent="0.25">
      <c r="A129" s="406"/>
      <c r="B129" s="209" t="s">
        <v>124</v>
      </c>
      <c r="C129" s="103">
        <f t="shared" si="38"/>
        <v>0</v>
      </c>
      <c r="D129" s="41"/>
      <c r="E129" s="230"/>
      <c r="F129" s="230"/>
      <c r="G129" s="230"/>
      <c r="H129" s="230"/>
      <c r="I129" s="101"/>
      <c r="J129" s="45"/>
      <c r="K129" s="182"/>
      <c r="L129" s="32"/>
      <c r="M129" s="3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ht="19.5" customHeight="1" x14ac:dyDescent="0.25">
      <c r="A130" s="406"/>
      <c r="B130" s="209" t="s">
        <v>125</v>
      </c>
      <c r="C130" s="103">
        <f t="shared" si="38"/>
        <v>0</v>
      </c>
      <c r="D130" s="41"/>
      <c r="E130" s="230"/>
      <c r="F130" s="230"/>
      <c r="G130" s="230"/>
      <c r="H130" s="230"/>
      <c r="I130" s="101"/>
      <c r="J130" s="45"/>
      <c r="K130" s="182"/>
      <c r="L130" s="32"/>
      <c r="M130" s="3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ht="19.5" customHeight="1" x14ac:dyDescent="0.25">
      <c r="A131" s="406"/>
      <c r="B131" s="231" t="s">
        <v>126</v>
      </c>
      <c r="C131" s="219">
        <f t="shared" si="38"/>
        <v>0</v>
      </c>
      <c r="D131" s="67"/>
      <c r="E131" s="232"/>
      <c r="F131" s="232"/>
      <c r="G131" s="232"/>
      <c r="H131" s="232"/>
      <c r="I131" s="233"/>
      <c r="J131" s="71"/>
      <c r="K131" s="234"/>
      <c r="L131" s="211"/>
      <c r="M131" s="3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ht="19.5" customHeight="1" x14ac:dyDescent="0.25">
      <c r="A132" s="406" t="s">
        <v>127</v>
      </c>
      <c r="B132" s="225" t="s">
        <v>123</v>
      </c>
      <c r="C132" s="215">
        <f t="shared" si="38"/>
        <v>0</v>
      </c>
      <c r="D132" s="77"/>
      <c r="E132" s="235"/>
      <c r="F132" s="235"/>
      <c r="G132" s="235"/>
      <c r="H132" s="235"/>
      <c r="I132" s="176"/>
      <c r="J132" s="80"/>
      <c r="K132" s="175"/>
      <c r="L132" s="30"/>
      <c r="M132" s="3"/>
      <c r="CG132" s="10"/>
      <c r="CH132" s="10"/>
      <c r="CI132" s="10"/>
      <c r="CJ132" s="10"/>
      <c r="CK132" s="10"/>
      <c r="CL132" s="10"/>
      <c r="CM132" s="10"/>
      <c r="CN132" s="10"/>
      <c r="CO132" s="10"/>
    </row>
    <row r="133" spans="1:93" ht="19.5" customHeight="1" x14ac:dyDescent="0.25">
      <c r="A133" s="406"/>
      <c r="B133" s="209" t="s">
        <v>124</v>
      </c>
      <c r="C133" s="236">
        <f t="shared" si="38"/>
        <v>0</v>
      </c>
      <c r="D133" s="237"/>
      <c r="E133" s="238"/>
      <c r="F133" s="238"/>
      <c r="G133" s="238"/>
      <c r="H133" s="238"/>
      <c r="I133" s="239"/>
      <c r="J133" s="240"/>
      <c r="K133" s="241"/>
      <c r="L133" s="124"/>
      <c r="M133" s="3"/>
      <c r="CG133" s="10"/>
      <c r="CH133" s="10"/>
      <c r="CI133" s="10"/>
      <c r="CJ133" s="10"/>
      <c r="CK133" s="10"/>
      <c r="CL133" s="10"/>
      <c r="CM133" s="10"/>
      <c r="CN133" s="10"/>
      <c r="CO133" s="10"/>
    </row>
    <row r="134" spans="1:93" ht="19.5" customHeight="1" x14ac:dyDescent="0.25">
      <c r="A134" s="406"/>
      <c r="B134" s="209" t="s">
        <v>125</v>
      </c>
      <c r="C134" s="103">
        <f t="shared" si="38"/>
        <v>0</v>
      </c>
      <c r="D134" s="41"/>
      <c r="E134" s="230"/>
      <c r="F134" s="230"/>
      <c r="G134" s="230"/>
      <c r="H134" s="230"/>
      <c r="I134" s="101"/>
      <c r="J134" s="45"/>
      <c r="K134" s="182"/>
      <c r="L134" s="32"/>
      <c r="M134" s="3"/>
      <c r="CG134" s="10"/>
      <c r="CH134" s="10"/>
      <c r="CI134" s="10"/>
      <c r="CJ134" s="10"/>
      <c r="CK134" s="10"/>
      <c r="CL134" s="10"/>
      <c r="CM134" s="10"/>
      <c r="CN134" s="10"/>
      <c r="CO134" s="10"/>
    </row>
    <row r="135" spans="1:93" ht="19.5" customHeight="1" x14ac:dyDescent="0.25">
      <c r="A135" s="406"/>
      <c r="B135" s="231" t="s">
        <v>126</v>
      </c>
      <c r="C135" s="219">
        <f t="shared" si="38"/>
        <v>0</v>
      </c>
      <c r="D135" s="70"/>
      <c r="E135" s="242"/>
      <c r="F135" s="242"/>
      <c r="G135" s="242"/>
      <c r="H135" s="242"/>
      <c r="I135" s="194"/>
      <c r="J135" s="86"/>
      <c r="K135" s="193"/>
      <c r="L135" s="75"/>
      <c r="M135" s="3"/>
      <c r="CG135" s="10"/>
      <c r="CH135" s="10"/>
      <c r="CI135" s="10"/>
      <c r="CJ135" s="10"/>
      <c r="CK135" s="10"/>
      <c r="CL135" s="10"/>
      <c r="CM135" s="10"/>
      <c r="CN135" s="10"/>
      <c r="CO135" s="10"/>
    </row>
    <row r="136" spans="1:93" ht="19.5" customHeight="1" x14ac:dyDescent="0.25">
      <c r="A136" s="406" t="s">
        <v>128</v>
      </c>
      <c r="B136" s="225" t="s">
        <v>123</v>
      </c>
      <c r="C136" s="215">
        <f t="shared" si="38"/>
        <v>0</v>
      </c>
      <c r="D136" s="77"/>
      <c r="E136" s="235"/>
      <c r="F136" s="235"/>
      <c r="G136" s="235"/>
      <c r="H136" s="235"/>
      <c r="I136" s="176"/>
      <c r="J136" s="80"/>
      <c r="K136" s="175"/>
      <c r="L136" s="30"/>
      <c r="M136" s="3"/>
      <c r="CG136" s="10"/>
      <c r="CH136" s="10"/>
      <c r="CI136" s="10"/>
      <c r="CJ136" s="10"/>
      <c r="CK136" s="10"/>
      <c r="CL136" s="10"/>
      <c r="CM136" s="10"/>
      <c r="CN136" s="10"/>
      <c r="CO136" s="10"/>
    </row>
    <row r="137" spans="1:93" ht="19.5" customHeight="1" x14ac:dyDescent="0.25">
      <c r="A137" s="406"/>
      <c r="B137" s="209" t="s">
        <v>124</v>
      </c>
      <c r="C137" s="236">
        <f t="shared" si="38"/>
        <v>0</v>
      </c>
      <c r="D137" s="237"/>
      <c r="E137" s="238"/>
      <c r="F137" s="238"/>
      <c r="G137" s="238"/>
      <c r="H137" s="238"/>
      <c r="I137" s="239"/>
      <c r="J137" s="240"/>
      <c r="K137" s="241"/>
      <c r="L137" s="124"/>
      <c r="M137" s="3"/>
      <c r="CG137" s="10"/>
      <c r="CH137" s="10"/>
      <c r="CI137" s="10"/>
      <c r="CJ137" s="10"/>
      <c r="CK137" s="10"/>
      <c r="CL137" s="10"/>
      <c r="CM137" s="10"/>
      <c r="CN137" s="10"/>
      <c r="CO137" s="10"/>
    </row>
    <row r="138" spans="1:93" ht="19.5" customHeight="1" x14ac:dyDescent="0.25">
      <c r="A138" s="406"/>
      <c r="B138" s="209" t="s">
        <v>125</v>
      </c>
      <c r="C138" s="103">
        <f t="shared" si="38"/>
        <v>0</v>
      </c>
      <c r="D138" s="41"/>
      <c r="E138" s="230"/>
      <c r="F138" s="230"/>
      <c r="G138" s="230"/>
      <c r="H138" s="230"/>
      <c r="I138" s="101"/>
      <c r="J138" s="45"/>
      <c r="K138" s="182"/>
      <c r="L138" s="32"/>
      <c r="M138" s="3"/>
      <c r="CG138" s="10"/>
      <c r="CH138" s="10"/>
      <c r="CI138" s="10"/>
      <c r="CJ138" s="10"/>
      <c r="CK138" s="10"/>
      <c r="CL138" s="10"/>
      <c r="CM138" s="10"/>
      <c r="CN138" s="10"/>
      <c r="CO138" s="10"/>
    </row>
    <row r="139" spans="1:93" ht="19.5" customHeight="1" x14ac:dyDescent="0.25">
      <c r="A139" s="406"/>
      <c r="B139" s="231" t="s">
        <v>126</v>
      </c>
      <c r="C139" s="219">
        <f t="shared" si="38"/>
        <v>0</v>
      </c>
      <c r="D139" s="70"/>
      <c r="E139" s="242"/>
      <c r="F139" s="242"/>
      <c r="G139" s="242"/>
      <c r="H139" s="242"/>
      <c r="I139" s="194"/>
      <c r="J139" s="86"/>
      <c r="K139" s="193"/>
      <c r="L139" s="75"/>
      <c r="M139" s="3"/>
      <c r="CG139" s="10"/>
      <c r="CH139" s="10"/>
      <c r="CI139" s="10"/>
      <c r="CJ139" s="10"/>
      <c r="CK139" s="10"/>
      <c r="CL139" s="10"/>
      <c r="CM139" s="10"/>
      <c r="CN139" s="10"/>
      <c r="CO139" s="10"/>
    </row>
    <row r="140" spans="1:93" ht="19.5" customHeight="1" x14ac:dyDescent="0.25">
      <c r="A140" s="406" t="s">
        <v>129</v>
      </c>
      <c r="B140" s="225" t="s">
        <v>123</v>
      </c>
      <c r="C140" s="215">
        <f t="shared" si="38"/>
        <v>0</v>
      </c>
      <c r="D140" s="77"/>
      <c r="E140" s="235"/>
      <c r="F140" s="235"/>
      <c r="G140" s="235"/>
      <c r="H140" s="235"/>
      <c r="I140" s="176"/>
      <c r="J140" s="80"/>
      <c r="K140" s="175"/>
      <c r="L140" s="30"/>
      <c r="M140" s="3"/>
      <c r="CG140" s="10"/>
      <c r="CH140" s="10"/>
      <c r="CI140" s="10"/>
      <c r="CJ140" s="10"/>
      <c r="CK140" s="10"/>
      <c r="CL140" s="10"/>
      <c r="CM140" s="10"/>
      <c r="CN140" s="10"/>
      <c r="CO140" s="10"/>
    </row>
    <row r="141" spans="1:93" ht="19.5" customHeight="1" x14ac:dyDescent="0.25">
      <c r="A141" s="406"/>
      <c r="B141" s="209" t="s">
        <v>124</v>
      </c>
      <c r="C141" s="236">
        <f t="shared" si="38"/>
        <v>0</v>
      </c>
      <c r="D141" s="237"/>
      <c r="E141" s="238"/>
      <c r="F141" s="238"/>
      <c r="G141" s="238"/>
      <c r="H141" s="238"/>
      <c r="I141" s="239"/>
      <c r="J141" s="240"/>
      <c r="K141" s="241"/>
      <c r="L141" s="124"/>
      <c r="M141" s="3"/>
      <c r="CG141" s="10"/>
      <c r="CH141" s="10"/>
      <c r="CI141" s="10"/>
      <c r="CJ141" s="10"/>
      <c r="CK141" s="10"/>
      <c r="CL141" s="10"/>
      <c r="CM141" s="10"/>
      <c r="CN141" s="10"/>
      <c r="CO141" s="10"/>
    </row>
    <row r="142" spans="1:93" ht="19.5" customHeight="1" x14ac:dyDescent="0.25">
      <c r="A142" s="406"/>
      <c r="B142" s="209" t="s">
        <v>125</v>
      </c>
      <c r="C142" s="103">
        <f t="shared" si="38"/>
        <v>0</v>
      </c>
      <c r="D142" s="41"/>
      <c r="E142" s="230"/>
      <c r="F142" s="230"/>
      <c r="G142" s="230"/>
      <c r="H142" s="230"/>
      <c r="I142" s="101"/>
      <c r="J142" s="45"/>
      <c r="K142" s="182"/>
      <c r="L142" s="32"/>
      <c r="M142" s="3"/>
      <c r="CG142" s="10"/>
      <c r="CH142" s="10"/>
      <c r="CI142" s="10"/>
      <c r="CJ142" s="10"/>
      <c r="CK142" s="10"/>
      <c r="CL142" s="10"/>
      <c r="CM142" s="10"/>
      <c r="CN142" s="10"/>
      <c r="CO142" s="10"/>
    </row>
    <row r="143" spans="1:93" ht="19.5" customHeight="1" x14ac:dyDescent="0.25">
      <c r="A143" s="406"/>
      <c r="B143" s="231" t="s">
        <v>126</v>
      </c>
      <c r="C143" s="219">
        <f t="shared" si="38"/>
        <v>0</v>
      </c>
      <c r="D143" s="70"/>
      <c r="E143" s="242"/>
      <c r="F143" s="242"/>
      <c r="G143" s="242"/>
      <c r="H143" s="242"/>
      <c r="I143" s="194"/>
      <c r="J143" s="86"/>
      <c r="K143" s="193"/>
      <c r="L143" s="75"/>
      <c r="M143" s="3"/>
      <c r="CG143" s="10"/>
      <c r="CH143" s="10"/>
      <c r="CI143" s="10"/>
      <c r="CJ143" s="10"/>
      <c r="CK143" s="10"/>
      <c r="CL143" s="10"/>
      <c r="CM143" s="10"/>
      <c r="CN143" s="10"/>
      <c r="CO143" s="10"/>
    </row>
    <row r="144" spans="1:93" ht="37.35" customHeight="1" x14ac:dyDescent="0.25">
      <c r="A144" s="203" t="s">
        <v>130</v>
      </c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CG144" s="10"/>
      <c r="CH144" s="10"/>
      <c r="CI144" s="10"/>
      <c r="CJ144" s="10"/>
      <c r="CK144" s="10"/>
      <c r="CL144" s="10"/>
      <c r="CM144" s="10"/>
      <c r="CN144" s="10"/>
      <c r="CO144" s="10"/>
    </row>
    <row r="145" spans="1:93" ht="42.75" customHeight="1" x14ac:dyDescent="0.25">
      <c r="A145" s="204" t="s">
        <v>131</v>
      </c>
      <c r="B145" s="272" t="s">
        <v>132</v>
      </c>
      <c r="C145" s="166" t="s">
        <v>133</v>
      </c>
      <c r="D145" s="167" t="s">
        <v>134</v>
      </c>
      <c r="E145" s="167" t="s">
        <v>135</v>
      </c>
      <c r="F145" s="167" t="s">
        <v>136</v>
      </c>
      <c r="G145" s="167" t="s">
        <v>137</v>
      </c>
      <c r="H145" s="244" t="s">
        <v>138</v>
      </c>
      <c r="I145" s="245"/>
      <c r="J145" s="246"/>
      <c r="K145" s="246"/>
      <c r="L145" s="246"/>
      <c r="CG145" s="10"/>
      <c r="CH145" s="10"/>
      <c r="CI145" s="10"/>
      <c r="CJ145" s="10"/>
      <c r="CK145" s="10"/>
      <c r="CL145" s="10"/>
      <c r="CM145" s="10"/>
      <c r="CN145" s="10"/>
      <c r="CO145" s="10"/>
    </row>
    <row r="146" spans="1:93" ht="21.75" customHeight="1" x14ac:dyDescent="0.25">
      <c r="A146" s="225" t="s">
        <v>139</v>
      </c>
      <c r="B146" s="247"/>
      <c r="C146" s="77"/>
      <c r="D146" s="247"/>
      <c r="E146" s="247"/>
      <c r="F146" s="247"/>
      <c r="G146" s="247"/>
      <c r="H146" s="248"/>
      <c r="I146" s="249"/>
      <c r="J146" s="222"/>
      <c r="K146" s="222"/>
      <c r="L146" s="222"/>
      <c r="CG146" s="10"/>
      <c r="CH146" s="10"/>
      <c r="CI146" s="10"/>
      <c r="CJ146" s="10"/>
      <c r="CK146" s="10"/>
      <c r="CL146" s="10"/>
      <c r="CM146" s="10"/>
      <c r="CN146" s="10"/>
      <c r="CO146" s="10"/>
    </row>
    <row r="147" spans="1:93" ht="21.75" customHeight="1" x14ac:dyDescent="0.25">
      <c r="A147" s="209" t="s">
        <v>124</v>
      </c>
      <c r="B147" s="238"/>
      <c r="C147" s="237"/>
      <c r="D147" s="238"/>
      <c r="E147" s="238"/>
      <c r="F147" s="238"/>
      <c r="G147" s="238"/>
      <c r="H147" s="250"/>
      <c r="I147" s="249"/>
      <c r="J147" s="222"/>
      <c r="K147" s="222"/>
      <c r="L147" s="222"/>
      <c r="CG147" s="10"/>
      <c r="CH147" s="10"/>
      <c r="CI147" s="10"/>
      <c r="CJ147" s="10"/>
      <c r="CK147" s="10"/>
      <c r="CL147" s="10"/>
      <c r="CM147" s="10"/>
      <c r="CN147" s="10"/>
      <c r="CO147" s="10"/>
    </row>
    <row r="148" spans="1:93" ht="21.75" customHeight="1" x14ac:dyDescent="0.25">
      <c r="A148" s="209" t="s">
        <v>125</v>
      </c>
      <c r="B148" s="230"/>
      <c r="C148" s="41"/>
      <c r="D148" s="230"/>
      <c r="E148" s="230"/>
      <c r="F148" s="230"/>
      <c r="G148" s="230"/>
      <c r="H148" s="43"/>
      <c r="I148" s="249"/>
      <c r="J148" s="222"/>
      <c r="K148" s="222"/>
      <c r="L148" s="222"/>
      <c r="CG148" s="10"/>
      <c r="CH148" s="10"/>
      <c r="CI148" s="10"/>
      <c r="CJ148" s="10"/>
      <c r="CK148" s="10"/>
      <c r="CL148" s="10"/>
      <c r="CM148" s="10"/>
      <c r="CN148" s="10"/>
      <c r="CO148" s="10"/>
    </row>
    <row r="149" spans="1:93" ht="21.75" customHeight="1" x14ac:dyDescent="0.25">
      <c r="A149" s="231" t="s">
        <v>140</v>
      </c>
      <c r="B149" s="242"/>
      <c r="C149" s="70"/>
      <c r="D149" s="242"/>
      <c r="E149" s="242"/>
      <c r="F149" s="242"/>
      <c r="G149" s="242"/>
      <c r="H149" s="84"/>
      <c r="I149" s="249"/>
      <c r="J149" s="222"/>
      <c r="K149" s="222"/>
      <c r="L149" s="222"/>
      <c r="CG149" s="10"/>
      <c r="CH149" s="10"/>
      <c r="CI149" s="10"/>
      <c r="CJ149" s="10"/>
      <c r="CK149" s="10"/>
      <c r="CL149" s="10"/>
      <c r="CM149" s="10"/>
      <c r="CN149" s="10"/>
      <c r="CO149" s="10"/>
    </row>
    <row r="150" spans="1:93" ht="16.350000000000001" customHeight="1" x14ac:dyDescent="0.25">
      <c r="A150" s="203" t="s">
        <v>141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CG150" s="10"/>
      <c r="CH150" s="10"/>
      <c r="CI150" s="10"/>
      <c r="CJ150" s="10"/>
      <c r="CK150" s="10"/>
      <c r="CL150" s="10"/>
      <c r="CM150" s="10"/>
      <c r="CN150" s="10"/>
      <c r="CO150" s="10"/>
    </row>
    <row r="151" spans="1:93" ht="50.25" customHeight="1" x14ac:dyDescent="0.25">
      <c r="A151" s="204" t="s">
        <v>131</v>
      </c>
      <c r="B151" s="272" t="s">
        <v>89</v>
      </c>
      <c r="C151" s="166" t="s">
        <v>142</v>
      </c>
      <c r="D151" s="167" t="s">
        <v>143</v>
      </c>
      <c r="E151" s="167" t="s">
        <v>144</v>
      </c>
      <c r="F151" s="167" t="s">
        <v>145</v>
      </c>
      <c r="G151" s="167" t="s">
        <v>146</v>
      </c>
      <c r="H151" s="244" t="s">
        <v>147</v>
      </c>
      <c r="I151" s="245"/>
      <c r="J151" s="246"/>
      <c r="K151" s="246"/>
      <c r="L151" s="246"/>
      <c r="CG151" s="10"/>
      <c r="CH151" s="10"/>
      <c r="CI151" s="10"/>
      <c r="CJ151" s="10"/>
      <c r="CK151" s="10"/>
      <c r="CL151" s="10"/>
      <c r="CM151" s="10"/>
      <c r="CN151" s="10"/>
      <c r="CO151" s="10"/>
    </row>
    <row r="152" spans="1:93" ht="19.5" customHeight="1" x14ac:dyDescent="0.25">
      <c r="A152" s="225" t="s">
        <v>139</v>
      </c>
      <c r="B152" s="215">
        <f t="shared" ref="B152:B157" si="39">SUM(C152:H152)</f>
        <v>0</v>
      </c>
      <c r="C152" s="77"/>
      <c r="D152" s="247"/>
      <c r="E152" s="247"/>
      <c r="F152" s="247"/>
      <c r="G152" s="247"/>
      <c r="H152" s="248"/>
      <c r="I152" s="249"/>
      <c r="J152" s="222"/>
      <c r="K152" s="222"/>
      <c r="L152" s="222"/>
      <c r="BX152" s="2"/>
      <c r="CA152" s="3"/>
    </row>
    <row r="153" spans="1:93" ht="19.5" customHeight="1" x14ac:dyDescent="0.25">
      <c r="A153" s="209" t="s">
        <v>124</v>
      </c>
      <c r="B153" s="103">
        <f t="shared" si="39"/>
        <v>0</v>
      </c>
      <c r="C153" s="41"/>
      <c r="D153" s="230"/>
      <c r="E153" s="230"/>
      <c r="F153" s="230"/>
      <c r="G153" s="230"/>
      <c r="H153" s="43"/>
      <c r="I153" s="249"/>
      <c r="J153" s="222"/>
      <c r="K153" s="222"/>
      <c r="L153" s="222"/>
      <c r="BX153" s="2"/>
      <c r="CA153" s="3"/>
    </row>
    <row r="154" spans="1:93" ht="19.5" customHeight="1" x14ac:dyDescent="0.25">
      <c r="A154" s="209" t="s">
        <v>125</v>
      </c>
      <c r="B154" s="103">
        <f t="shared" si="39"/>
        <v>0</v>
      </c>
      <c r="C154" s="41"/>
      <c r="D154" s="230"/>
      <c r="E154" s="230"/>
      <c r="F154" s="230"/>
      <c r="G154" s="230"/>
      <c r="H154" s="43"/>
      <c r="I154" s="249"/>
      <c r="J154" s="222"/>
      <c r="K154" s="222"/>
      <c r="L154" s="222"/>
      <c r="BX154" s="2"/>
      <c r="CA154" s="3"/>
    </row>
    <row r="155" spans="1:93" ht="19.5" customHeight="1" x14ac:dyDescent="0.25">
      <c r="A155" s="251" t="s">
        <v>148</v>
      </c>
      <c r="B155" s="103">
        <f t="shared" si="39"/>
        <v>0</v>
      </c>
      <c r="C155" s="41"/>
      <c r="D155" s="230"/>
      <c r="E155" s="230"/>
      <c r="F155" s="230"/>
      <c r="G155" s="230"/>
      <c r="H155" s="43"/>
      <c r="I155" s="249"/>
      <c r="J155" s="222"/>
      <c r="K155" s="222"/>
      <c r="L155" s="222"/>
      <c r="BX155" s="2"/>
      <c r="CA155" s="3"/>
    </row>
    <row r="156" spans="1:93" ht="19.5" customHeight="1" x14ac:dyDescent="0.25">
      <c r="A156" s="252" t="s">
        <v>149</v>
      </c>
      <c r="B156" s="253">
        <f t="shared" si="39"/>
        <v>0</v>
      </c>
      <c r="C156" s="53"/>
      <c r="D156" s="254"/>
      <c r="E156" s="254"/>
      <c r="F156" s="254"/>
      <c r="G156" s="254"/>
      <c r="H156" s="55"/>
      <c r="I156" s="249"/>
      <c r="J156" s="222"/>
      <c r="K156" s="222"/>
      <c r="L156" s="222"/>
    </row>
    <row r="157" spans="1:93" ht="19.5" customHeight="1" x14ac:dyDescent="0.25">
      <c r="A157" s="219" t="s">
        <v>150</v>
      </c>
      <c r="B157" s="219">
        <f t="shared" si="39"/>
        <v>0</v>
      </c>
      <c r="C157" s="70"/>
      <c r="D157" s="242"/>
      <c r="E157" s="242"/>
      <c r="F157" s="242"/>
      <c r="G157" s="242"/>
      <c r="H157" s="84"/>
      <c r="I157" s="249"/>
      <c r="J157" s="222"/>
      <c r="K157" s="222"/>
      <c r="L157" s="222"/>
    </row>
    <row r="158" spans="1:93" ht="21.75" customHeight="1" x14ac:dyDescent="0.25">
      <c r="A158" s="203" t="s">
        <v>151</v>
      </c>
      <c r="B158" s="222"/>
      <c r="C158" s="222"/>
      <c r="D158" s="222"/>
      <c r="E158" s="222"/>
      <c r="F158" s="222"/>
      <c r="G158" s="222"/>
      <c r="H158" s="222"/>
    </row>
    <row r="159" spans="1:93" ht="57.75" customHeight="1" x14ac:dyDescent="0.25">
      <c r="A159" s="204" t="s">
        <v>131</v>
      </c>
      <c r="B159" s="204" t="s">
        <v>152</v>
      </c>
      <c r="C159" s="255" t="s">
        <v>153</v>
      </c>
      <c r="D159" s="255" t="s">
        <v>36</v>
      </c>
      <c r="E159" s="167" t="s">
        <v>154</v>
      </c>
      <c r="F159" s="167" t="s">
        <v>155</v>
      </c>
      <c r="G159" s="167" t="s">
        <v>156</v>
      </c>
      <c r="H159" s="167" t="s">
        <v>157</v>
      </c>
      <c r="I159" s="167" t="s">
        <v>158</v>
      </c>
      <c r="J159" s="276" t="s">
        <v>159</v>
      </c>
    </row>
    <row r="160" spans="1:93" ht="18" customHeight="1" x14ac:dyDescent="0.25">
      <c r="A160" s="225" t="s">
        <v>160</v>
      </c>
      <c r="B160" s="256"/>
      <c r="C160" s="175"/>
      <c r="D160" s="175"/>
      <c r="E160" s="247"/>
      <c r="F160" s="247"/>
      <c r="G160" s="247"/>
      <c r="H160" s="247"/>
      <c r="I160" s="247"/>
      <c r="J160" s="257"/>
    </row>
    <row r="161" spans="1:10" ht="18" customHeight="1" x14ac:dyDescent="0.25">
      <c r="A161" s="209" t="s">
        <v>140</v>
      </c>
      <c r="B161" s="32"/>
      <c r="C161" s="182"/>
      <c r="D161" s="182"/>
      <c r="E161" s="230"/>
      <c r="F161" s="230"/>
      <c r="G161" s="230"/>
      <c r="H161" s="230"/>
      <c r="I161" s="230"/>
      <c r="J161" s="42"/>
    </row>
    <row r="162" spans="1:10" ht="18" customHeight="1" x14ac:dyDescent="0.25">
      <c r="A162" s="258" t="s">
        <v>161</v>
      </c>
      <c r="B162" s="75"/>
      <c r="C162" s="193"/>
      <c r="D162" s="193"/>
      <c r="E162" s="242"/>
      <c r="F162" s="242"/>
      <c r="G162" s="242"/>
      <c r="H162" s="242"/>
      <c r="I162" s="242"/>
      <c r="J162" s="74"/>
    </row>
    <row r="186" spans="1:104" ht="12.75" customHeight="1" x14ac:dyDescent="0.25"/>
    <row r="187" spans="1:104" s="259" customFormat="1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</row>
    <row r="194" spans="1:15" hidden="1" x14ac:dyDescent="0.25">
      <c r="A194" s="259">
        <f>SUM(C14:C89,C94:C105,C128:C143,B146:B149,B152:B157,C108:C115)</f>
        <v>1736</v>
      </c>
      <c r="B194" s="259">
        <f>SUM(CG11:CO151)</f>
        <v>0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</row>
  </sheetData>
  <mergeCells count="96">
    <mergeCell ref="A140:A143"/>
    <mergeCell ref="AJ119:AK119"/>
    <mergeCell ref="A121:A123"/>
    <mergeCell ref="A126:A127"/>
    <mergeCell ref="B126:B127"/>
    <mergeCell ref="C126:C127"/>
    <mergeCell ref="D126:J126"/>
    <mergeCell ref="K126:K127"/>
    <mergeCell ref="L126:L127"/>
    <mergeCell ref="X119:Y119"/>
    <mergeCell ref="Z119:AA119"/>
    <mergeCell ref="AB119:AC119"/>
    <mergeCell ref="AD119:AE119"/>
    <mergeCell ref="T119:U119"/>
    <mergeCell ref="V119:W119"/>
    <mergeCell ref="A128:A131"/>
    <mergeCell ref="A132:A135"/>
    <mergeCell ref="A136:A139"/>
    <mergeCell ref="F118:AK118"/>
    <mergeCell ref="F119:G119"/>
    <mergeCell ref="H119:I119"/>
    <mergeCell ref="J119:K119"/>
    <mergeCell ref="AF119:AG119"/>
    <mergeCell ref="AH119:AI119"/>
    <mergeCell ref="L119:M119"/>
    <mergeCell ref="N119:O119"/>
    <mergeCell ref="P119:Q119"/>
    <mergeCell ref="R119:S119"/>
    <mergeCell ref="Z92:AA92"/>
    <mergeCell ref="AB92:AC92"/>
    <mergeCell ref="AD92:AE92"/>
    <mergeCell ref="AF92:AG92"/>
    <mergeCell ref="AH92:AI92"/>
    <mergeCell ref="A94:A99"/>
    <mergeCell ref="A100:A105"/>
    <mergeCell ref="A107:A116"/>
    <mergeCell ref="A118:A120"/>
    <mergeCell ref="C118:E119"/>
    <mergeCell ref="AQ91:AQ93"/>
    <mergeCell ref="AR91:AR93"/>
    <mergeCell ref="F92:G92"/>
    <mergeCell ref="H92:I92"/>
    <mergeCell ref="J92:K92"/>
    <mergeCell ref="L92:M92"/>
    <mergeCell ref="X92:Y92"/>
    <mergeCell ref="F91:AM91"/>
    <mergeCell ref="AN91:AO92"/>
    <mergeCell ref="AP91:AP93"/>
    <mergeCell ref="N92:O92"/>
    <mergeCell ref="P92:Q92"/>
    <mergeCell ref="R92:S92"/>
    <mergeCell ref="T92:U92"/>
    <mergeCell ref="V92:W92"/>
    <mergeCell ref="AL92:AM92"/>
    <mergeCell ref="A65:A68"/>
    <mergeCell ref="A69:A75"/>
    <mergeCell ref="A76:A80"/>
    <mergeCell ref="A82:A89"/>
    <mergeCell ref="A91:A93"/>
    <mergeCell ref="A14:A24"/>
    <mergeCell ref="A25:A35"/>
    <mergeCell ref="A36:A46"/>
    <mergeCell ref="A47:A57"/>
    <mergeCell ref="A58:A64"/>
    <mergeCell ref="X12:Y12"/>
    <mergeCell ref="AN10:AN13"/>
    <mergeCell ref="AO10:AP12"/>
    <mergeCell ref="B91:B93"/>
    <mergeCell ref="AL12:AM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C91:E92"/>
    <mergeCell ref="AJ92:AK9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F12:G12"/>
    <mergeCell ref="H12:I12"/>
    <mergeCell ref="J12:K12"/>
    <mergeCell ref="L12:M12"/>
    <mergeCell ref="T12:U12"/>
    <mergeCell ref="V12:W12"/>
  </mergeCells>
  <dataValidations count="1">
    <dataValidation type="whole" allowBlank="1" showInputMessage="1" showErrorMessage="1" error="Valor no Permitido" sqref="A1:XFD1048576" xr:uid="{C809A223-C9EA-4A35-A666-BCB939388678}">
      <formula1>0</formula1>
      <formula2>1E+30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A19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17.28515625" style="2" customWidth="1"/>
    <col min="4" max="4" width="16.140625" style="2" customWidth="1"/>
    <col min="5" max="5" width="14.140625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ht="16.350000000000001" customHeight="1" x14ac:dyDescent="0.25">
      <c r="A1" s="1" t="s">
        <v>0</v>
      </c>
    </row>
    <row r="2" spans="1:93" ht="16.350000000000001" customHeight="1" x14ac:dyDescent="0.25">
      <c r="A2" s="1" t="str">
        <f>CONCATENATE("COMUNA: ",[11]NOMBRE!B2," - ","( ",[11]NOMBRE!C2,[11]NOMBRE!D2,[11]NOMBRE!E2,[11]NOMBRE!F2,[11]NOMBRE!G2," )")</f>
        <v>COMUNA: LINARES - ( 07401 )</v>
      </c>
    </row>
    <row r="3" spans="1:93" ht="16.350000000000001" customHeight="1" x14ac:dyDescent="0.25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93" ht="16.350000000000001" customHeight="1" x14ac:dyDescent="0.25">
      <c r="A4" s="1" t="str">
        <f>CONCATENATE("MES: ",[11]NOMBRE!B6," - ","( ",[11]NOMBRE!C6,[11]NOMBRE!D6," )")</f>
        <v>MES: OCTUBRE - ( 10 )</v>
      </c>
    </row>
    <row r="5" spans="1:93" ht="16.350000000000001" customHeight="1" x14ac:dyDescent="0.25">
      <c r="A5" s="1" t="str">
        <f>CONCATENATE("AÑO: ",[11]NOMBRE!B7)</f>
        <v>AÑO: 2021</v>
      </c>
    </row>
    <row r="6" spans="1:93" x14ac:dyDescent="0.25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93" x14ac:dyDescent="0.25">
      <c r="A7" s="361"/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</row>
    <row r="8" spans="1:93" ht="32.1" customHeight="1" x14ac:dyDescent="0.25">
      <c r="A8" s="386" t="s">
        <v>2</v>
      </c>
      <c r="B8" s="38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93" ht="32.1" customHeigh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</row>
    <row r="10" spans="1:93" ht="16.350000000000001" customHeight="1" x14ac:dyDescent="0.25">
      <c r="A10" s="387" t="s">
        <v>4</v>
      </c>
      <c r="B10" s="388" t="s">
        <v>5</v>
      </c>
      <c r="C10" s="391" t="s">
        <v>6</v>
      </c>
      <c r="D10" s="392"/>
      <c r="E10" s="393"/>
      <c r="F10" s="400" t="s">
        <v>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2"/>
      <c r="AN10" s="409" t="s">
        <v>8</v>
      </c>
      <c r="AO10" s="412" t="s">
        <v>9</v>
      </c>
      <c r="AP10" s="393"/>
      <c r="AQ10" s="382" t="s">
        <v>10</v>
      </c>
      <c r="AR10" s="382" t="s">
        <v>11</v>
      </c>
      <c r="AS10" s="382" t="s">
        <v>12</v>
      </c>
      <c r="AT10" s="382" t="s">
        <v>13</v>
      </c>
      <c r="BX10" s="2"/>
    </row>
    <row r="11" spans="1:93" ht="16.350000000000001" customHeight="1" x14ac:dyDescent="0.25">
      <c r="A11" s="387"/>
      <c r="B11" s="389"/>
      <c r="C11" s="394"/>
      <c r="D11" s="395"/>
      <c r="E11" s="396"/>
      <c r="F11" s="403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5"/>
      <c r="AN11" s="410"/>
      <c r="AO11" s="413"/>
      <c r="AP11" s="396"/>
      <c r="AQ11" s="383"/>
      <c r="AR11" s="383"/>
      <c r="AS11" s="383"/>
      <c r="AT11" s="383"/>
      <c r="BX11" s="2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6.350000000000001" customHeight="1" x14ac:dyDescent="0.25">
      <c r="A12" s="387"/>
      <c r="B12" s="389"/>
      <c r="C12" s="397"/>
      <c r="D12" s="398"/>
      <c r="E12" s="399"/>
      <c r="F12" s="406" t="s">
        <v>14</v>
      </c>
      <c r="G12" s="406"/>
      <c r="H12" s="407" t="s">
        <v>15</v>
      </c>
      <c r="I12" s="408"/>
      <c r="J12" s="407" t="s">
        <v>16</v>
      </c>
      <c r="K12" s="408"/>
      <c r="L12" s="407" t="s">
        <v>17</v>
      </c>
      <c r="M12" s="408"/>
      <c r="N12" s="407" t="s">
        <v>18</v>
      </c>
      <c r="O12" s="408"/>
      <c r="P12" s="407" t="s">
        <v>19</v>
      </c>
      <c r="Q12" s="408"/>
      <c r="R12" s="407" t="s">
        <v>20</v>
      </c>
      <c r="S12" s="408"/>
      <c r="T12" s="407" t="s">
        <v>21</v>
      </c>
      <c r="U12" s="408"/>
      <c r="V12" s="407" t="s">
        <v>22</v>
      </c>
      <c r="W12" s="408"/>
      <c r="X12" s="407" t="s">
        <v>23</v>
      </c>
      <c r="Y12" s="408"/>
      <c r="Z12" s="407" t="s">
        <v>24</v>
      </c>
      <c r="AA12" s="408"/>
      <c r="AB12" s="407" t="s">
        <v>25</v>
      </c>
      <c r="AC12" s="408"/>
      <c r="AD12" s="407" t="s">
        <v>26</v>
      </c>
      <c r="AE12" s="408"/>
      <c r="AF12" s="407" t="s">
        <v>27</v>
      </c>
      <c r="AG12" s="408"/>
      <c r="AH12" s="407" t="s">
        <v>28</v>
      </c>
      <c r="AI12" s="408"/>
      <c r="AJ12" s="407" t="s">
        <v>29</v>
      </c>
      <c r="AK12" s="408"/>
      <c r="AL12" s="415" t="s">
        <v>30</v>
      </c>
      <c r="AM12" s="416"/>
      <c r="AN12" s="410"/>
      <c r="AO12" s="414"/>
      <c r="AP12" s="399"/>
      <c r="AQ12" s="383"/>
      <c r="AR12" s="383"/>
      <c r="AS12" s="383"/>
      <c r="AT12" s="383"/>
      <c r="BX12" s="2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6.350000000000001" customHeight="1" x14ac:dyDescent="0.25">
      <c r="A13" s="387"/>
      <c r="B13" s="390"/>
      <c r="C13" s="11" t="s">
        <v>31</v>
      </c>
      <c r="D13" s="12" t="s">
        <v>32</v>
      </c>
      <c r="E13" s="354" t="s">
        <v>33</v>
      </c>
      <c r="F13" s="11" t="s">
        <v>32</v>
      </c>
      <c r="G13" s="353" t="s">
        <v>33</v>
      </c>
      <c r="H13" s="11" t="s">
        <v>32</v>
      </c>
      <c r="I13" s="353" t="s">
        <v>33</v>
      </c>
      <c r="J13" s="11" t="s">
        <v>32</v>
      </c>
      <c r="K13" s="353" t="s">
        <v>33</v>
      </c>
      <c r="L13" s="11" t="s">
        <v>32</v>
      </c>
      <c r="M13" s="353" t="s">
        <v>33</v>
      </c>
      <c r="N13" s="11" t="s">
        <v>32</v>
      </c>
      <c r="O13" s="353" t="s">
        <v>33</v>
      </c>
      <c r="P13" s="11" t="s">
        <v>32</v>
      </c>
      <c r="Q13" s="353" t="s">
        <v>33</v>
      </c>
      <c r="R13" s="11" t="s">
        <v>32</v>
      </c>
      <c r="S13" s="353" t="s">
        <v>33</v>
      </c>
      <c r="T13" s="11" t="s">
        <v>32</v>
      </c>
      <c r="U13" s="353" t="s">
        <v>33</v>
      </c>
      <c r="V13" s="11" t="s">
        <v>32</v>
      </c>
      <c r="W13" s="353" t="s">
        <v>33</v>
      </c>
      <c r="X13" s="11" t="s">
        <v>32</v>
      </c>
      <c r="Y13" s="353" t="s">
        <v>33</v>
      </c>
      <c r="Z13" s="11" t="s">
        <v>32</v>
      </c>
      <c r="AA13" s="353" t="s">
        <v>33</v>
      </c>
      <c r="AB13" s="11" t="s">
        <v>32</v>
      </c>
      <c r="AC13" s="353" t="s">
        <v>33</v>
      </c>
      <c r="AD13" s="11" t="s">
        <v>32</v>
      </c>
      <c r="AE13" s="353" t="s">
        <v>33</v>
      </c>
      <c r="AF13" s="11" t="s">
        <v>32</v>
      </c>
      <c r="AG13" s="353" t="s">
        <v>33</v>
      </c>
      <c r="AH13" s="11" t="s">
        <v>32</v>
      </c>
      <c r="AI13" s="353" t="s">
        <v>33</v>
      </c>
      <c r="AJ13" s="11" t="s">
        <v>32</v>
      </c>
      <c r="AK13" s="353" t="s">
        <v>33</v>
      </c>
      <c r="AL13" s="11" t="s">
        <v>32</v>
      </c>
      <c r="AM13" s="360" t="s">
        <v>33</v>
      </c>
      <c r="AN13" s="411"/>
      <c r="AO13" s="16" t="s">
        <v>34</v>
      </c>
      <c r="AP13" s="353" t="s">
        <v>35</v>
      </c>
      <c r="AQ13" s="384"/>
      <c r="AR13" s="384"/>
      <c r="AS13" s="384"/>
      <c r="AT13" s="384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X13" s="2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6.350000000000001" customHeight="1" x14ac:dyDescent="0.25">
      <c r="A14" s="382" t="s">
        <v>36</v>
      </c>
      <c r="B14" s="18" t="s">
        <v>37</v>
      </c>
      <c r="C14" s="19">
        <f t="shared" ref="C14:C77" si="0">SUM(D14+E14)</f>
        <v>18</v>
      </c>
      <c r="D14" s="20">
        <f>+F14+H14+J14+L14+N14+P14+R14+T14+V14+X14+Z14+AB14+AD14+AF14+AH14+AJ14+AL14</f>
        <v>16</v>
      </c>
      <c r="E14" s="21">
        <f>+G14+I14+K14+M14+O14+Q14+S14+U14+W14+Y14+AA14+AC14+AE14+AG14+AI14+AK14+AM14</f>
        <v>2</v>
      </c>
      <c r="F14" s="22"/>
      <c r="G14" s="23"/>
      <c r="H14" s="22"/>
      <c r="I14" s="23"/>
      <c r="J14" s="22"/>
      <c r="K14" s="24"/>
      <c r="L14" s="22"/>
      <c r="M14" s="24"/>
      <c r="N14" s="22"/>
      <c r="O14" s="24"/>
      <c r="P14" s="22">
        <v>7</v>
      </c>
      <c r="Q14" s="24"/>
      <c r="R14" s="22">
        <v>2</v>
      </c>
      <c r="S14" s="24"/>
      <c r="T14" s="22"/>
      <c r="U14" s="24"/>
      <c r="V14" s="22"/>
      <c r="W14" s="24"/>
      <c r="X14" s="22">
        <v>2</v>
      </c>
      <c r="Y14" s="24">
        <v>1</v>
      </c>
      <c r="Z14" s="22">
        <v>3</v>
      </c>
      <c r="AA14" s="24">
        <v>1</v>
      </c>
      <c r="AB14" s="22">
        <v>1</v>
      </c>
      <c r="AC14" s="24"/>
      <c r="AD14" s="22"/>
      <c r="AE14" s="24"/>
      <c r="AF14" s="22"/>
      <c r="AG14" s="24"/>
      <c r="AH14" s="22">
        <v>1</v>
      </c>
      <c r="AI14" s="24"/>
      <c r="AJ14" s="22"/>
      <c r="AK14" s="24"/>
      <c r="AL14" s="25"/>
      <c r="AM14" s="26"/>
      <c r="AN14" s="27"/>
      <c r="AO14" s="28">
        <v>0</v>
      </c>
      <c r="AP14" s="29">
        <v>1</v>
      </c>
      <c r="AQ14" s="30">
        <v>1</v>
      </c>
      <c r="AR14" s="30">
        <v>1</v>
      </c>
      <c r="AS14" s="31"/>
      <c r="AT14" s="32">
        <v>0</v>
      </c>
      <c r="AU14" s="33" t="str">
        <f t="shared" ref="AU14:AU77" si="1">$CA14&amp;$CB14&amp;$CC14&amp;$CD14</f>
        <v/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17"/>
      <c r="BG14" s="17"/>
      <c r="BX14" s="2"/>
      <c r="CA14" s="35" t="str">
        <f t="shared" ref="CA14:CA77" si="2">IF(CG14=1,"* No olvide digitar la columna Trans y/o Pueblos Originarios y/o Migrantes y/o Población SENAME (Digite Cero si no tiene). ","")</f>
        <v/>
      </c>
      <c r="CB14" s="35" t="str">
        <f t="shared" ref="CB14:CB77" si="3">IF(CH14=1,"* El número de Trans y/o Pueblos Originarios y/o Migrantes y/o Población SENAME NO DEBE ser mayor que el Total. ","")</f>
        <v/>
      </c>
      <c r="CC14" s="35" t="str">
        <f t="shared" ref="CC14:CC77" si="4">IF(CI14=1,"* Las consejerías realizadas en Espacios amigables NO DEBEN ser mayor al Total. ","")</f>
        <v/>
      </c>
      <c r="CD14" s="35" t="str">
        <f t="shared" ref="CD14:CD77" si="5">IF(CJ14=1,"* La columna 14-18 AÑOS no puede ser mayor al total por grupo edad de 10 a 19 años. ","")</f>
        <v/>
      </c>
      <c r="CE14" s="35"/>
      <c r="CF14" s="35"/>
      <c r="CG14" s="36">
        <f t="shared" ref="CG14:CG77" si="6">IF(AND(C14&lt;&gt;0,OR(AO14="",AP14="",AQ14="",AR14="",AT14="")),1,0)</f>
        <v>0</v>
      </c>
      <c r="CH14" s="36">
        <f t="shared" ref="CH14:CH77" si="7">IF(OR(C14&lt;(AO14+AP14),C14&lt;AQ14,C14&lt;AR14,C14&lt;AT14),1,0)</f>
        <v>0</v>
      </c>
      <c r="CI14" s="36">
        <f t="shared" ref="CI14:CI77" si="8">IF(C14&lt;AN14,1,0)</f>
        <v>0</v>
      </c>
      <c r="CJ14" s="36">
        <f t="shared" ref="CJ14:CJ77" si="9">IF((J14+K14+L14+M14)&lt;AS14,1,0)</f>
        <v>0</v>
      </c>
      <c r="CK14" s="10"/>
      <c r="CL14" s="10"/>
      <c r="CM14" s="10"/>
      <c r="CN14" s="10"/>
      <c r="CO14" s="10"/>
    </row>
    <row r="15" spans="1:93" ht="16.350000000000001" customHeight="1" x14ac:dyDescent="0.25">
      <c r="A15" s="383"/>
      <c r="B15" s="37" t="s">
        <v>38</v>
      </c>
      <c r="C15" s="38">
        <f t="shared" si="0"/>
        <v>0</v>
      </c>
      <c r="D15" s="39">
        <f t="shared" ref="D15:E24" si="10">+F15+H15+J15+L15+N15+P15+R15+T15+V15+X15+Z15+AB15+AD15+AF15+AH15+AJ15+AL15</f>
        <v>0</v>
      </c>
      <c r="E15" s="40">
        <f>+G15+I15+K15+M15+O15+Q15+S15+U15+W15+Y15+AA15+AC15+AE15+AG15+AI15+AK15+AM15</f>
        <v>0</v>
      </c>
      <c r="F15" s="41"/>
      <c r="G15" s="42"/>
      <c r="H15" s="41"/>
      <c r="I15" s="42"/>
      <c r="J15" s="41"/>
      <c r="K15" s="43"/>
      <c r="L15" s="41"/>
      <c r="M15" s="43"/>
      <c r="N15" s="41"/>
      <c r="O15" s="43"/>
      <c r="P15" s="41"/>
      <c r="Q15" s="43"/>
      <c r="R15" s="41"/>
      <c r="S15" s="43"/>
      <c r="T15" s="41"/>
      <c r="U15" s="43"/>
      <c r="V15" s="41"/>
      <c r="W15" s="43"/>
      <c r="X15" s="41"/>
      <c r="Y15" s="43"/>
      <c r="Z15" s="41"/>
      <c r="AA15" s="43"/>
      <c r="AB15" s="41"/>
      <c r="AC15" s="43"/>
      <c r="AD15" s="41"/>
      <c r="AE15" s="43"/>
      <c r="AF15" s="41"/>
      <c r="AG15" s="43"/>
      <c r="AH15" s="41"/>
      <c r="AI15" s="43"/>
      <c r="AJ15" s="41"/>
      <c r="AK15" s="43"/>
      <c r="AL15" s="44"/>
      <c r="AM15" s="45"/>
      <c r="AN15" s="46"/>
      <c r="AO15" s="47"/>
      <c r="AP15" s="42"/>
      <c r="AQ15" s="32"/>
      <c r="AR15" s="32"/>
      <c r="AS15" s="48"/>
      <c r="AT15" s="32"/>
      <c r="AU15" s="33" t="str">
        <f t="shared" si="1"/>
        <v/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7"/>
      <c r="BG15" s="17"/>
      <c r="BX15" s="2"/>
      <c r="CA15" s="35" t="str">
        <f t="shared" si="2"/>
        <v/>
      </c>
      <c r="CB15" s="35" t="str">
        <f t="shared" si="3"/>
        <v/>
      </c>
      <c r="CC15" s="35" t="str">
        <f t="shared" si="4"/>
        <v/>
      </c>
      <c r="CD15" s="35" t="str">
        <f t="shared" si="5"/>
        <v/>
      </c>
      <c r="CE15" s="35"/>
      <c r="CF15" s="35"/>
      <c r="CG15" s="36">
        <f t="shared" si="6"/>
        <v>0</v>
      </c>
      <c r="CH15" s="36">
        <f t="shared" si="7"/>
        <v>0</v>
      </c>
      <c r="CI15" s="36">
        <f t="shared" si="8"/>
        <v>0</v>
      </c>
      <c r="CJ15" s="36">
        <f t="shared" si="9"/>
        <v>0</v>
      </c>
      <c r="CK15" s="10"/>
      <c r="CL15" s="10"/>
      <c r="CM15" s="10"/>
      <c r="CN15" s="10"/>
      <c r="CO15" s="10"/>
    </row>
    <row r="16" spans="1:93" ht="16.350000000000001" customHeight="1" x14ac:dyDescent="0.25">
      <c r="A16" s="383"/>
      <c r="B16" s="37" t="s">
        <v>39</v>
      </c>
      <c r="C16" s="38">
        <f t="shared" si="0"/>
        <v>163</v>
      </c>
      <c r="D16" s="39">
        <f t="shared" si="10"/>
        <v>129</v>
      </c>
      <c r="E16" s="40">
        <f t="shared" si="10"/>
        <v>34</v>
      </c>
      <c r="F16" s="41"/>
      <c r="G16" s="42"/>
      <c r="H16" s="41"/>
      <c r="I16" s="42"/>
      <c r="J16" s="41"/>
      <c r="K16" s="43"/>
      <c r="L16" s="41"/>
      <c r="M16" s="43"/>
      <c r="N16" s="41">
        <v>8</v>
      </c>
      <c r="O16" s="43"/>
      <c r="P16" s="41">
        <v>24</v>
      </c>
      <c r="Q16" s="43">
        <v>3</v>
      </c>
      <c r="R16" s="41">
        <v>21</v>
      </c>
      <c r="S16" s="43">
        <v>4</v>
      </c>
      <c r="T16" s="41">
        <v>18</v>
      </c>
      <c r="U16" s="43">
        <v>7</v>
      </c>
      <c r="V16" s="41">
        <v>14</v>
      </c>
      <c r="W16" s="43">
        <v>6</v>
      </c>
      <c r="X16" s="41">
        <v>13</v>
      </c>
      <c r="Y16" s="43">
        <v>5</v>
      </c>
      <c r="Z16" s="41">
        <v>20</v>
      </c>
      <c r="AA16" s="43">
        <v>6</v>
      </c>
      <c r="AB16" s="41">
        <v>5</v>
      </c>
      <c r="AC16" s="43">
        <v>1</v>
      </c>
      <c r="AD16" s="41">
        <v>1</v>
      </c>
      <c r="AE16" s="43">
        <v>1</v>
      </c>
      <c r="AF16" s="41">
        <v>2</v>
      </c>
      <c r="AG16" s="43">
        <v>1</v>
      </c>
      <c r="AH16" s="41">
        <v>3</v>
      </c>
      <c r="AI16" s="43"/>
      <c r="AJ16" s="41"/>
      <c r="AK16" s="43"/>
      <c r="AL16" s="44"/>
      <c r="AM16" s="45"/>
      <c r="AN16" s="46"/>
      <c r="AO16" s="47">
        <v>0</v>
      </c>
      <c r="AP16" s="42">
        <v>4</v>
      </c>
      <c r="AQ16" s="32">
        <v>1</v>
      </c>
      <c r="AR16" s="32">
        <v>6</v>
      </c>
      <c r="AS16" s="48"/>
      <c r="AT16" s="32">
        <v>0</v>
      </c>
      <c r="AU16" s="33" t="str">
        <f t="shared" si="1"/>
        <v/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17"/>
      <c r="BG16" s="17"/>
      <c r="BX16" s="2"/>
      <c r="CA16" s="35" t="str">
        <f t="shared" si="2"/>
        <v/>
      </c>
      <c r="CB16" s="35" t="str">
        <f t="shared" si="3"/>
        <v/>
      </c>
      <c r="CC16" s="35" t="str">
        <f t="shared" si="4"/>
        <v/>
      </c>
      <c r="CD16" s="35" t="str">
        <f t="shared" si="5"/>
        <v/>
      </c>
      <c r="CE16" s="35"/>
      <c r="CF16" s="35"/>
      <c r="CG16" s="36">
        <f t="shared" si="6"/>
        <v>0</v>
      </c>
      <c r="CH16" s="36">
        <f t="shared" si="7"/>
        <v>0</v>
      </c>
      <c r="CI16" s="36">
        <f t="shared" si="8"/>
        <v>0</v>
      </c>
      <c r="CJ16" s="36">
        <f t="shared" si="9"/>
        <v>0</v>
      </c>
      <c r="CK16" s="10"/>
      <c r="CL16" s="10"/>
      <c r="CM16" s="10"/>
      <c r="CN16" s="10"/>
      <c r="CO16" s="10"/>
    </row>
    <row r="17" spans="1:93" ht="16.350000000000001" customHeight="1" x14ac:dyDescent="0.25">
      <c r="A17" s="383"/>
      <c r="B17" s="37" t="s">
        <v>40</v>
      </c>
      <c r="C17" s="38">
        <f t="shared" si="0"/>
        <v>0</v>
      </c>
      <c r="D17" s="39">
        <f t="shared" si="10"/>
        <v>0</v>
      </c>
      <c r="E17" s="40">
        <f t="shared" si="10"/>
        <v>0</v>
      </c>
      <c r="F17" s="41"/>
      <c r="G17" s="42"/>
      <c r="H17" s="41"/>
      <c r="I17" s="42"/>
      <c r="J17" s="41"/>
      <c r="K17" s="43"/>
      <c r="L17" s="41"/>
      <c r="M17" s="43"/>
      <c r="N17" s="41"/>
      <c r="O17" s="43"/>
      <c r="P17" s="41"/>
      <c r="Q17" s="43"/>
      <c r="R17" s="41"/>
      <c r="S17" s="43"/>
      <c r="T17" s="41"/>
      <c r="U17" s="43"/>
      <c r="V17" s="41"/>
      <c r="W17" s="43"/>
      <c r="X17" s="41"/>
      <c r="Y17" s="43"/>
      <c r="Z17" s="41"/>
      <c r="AA17" s="43"/>
      <c r="AB17" s="41"/>
      <c r="AC17" s="43"/>
      <c r="AD17" s="41"/>
      <c r="AE17" s="43"/>
      <c r="AF17" s="41"/>
      <c r="AG17" s="43"/>
      <c r="AH17" s="41"/>
      <c r="AI17" s="43"/>
      <c r="AJ17" s="41"/>
      <c r="AK17" s="43"/>
      <c r="AL17" s="44"/>
      <c r="AM17" s="45"/>
      <c r="AN17" s="46"/>
      <c r="AO17" s="47"/>
      <c r="AP17" s="42"/>
      <c r="AQ17" s="32"/>
      <c r="AR17" s="32"/>
      <c r="AS17" s="48"/>
      <c r="AT17" s="32"/>
      <c r="AU17" s="33" t="str">
        <f t="shared" si="1"/>
        <v/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17"/>
      <c r="BG17" s="17"/>
      <c r="BX17" s="2"/>
      <c r="CA17" s="35" t="str">
        <f t="shared" si="2"/>
        <v/>
      </c>
      <c r="CB17" s="35" t="str">
        <f t="shared" si="3"/>
        <v/>
      </c>
      <c r="CC17" s="35" t="str">
        <f t="shared" si="4"/>
        <v/>
      </c>
      <c r="CD17" s="35" t="str">
        <f t="shared" si="5"/>
        <v/>
      </c>
      <c r="CE17" s="35"/>
      <c r="CF17" s="35"/>
      <c r="CG17" s="36">
        <f t="shared" si="6"/>
        <v>0</v>
      </c>
      <c r="CH17" s="36">
        <f t="shared" si="7"/>
        <v>0</v>
      </c>
      <c r="CI17" s="36">
        <f t="shared" si="8"/>
        <v>0</v>
      </c>
      <c r="CJ17" s="36">
        <f t="shared" si="9"/>
        <v>0</v>
      </c>
      <c r="CK17" s="10"/>
      <c r="CL17" s="10"/>
      <c r="CM17" s="10"/>
      <c r="CN17" s="10"/>
      <c r="CO17" s="10"/>
    </row>
    <row r="18" spans="1:93" ht="16.350000000000001" customHeight="1" x14ac:dyDescent="0.25">
      <c r="A18" s="383"/>
      <c r="B18" s="37" t="s">
        <v>41</v>
      </c>
      <c r="C18" s="38">
        <f t="shared" si="0"/>
        <v>0</v>
      </c>
      <c r="D18" s="39">
        <f t="shared" si="10"/>
        <v>0</v>
      </c>
      <c r="E18" s="40">
        <f t="shared" si="10"/>
        <v>0</v>
      </c>
      <c r="F18" s="41"/>
      <c r="G18" s="42"/>
      <c r="H18" s="41"/>
      <c r="I18" s="42"/>
      <c r="J18" s="41"/>
      <c r="K18" s="43"/>
      <c r="L18" s="41"/>
      <c r="M18" s="43"/>
      <c r="N18" s="41"/>
      <c r="O18" s="43"/>
      <c r="P18" s="41"/>
      <c r="Q18" s="43"/>
      <c r="R18" s="41"/>
      <c r="S18" s="43"/>
      <c r="T18" s="41"/>
      <c r="U18" s="43"/>
      <c r="V18" s="41"/>
      <c r="W18" s="43"/>
      <c r="X18" s="41"/>
      <c r="Y18" s="43"/>
      <c r="Z18" s="41"/>
      <c r="AA18" s="43"/>
      <c r="AB18" s="41"/>
      <c r="AC18" s="43"/>
      <c r="AD18" s="41"/>
      <c r="AE18" s="43"/>
      <c r="AF18" s="41"/>
      <c r="AG18" s="43"/>
      <c r="AH18" s="41"/>
      <c r="AI18" s="43"/>
      <c r="AJ18" s="41"/>
      <c r="AK18" s="43"/>
      <c r="AL18" s="44"/>
      <c r="AM18" s="45"/>
      <c r="AN18" s="46"/>
      <c r="AO18" s="47"/>
      <c r="AP18" s="42"/>
      <c r="AQ18" s="32"/>
      <c r="AR18" s="32"/>
      <c r="AS18" s="48"/>
      <c r="AT18" s="32"/>
      <c r="AU18" s="33" t="str">
        <f t="shared" si="1"/>
        <v/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17"/>
      <c r="BG18" s="17"/>
      <c r="BX18" s="2"/>
      <c r="CA18" s="35" t="str">
        <f t="shared" si="2"/>
        <v/>
      </c>
      <c r="CB18" s="35" t="str">
        <f t="shared" si="3"/>
        <v/>
      </c>
      <c r="CC18" s="35" t="str">
        <f t="shared" si="4"/>
        <v/>
      </c>
      <c r="CD18" s="35" t="str">
        <f t="shared" si="5"/>
        <v/>
      </c>
      <c r="CE18" s="35"/>
      <c r="CF18" s="35"/>
      <c r="CG18" s="36">
        <f t="shared" si="6"/>
        <v>0</v>
      </c>
      <c r="CH18" s="36">
        <f t="shared" si="7"/>
        <v>0</v>
      </c>
      <c r="CI18" s="36">
        <f t="shared" si="8"/>
        <v>0</v>
      </c>
      <c r="CJ18" s="36">
        <f t="shared" si="9"/>
        <v>0</v>
      </c>
      <c r="CK18" s="10"/>
      <c r="CL18" s="10"/>
      <c r="CM18" s="10"/>
      <c r="CN18" s="10"/>
      <c r="CO18" s="10"/>
    </row>
    <row r="19" spans="1:93" ht="16.350000000000001" customHeight="1" x14ac:dyDescent="0.25">
      <c r="A19" s="383"/>
      <c r="B19" s="37" t="s">
        <v>42</v>
      </c>
      <c r="C19" s="38">
        <f t="shared" si="0"/>
        <v>0</v>
      </c>
      <c r="D19" s="39">
        <f t="shared" si="10"/>
        <v>0</v>
      </c>
      <c r="E19" s="40">
        <f t="shared" si="10"/>
        <v>0</v>
      </c>
      <c r="F19" s="41"/>
      <c r="G19" s="42"/>
      <c r="H19" s="41"/>
      <c r="I19" s="42"/>
      <c r="J19" s="41"/>
      <c r="K19" s="43"/>
      <c r="L19" s="41"/>
      <c r="M19" s="43"/>
      <c r="N19" s="41"/>
      <c r="O19" s="43"/>
      <c r="P19" s="41"/>
      <c r="Q19" s="43"/>
      <c r="R19" s="41"/>
      <c r="S19" s="43"/>
      <c r="T19" s="41"/>
      <c r="U19" s="43"/>
      <c r="V19" s="41"/>
      <c r="W19" s="43"/>
      <c r="X19" s="41"/>
      <c r="Y19" s="43"/>
      <c r="Z19" s="41"/>
      <c r="AA19" s="43"/>
      <c r="AB19" s="41"/>
      <c r="AC19" s="43"/>
      <c r="AD19" s="41"/>
      <c r="AE19" s="43"/>
      <c r="AF19" s="41"/>
      <c r="AG19" s="43"/>
      <c r="AH19" s="41"/>
      <c r="AI19" s="43"/>
      <c r="AJ19" s="41"/>
      <c r="AK19" s="43"/>
      <c r="AL19" s="44"/>
      <c r="AM19" s="45"/>
      <c r="AN19" s="46"/>
      <c r="AO19" s="47"/>
      <c r="AP19" s="42"/>
      <c r="AQ19" s="32"/>
      <c r="AR19" s="32"/>
      <c r="AS19" s="48"/>
      <c r="AT19" s="32"/>
      <c r="AU19" s="33" t="str">
        <f t="shared" si="1"/>
        <v/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17"/>
      <c r="BG19" s="17"/>
      <c r="BX19" s="2"/>
      <c r="CA19" s="35" t="str">
        <f t="shared" si="2"/>
        <v/>
      </c>
      <c r="CB19" s="35" t="str">
        <f t="shared" si="3"/>
        <v/>
      </c>
      <c r="CC19" s="35" t="str">
        <f t="shared" si="4"/>
        <v/>
      </c>
      <c r="CD19" s="35" t="str">
        <f t="shared" si="5"/>
        <v/>
      </c>
      <c r="CE19" s="35"/>
      <c r="CF19" s="35"/>
      <c r="CG19" s="36">
        <f t="shared" si="6"/>
        <v>0</v>
      </c>
      <c r="CH19" s="36">
        <f t="shared" si="7"/>
        <v>0</v>
      </c>
      <c r="CI19" s="36">
        <f t="shared" si="8"/>
        <v>0</v>
      </c>
      <c r="CJ19" s="36">
        <f t="shared" si="9"/>
        <v>0</v>
      </c>
      <c r="CK19" s="10"/>
      <c r="CL19" s="10"/>
      <c r="CM19" s="10"/>
      <c r="CN19" s="10"/>
      <c r="CO19" s="10"/>
    </row>
    <row r="20" spans="1:93" ht="16.350000000000001" customHeight="1" x14ac:dyDescent="0.25">
      <c r="A20" s="383"/>
      <c r="B20" s="37" t="s">
        <v>43</v>
      </c>
      <c r="C20" s="38">
        <f t="shared" si="0"/>
        <v>0</v>
      </c>
      <c r="D20" s="39">
        <f t="shared" si="10"/>
        <v>0</v>
      </c>
      <c r="E20" s="40">
        <f t="shared" si="10"/>
        <v>0</v>
      </c>
      <c r="F20" s="41"/>
      <c r="G20" s="42"/>
      <c r="H20" s="41"/>
      <c r="I20" s="42"/>
      <c r="J20" s="41"/>
      <c r="K20" s="43"/>
      <c r="L20" s="41"/>
      <c r="M20" s="43"/>
      <c r="N20" s="41"/>
      <c r="O20" s="43"/>
      <c r="P20" s="41"/>
      <c r="Q20" s="43"/>
      <c r="R20" s="41"/>
      <c r="S20" s="43"/>
      <c r="T20" s="41"/>
      <c r="U20" s="43"/>
      <c r="V20" s="41"/>
      <c r="W20" s="43"/>
      <c r="X20" s="41"/>
      <c r="Y20" s="43"/>
      <c r="Z20" s="41"/>
      <c r="AA20" s="43"/>
      <c r="AB20" s="41"/>
      <c r="AC20" s="43"/>
      <c r="AD20" s="41"/>
      <c r="AE20" s="43"/>
      <c r="AF20" s="41"/>
      <c r="AG20" s="43"/>
      <c r="AH20" s="41"/>
      <c r="AI20" s="43"/>
      <c r="AJ20" s="41"/>
      <c r="AK20" s="43"/>
      <c r="AL20" s="44"/>
      <c r="AM20" s="45"/>
      <c r="AN20" s="46"/>
      <c r="AO20" s="47"/>
      <c r="AP20" s="42"/>
      <c r="AQ20" s="32"/>
      <c r="AR20" s="32"/>
      <c r="AS20" s="48"/>
      <c r="AT20" s="32"/>
      <c r="AU20" s="33" t="str">
        <f t="shared" si="1"/>
        <v/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17"/>
      <c r="BG20" s="17"/>
      <c r="BX20" s="2"/>
      <c r="CA20" s="35" t="str">
        <f t="shared" si="2"/>
        <v/>
      </c>
      <c r="CB20" s="35" t="str">
        <f t="shared" si="3"/>
        <v/>
      </c>
      <c r="CC20" s="35" t="str">
        <f t="shared" si="4"/>
        <v/>
      </c>
      <c r="CD20" s="35" t="str">
        <f t="shared" si="5"/>
        <v/>
      </c>
      <c r="CE20" s="35"/>
      <c r="CF20" s="35"/>
      <c r="CG20" s="36">
        <f t="shared" si="6"/>
        <v>0</v>
      </c>
      <c r="CH20" s="36">
        <f t="shared" si="7"/>
        <v>0</v>
      </c>
      <c r="CI20" s="36">
        <f t="shared" si="8"/>
        <v>0</v>
      </c>
      <c r="CJ20" s="36">
        <f t="shared" si="9"/>
        <v>0</v>
      </c>
      <c r="CK20" s="10"/>
      <c r="CL20" s="10"/>
      <c r="CM20" s="10"/>
      <c r="CN20" s="10"/>
      <c r="CO20" s="10"/>
    </row>
    <row r="21" spans="1:93" ht="16.350000000000001" customHeight="1" x14ac:dyDescent="0.25">
      <c r="A21" s="383"/>
      <c r="B21" s="49" t="s">
        <v>44</v>
      </c>
      <c r="C21" s="50">
        <f t="shared" si="0"/>
        <v>0</v>
      </c>
      <c r="D21" s="51">
        <f t="shared" si="10"/>
        <v>0</v>
      </c>
      <c r="E21" s="52">
        <f t="shared" si="10"/>
        <v>0</v>
      </c>
      <c r="F21" s="53"/>
      <c r="G21" s="54"/>
      <c r="H21" s="53"/>
      <c r="I21" s="54"/>
      <c r="J21" s="53"/>
      <c r="K21" s="55"/>
      <c r="L21" s="53"/>
      <c r="M21" s="55"/>
      <c r="N21" s="53"/>
      <c r="O21" s="55"/>
      <c r="P21" s="53"/>
      <c r="Q21" s="55"/>
      <c r="R21" s="53"/>
      <c r="S21" s="55"/>
      <c r="T21" s="53"/>
      <c r="U21" s="55"/>
      <c r="V21" s="53"/>
      <c r="W21" s="55"/>
      <c r="X21" s="53"/>
      <c r="Y21" s="55"/>
      <c r="Z21" s="53"/>
      <c r="AA21" s="55"/>
      <c r="AB21" s="53"/>
      <c r="AC21" s="55"/>
      <c r="AD21" s="53"/>
      <c r="AE21" s="55"/>
      <c r="AF21" s="53"/>
      <c r="AG21" s="55"/>
      <c r="AH21" s="53"/>
      <c r="AI21" s="55"/>
      <c r="AJ21" s="53"/>
      <c r="AK21" s="55"/>
      <c r="AL21" s="56"/>
      <c r="AM21" s="57"/>
      <c r="AN21" s="46"/>
      <c r="AO21" s="58"/>
      <c r="AP21" s="42"/>
      <c r="AQ21" s="32"/>
      <c r="AR21" s="32"/>
      <c r="AS21" s="48"/>
      <c r="AT21" s="32"/>
      <c r="AU21" s="33" t="str">
        <f t="shared" si="1"/>
        <v/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7"/>
      <c r="BG21" s="17"/>
      <c r="BX21" s="2"/>
      <c r="CA21" s="35" t="str">
        <f t="shared" si="2"/>
        <v/>
      </c>
      <c r="CB21" s="35" t="str">
        <f t="shared" si="3"/>
        <v/>
      </c>
      <c r="CC21" s="35" t="str">
        <f t="shared" si="4"/>
        <v/>
      </c>
      <c r="CD21" s="35" t="str">
        <f t="shared" si="5"/>
        <v/>
      </c>
      <c r="CE21" s="35"/>
      <c r="CF21" s="35"/>
      <c r="CG21" s="36">
        <f t="shared" si="6"/>
        <v>0</v>
      </c>
      <c r="CH21" s="36">
        <f t="shared" si="7"/>
        <v>0</v>
      </c>
      <c r="CI21" s="36">
        <f t="shared" si="8"/>
        <v>0</v>
      </c>
      <c r="CJ21" s="36">
        <f t="shared" si="9"/>
        <v>0</v>
      </c>
      <c r="CK21" s="10"/>
      <c r="CL21" s="10"/>
      <c r="CM21" s="10"/>
      <c r="CN21" s="10"/>
      <c r="CO21" s="10"/>
    </row>
    <row r="22" spans="1:93" ht="16.350000000000001" customHeight="1" x14ac:dyDescent="0.25">
      <c r="A22" s="383"/>
      <c r="B22" s="37" t="s">
        <v>45</v>
      </c>
      <c r="C22" s="38">
        <f t="shared" si="0"/>
        <v>0</v>
      </c>
      <c r="D22" s="39">
        <f t="shared" si="10"/>
        <v>0</v>
      </c>
      <c r="E22" s="40">
        <f t="shared" si="10"/>
        <v>0</v>
      </c>
      <c r="F22" s="41"/>
      <c r="G22" s="42"/>
      <c r="H22" s="41"/>
      <c r="I22" s="42"/>
      <c r="J22" s="41"/>
      <c r="K22" s="43"/>
      <c r="L22" s="41"/>
      <c r="M22" s="43"/>
      <c r="N22" s="41"/>
      <c r="O22" s="43"/>
      <c r="P22" s="41"/>
      <c r="Q22" s="43"/>
      <c r="R22" s="41"/>
      <c r="S22" s="43"/>
      <c r="T22" s="41"/>
      <c r="U22" s="43"/>
      <c r="V22" s="41"/>
      <c r="W22" s="43"/>
      <c r="X22" s="41"/>
      <c r="Y22" s="43"/>
      <c r="Z22" s="41"/>
      <c r="AA22" s="43"/>
      <c r="AB22" s="41"/>
      <c r="AC22" s="43"/>
      <c r="AD22" s="41"/>
      <c r="AE22" s="43"/>
      <c r="AF22" s="41"/>
      <c r="AG22" s="43"/>
      <c r="AH22" s="41"/>
      <c r="AI22" s="43"/>
      <c r="AJ22" s="41"/>
      <c r="AK22" s="43"/>
      <c r="AL22" s="44"/>
      <c r="AM22" s="45"/>
      <c r="AN22" s="46"/>
      <c r="AO22" s="47"/>
      <c r="AP22" s="42"/>
      <c r="AQ22" s="32"/>
      <c r="AR22" s="32"/>
      <c r="AS22" s="48"/>
      <c r="AT22" s="32"/>
      <c r="AU22" s="33" t="str">
        <f t="shared" si="1"/>
        <v/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17"/>
      <c r="BG22" s="17"/>
      <c r="BX22" s="2"/>
      <c r="CA22" s="35" t="str">
        <f t="shared" si="2"/>
        <v/>
      </c>
      <c r="CB22" s="35" t="str">
        <f t="shared" si="3"/>
        <v/>
      </c>
      <c r="CC22" s="35" t="str">
        <f t="shared" si="4"/>
        <v/>
      </c>
      <c r="CD22" s="35" t="str">
        <f t="shared" si="5"/>
        <v/>
      </c>
      <c r="CE22" s="35"/>
      <c r="CF22" s="35"/>
      <c r="CG22" s="36">
        <f t="shared" si="6"/>
        <v>0</v>
      </c>
      <c r="CH22" s="36">
        <f t="shared" si="7"/>
        <v>0</v>
      </c>
      <c r="CI22" s="36">
        <f t="shared" si="8"/>
        <v>0</v>
      </c>
      <c r="CJ22" s="36">
        <f t="shared" si="9"/>
        <v>0</v>
      </c>
      <c r="CK22" s="10"/>
      <c r="CL22" s="10"/>
      <c r="CM22" s="10"/>
      <c r="CN22" s="10"/>
      <c r="CO22" s="10"/>
    </row>
    <row r="23" spans="1:93" ht="16.350000000000001" customHeight="1" x14ac:dyDescent="0.25">
      <c r="A23" s="383"/>
      <c r="B23" s="59" t="s">
        <v>46</v>
      </c>
      <c r="C23" s="38">
        <f t="shared" si="0"/>
        <v>0</v>
      </c>
      <c r="D23" s="60">
        <f t="shared" si="10"/>
        <v>0</v>
      </c>
      <c r="E23" s="61">
        <f t="shared" si="10"/>
        <v>0</v>
      </c>
      <c r="F23" s="41"/>
      <c r="G23" s="42"/>
      <c r="H23" s="41"/>
      <c r="I23" s="42"/>
      <c r="J23" s="41"/>
      <c r="K23" s="43"/>
      <c r="L23" s="41"/>
      <c r="M23" s="43"/>
      <c r="N23" s="41"/>
      <c r="O23" s="43"/>
      <c r="P23" s="41"/>
      <c r="Q23" s="43"/>
      <c r="R23" s="41"/>
      <c r="S23" s="43"/>
      <c r="T23" s="41"/>
      <c r="U23" s="43"/>
      <c r="V23" s="41"/>
      <c r="W23" s="43"/>
      <c r="X23" s="41"/>
      <c r="Y23" s="43"/>
      <c r="Z23" s="41"/>
      <c r="AA23" s="43"/>
      <c r="AB23" s="41"/>
      <c r="AC23" s="43"/>
      <c r="AD23" s="41"/>
      <c r="AE23" s="43"/>
      <c r="AF23" s="41"/>
      <c r="AG23" s="43"/>
      <c r="AH23" s="41"/>
      <c r="AI23" s="43"/>
      <c r="AJ23" s="41"/>
      <c r="AK23" s="43"/>
      <c r="AL23" s="62"/>
      <c r="AM23" s="45"/>
      <c r="AN23" s="46"/>
      <c r="AO23" s="47"/>
      <c r="AP23" s="42"/>
      <c r="AQ23" s="32"/>
      <c r="AR23" s="32"/>
      <c r="AS23" s="48"/>
      <c r="AT23" s="32"/>
      <c r="AU23" s="33" t="str">
        <f t="shared" si="1"/>
        <v/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7"/>
      <c r="BG23" s="17"/>
      <c r="BX23" s="2"/>
      <c r="CA23" s="35" t="str">
        <f t="shared" si="2"/>
        <v/>
      </c>
      <c r="CB23" s="35" t="str">
        <f t="shared" si="3"/>
        <v/>
      </c>
      <c r="CC23" s="35" t="str">
        <f t="shared" si="4"/>
        <v/>
      </c>
      <c r="CD23" s="35" t="str">
        <f t="shared" si="5"/>
        <v/>
      </c>
      <c r="CE23" s="35"/>
      <c r="CF23" s="35"/>
      <c r="CG23" s="36">
        <f t="shared" si="6"/>
        <v>0</v>
      </c>
      <c r="CH23" s="36">
        <f t="shared" si="7"/>
        <v>0</v>
      </c>
      <c r="CI23" s="36">
        <f t="shared" si="8"/>
        <v>0</v>
      </c>
      <c r="CJ23" s="36">
        <f t="shared" si="9"/>
        <v>0</v>
      </c>
      <c r="CK23" s="10"/>
      <c r="CL23" s="10"/>
      <c r="CM23" s="10"/>
      <c r="CN23" s="10"/>
      <c r="CO23" s="10"/>
    </row>
    <row r="24" spans="1:93" ht="16.350000000000001" customHeight="1" x14ac:dyDescent="0.25">
      <c r="A24" s="384"/>
      <c r="B24" s="63" t="s">
        <v>47</v>
      </c>
      <c r="C24" s="64">
        <f t="shared" si="0"/>
        <v>0</v>
      </c>
      <c r="D24" s="65">
        <f t="shared" si="10"/>
        <v>0</v>
      </c>
      <c r="E24" s="66">
        <f t="shared" si="10"/>
        <v>0</v>
      </c>
      <c r="F24" s="67"/>
      <c r="G24" s="68"/>
      <c r="H24" s="67"/>
      <c r="I24" s="68"/>
      <c r="J24" s="67"/>
      <c r="K24" s="69"/>
      <c r="L24" s="67"/>
      <c r="M24" s="69"/>
      <c r="N24" s="67"/>
      <c r="O24" s="69"/>
      <c r="P24" s="67"/>
      <c r="Q24" s="69"/>
      <c r="R24" s="67"/>
      <c r="S24" s="69"/>
      <c r="T24" s="67"/>
      <c r="U24" s="69"/>
      <c r="V24" s="67"/>
      <c r="W24" s="69"/>
      <c r="X24" s="67"/>
      <c r="Y24" s="69"/>
      <c r="Z24" s="67"/>
      <c r="AA24" s="69"/>
      <c r="AB24" s="67"/>
      <c r="AC24" s="69"/>
      <c r="AD24" s="67"/>
      <c r="AE24" s="69"/>
      <c r="AF24" s="67"/>
      <c r="AG24" s="69"/>
      <c r="AH24" s="67"/>
      <c r="AI24" s="69"/>
      <c r="AJ24" s="67"/>
      <c r="AK24" s="69"/>
      <c r="AL24" s="70"/>
      <c r="AM24" s="71"/>
      <c r="AN24" s="72"/>
      <c r="AO24" s="73"/>
      <c r="AP24" s="74"/>
      <c r="AQ24" s="75"/>
      <c r="AR24" s="75"/>
      <c r="AS24" s="76"/>
      <c r="AT24" s="75"/>
      <c r="AU24" s="33" t="str">
        <f t="shared" si="1"/>
        <v/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7"/>
      <c r="BG24" s="17"/>
      <c r="BX24" s="2"/>
      <c r="CA24" s="35" t="str">
        <f t="shared" si="2"/>
        <v/>
      </c>
      <c r="CB24" s="35" t="str">
        <f t="shared" si="3"/>
        <v/>
      </c>
      <c r="CC24" s="35" t="str">
        <f t="shared" si="4"/>
        <v/>
      </c>
      <c r="CD24" s="35" t="str">
        <f t="shared" si="5"/>
        <v/>
      </c>
      <c r="CE24" s="35"/>
      <c r="CF24" s="35"/>
      <c r="CG24" s="36">
        <f t="shared" si="6"/>
        <v>0</v>
      </c>
      <c r="CH24" s="36">
        <f t="shared" si="7"/>
        <v>0</v>
      </c>
      <c r="CI24" s="36">
        <f t="shared" si="8"/>
        <v>0</v>
      </c>
      <c r="CJ24" s="36">
        <f t="shared" si="9"/>
        <v>0</v>
      </c>
      <c r="CK24" s="10"/>
      <c r="CL24" s="10"/>
      <c r="CM24" s="10"/>
      <c r="CN24" s="10"/>
      <c r="CO24" s="10"/>
    </row>
    <row r="25" spans="1:93" ht="16.350000000000001" customHeight="1" x14ac:dyDescent="0.25">
      <c r="A25" s="382" t="s">
        <v>48</v>
      </c>
      <c r="B25" s="18" t="s">
        <v>37</v>
      </c>
      <c r="C25" s="19">
        <f t="shared" si="0"/>
        <v>18</v>
      </c>
      <c r="D25" s="20">
        <f>+F25+H25+J25+L25+N25+P25+R25+T25+V25+X25+Z25+AB25+AD25+AF25+AH25+AJ25+AL25</f>
        <v>16</v>
      </c>
      <c r="E25" s="21">
        <f>+G25+I25+K25+M25+O25+Q25+S25+U25+W25+Y25+AA25+AC25+AE25+AG25+AI25+AK25+AM25</f>
        <v>2</v>
      </c>
      <c r="F25" s="77"/>
      <c r="G25" s="29"/>
      <c r="H25" s="77"/>
      <c r="I25" s="29"/>
      <c r="J25" s="77"/>
      <c r="K25" s="78"/>
      <c r="L25" s="77"/>
      <c r="M25" s="78"/>
      <c r="N25" s="77"/>
      <c r="O25" s="78"/>
      <c r="P25" s="77">
        <v>7</v>
      </c>
      <c r="Q25" s="78"/>
      <c r="R25" s="77">
        <v>2</v>
      </c>
      <c r="S25" s="78"/>
      <c r="T25" s="77"/>
      <c r="U25" s="78"/>
      <c r="V25" s="77"/>
      <c r="W25" s="78"/>
      <c r="X25" s="77">
        <v>2</v>
      </c>
      <c r="Y25" s="78">
        <v>1</v>
      </c>
      <c r="Z25" s="77">
        <v>3</v>
      </c>
      <c r="AA25" s="78">
        <v>1</v>
      </c>
      <c r="AB25" s="77">
        <v>1</v>
      </c>
      <c r="AC25" s="78"/>
      <c r="AD25" s="77"/>
      <c r="AE25" s="78"/>
      <c r="AF25" s="77"/>
      <c r="AG25" s="78"/>
      <c r="AH25" s="77">
        <v>1</v>
      </c>
      <c r="AI25" s="78"/>
      <c r="AJ25" s="77"/>
      <c r="AK25" s="78"/>
      <c r="AL25" s="79"/>
      <c r="AM25" s="80"/>
      <c r="AN25" s="81"/>
      <c r="AO25" s="82">
        <v>0</v>
      </c>
      <c r="AP25" s="29">
        <v>1</v>
      </c>
      <c r="AQ25" s="30">
        <v>1</v>
      </c>
      <c r="AR25" s="30">
        <v>1</v>
      </c>
      <c r="AS25" s="31"/>
      <c r="AT25" s="83">
        <v>0</v>
      </c>
      <c r="AU25" s="33" t="str">
        <f t="shared" si="1"/>
        <v/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17"/>
      <c r="BG25" s="17"/>
      <c r="BX25" s="2"/>
      <c r="CA25" s="35" t="str">
        <f t="shared" si="2"/>
        <v/>
      </c>
      <c r="CB25" s="35" t="str">
        <f t="shared" si="3"/>
        <v/>
      </c>
      <c r="CC25" s="35" t="str">
        <f t="shared" si="4"/>
        <v/>
      </c>
      <c r="CD25" s="35" t="str">
        <f t="shared" si="5"/>
        <v/>
      </c>
      <c r="CE25" s="35"/>
      <c r="CF25" s="35"/>
      <c r="CG25" s="36">
        <f t="shared" si="6"/>
        <v>0</v>
      </c>
      <c r="CH25" s="36">
        <f t="shared" si="7"/>
        <v>0</v>
      </c>
      <c r="CI25" s="36">
        <f t="shared" si="8"/>
        <v>0</v>
      </c>
      <c r="CJ25" s="36">
        <f t="shared" si="9"/>
        <v>0</v>
      </c>
      <c r="CK25" s="10"/>
      <c r="CL25" s="10"/>
      <c r="CM25" s="10"/>
      <c r="CN25" s="10"/>
      <c r="CO25" s="10"/>
    </row>
    <row r="26" spans="1:93" ht="16.350000000000001" customHeight="1" x14ac:dyDescent="0.25">
      <c r="A26" s="383"/>
      <c r="B26" s="37" t="s">
        <v>38</v>
      </c>
      <c r="C26" s="38">
        <f t="shared" si="0"/>
        <v>0</v>
      </c>
      <c r="D26" s="39">
        <f t="shared" ref="D26:E35" si="11">+F26+H26+J26+L26+N26+P26+R26+T26+V26+X26+Z26+AB26+AD26+AF26+AH26+AJ26+AL26</f>
        <v>0</v>
      </c>
      <c r="E26" s="40">
        <f t="shared" si="11"/>
        <v>0</v>
      </c>
      <c r="F26" s="41"/>
      <c r="G26" s="42"/>
      <c r="H26" s="41"/>
      <c r="I26" s="42"/>
      <c r="J26" s="41"/>
      <c r="K26" s="43"/>
      <c r="L26" s="41"/>
      <c r="M26" s="43"/>
      <c r="N26" s="41"/>
      <c r="O26" s="43"/>
      <c r="P26" s="41"/>
      <c r="Q26" s="43"/>
      <c r="R26" s="41"/>
      <c r="S26" s="43"/>
      <c r="T26" s="41"/>
      <c r="U26" s="43"/>
      <c r="V26" s="41"/>
      <c r="W26" s="43"/>
      <c r="X26" s="41"/>
      <c r="Y26" s="43"/>
      <c r="Z26" s="41"/>
      <c r="AA26" s="43"/>
      <c r="AB26" s="41"/>
      <c r="AC26" s="43"/>
      <c r="AD26" s="41"/>
      <c r="AE26" s="43"/>
      <c r="AF26" s="41"/>
      <c r="AG26" s="43"/>
      <c r="AH26" s="41"/>
      <c r="AI26" s="43"/>
      <c r="AJ26" s="41"/>
      <c r="AK26" s="43"/>
      <c r="AL26" s="44"/>
      <c r="AM26" s="45"/>
      <c r="AN26" s="46"/>
      <c r="AO26" s="47"/>
      <c r="AP26" s="42"/>
      <c r="AQ26" s="32"/>
      <c r="AR26" s="32"/>
      <c r="AS26" s="48"/>
      <c r="AT26" s="32"/>
      <c r="AU26" s="33" t="str">
        <f t="shared" si="1"/>
        <v/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17"/>
      <c r="BG26" s="17"/>
      <c r="BX26" s="2"/>
      <c r="CA26" s="35" t="str">
        <f t="shared" si="2"/>
        <v/>
      </c>
      <c r="CB26" s="35" t="str">
        <f t="shared" si="3"/>
        <v/>
      </c>
      <c r="CC26" s="35" t="str">
        <f t="shared" si="4"/>
        <v/>
      </c>
      <c r="CD26" s="35" t="str">
        <f t="shared" si="5"/>
        <v/>
      </c>
      <c r="CE26" s="35"/>
      <c r="CF26" s="35"/>
      <c r="CG26" s="36">
        <f t="shared" si="6"/>
        <v>0</v>
      </c>
      <c r="CH26" s="36">
        <f t="shared" si="7"/>
        <v>0</v>
      </c>
      <c r="CI26" s="36">
        <f t="shared" si="8"/>
        <v>0</v>
      </c>
      <c r="CJ26" s="36">
        <f t="shared" si="9"/>
        <v>0</v>
      </c>
      <c r="CK26" s="10"/>
      <c r="CL26" s="10"/>
      <c r="CM26" s="10"/>
      <c r="CN26" s="10"/>
      <c r="CO26" s="10"/>
    </row>
    <row r="27" spans="1:93" ht="16.350000000000001" customHeight="1" x14ac:dyDescent="0.25">
      <c r="A27" s="383"/>
      <c r="B27" s="37" t="s">
        <v>39</v>
      </c>
      <c r="C27" s="38">
        <f t="shared" si="0"/>
        <v>163</v>
      </c>
      <c r="D27" s="39">
        <f t="shared" si="11"/>
        <v>129</v>
      </c>
      <c r="E27" s="40">
        <f t="shared" si="11"/>
        <v>34</v>
      </c>
      <c r="F27" s="41"/>
      <c r="G27" s="42"/>
      <c r="H27" s="41"/>
      <c r="I27" s="42"/>
      <c r="J27" s="41"/>
      <c r="K27" s="43"/>
      <c r="L27" s="41"/>
      <c r="M27" s="43"/>
      <c r="N27" s="41">
        <v>8</v>
      </c>
      <c r="O27" s="43"/>
      <c r="P27" s="41">
        <v>24</v>
      </c>
      <c r="Q27" s="43">
        <v>3</v>
      </c>
      <c r="R27" s="41">
        <v>21</v>
      </c>
      <c r="S27" s="43">
        <v>4</v>
      </c>
      <c r="T27" s="41">
        <v>18</v>
      </c>
      <c r="U27" s="43">
        <v>7</v>
      </c>
      <c r="V27" s="41">
        <v>14</v>
      </c>
      <c r="W27" s="43">
        <v>6</v>
      </c>
      <c r="X27" s="41">
        <v>13</v>
      </c>
      <c r="Y27" s="43">
        <v>5</v>
      </c>
      <c r="Z27" s="41">
        <v>20</v>
      </c>
      <c r="AA27" s="43">
        <v>6</v>
      </c>
      <c r="AB27" s="41">
        <v>5</v>
      </c>
      <c r="AC27" s="43">
        <v>1</v>
      </c>
      <c r="AD27" s="41">
        <v>1</v>
      </c>
      <c r="AE27" s="43">
        <v>1</v>
      </c>
      <c r="AF27" s="41">
        <v>2</v>
      </c>
      <c r="AG27" s="43">
        <v>1</v>
      </c>
      <c r="AH27" s="41">
        <v>3</v>
      </c>
      <c r="AI27" s="43"/>
      <c r="AJ27" s="41"/>
      <c r="AK27" s="43"/>
      <c r="AL27" s="44"/>
      <c r="AM27" s="45"/>
      <c r="AN27" s="46"/>
      <c r="AO27" s="47">
        <v>0</v>
      </c>
      <c r="AP27" s="42">
        <v>4</v>
      </c>
      <c r="AQ27" s="32">
        <v>1</v>
      </c>
      <c r="AR27" s="32">
        <v>6</v>
      </c>
      <c r="AS27" s="48"/>
      <c r="AT27" s="32">
        <v>0</v>
      </c>
      <c r="AU27" s="33" t="str">
        <f t="shared" si="1"/>
        <v/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7"/>
      <c r="BG27" s="17"/>
      <c r="BX27" s="2"/>
      <c r="CA27" s="35" t="str">
        <f t="shared" si="2"/>
        <v/>
      </c>
      <c r="CB27" s="35" t="str">
        <f t="shared" si="3"/>
        <v/>
      </c>
      <c r="CC27" s="35" t="str">
        <f t="shared" si="4"/>
        <v/>
      </c>
      <c r="CD27" s="35" t="str">
        <f t="shared" si="5"/>
        <v/>
      </c>
      <c r="CE27" s="35"/>
      <c r="CF27" s="35"/>
      <c r="CG27" s="36">
        <f t="shared" si="6"/>
        <v>0</v>
      </c>
      <c r="CH27" s="36">
        <f t="shared" si="7"/>
        <v>0</v>
      </c>
      <c r="CI27" s="36">
        <f t="shared" si="8"/>
        <v>0</v>
      </c>
      <c r="CJ27" s="36">
        <f t="shared" si="9"/>
        <v>0</v>
      </c>
      <c r="CK27" s="10"/>
      <c r="CL27" s="10"/>
      <c r="CM27" s="10"/>
      <c r="CN27" s="10"/>
      <c r="CO27" s="10"/>
    </row>
    <row r="28" spans="1:93" ht="16.350000000000001" customHeight="1" x14ac:dyDescent="0.25">
      <c r="A28" s="383"/>
      <c r="B28" s="37" t="s">
        <v>40</v>
      </c>
      <c r="C28" s="38">
        <f t="shared" si="0"/>
        <v>0</v>
      </c>
      <c r="D28" s="39">
        <f t="shared" si="11"/>
        <v>0</v>
      </c>
      <c r="E28" s="40">
        <f t="shared" si="11"/>
        <v>0</v>
      </c>
      <c r="F28" s="41"/>
      <c r="G28" s="42"/>
      <c r="H28" s="41"/>
      <c r="I28" s="42"/>
      <c r="J28" s="41"/>
      <c r="K28" s="43"/>
      <c r="L28" s="41"/>
      <c r="M28" s="43"/>
      <c r="N28" s="41"/>
      <c r="O28" s="43"/>
      <c r="P28" s="41"/>
      <c r="Q28" s="43"/>
      <c r="R28" s="41"/>
      <c r="S28" s="43"/>
      <c r="T28" s="41"/>
      <c r="U28" s="43"/>
      <c r="V28" s="41"/>
      <c r="W28" s="43"/>
      <c r="X28" s="41"/>
      <c r="Y28" s="43"/>
      <c r="Z28" s="41"/>
      <c r="AA28" s="43"/>
      <c r="AB28" s="41"/>
      <c r="AC28" s="43"/>
      <c r="AD28" s="41"/>
      <c r="AE28" s="43"/>
      <c r="AF28" s="41"/>
      <c r="AG28" s="43"/>
      <c r="AH28" s="41"/>
      <c r="AI28" s="43"/>
      <c r="AJ28" s="41"/>
      <c r="AK28" s="43"/>
      <c r="AL28" s="44"/>
      <c r="AM28" s="45"/>
      <c r="AN28" s="46"/>
      <c r="AO28" s="47"/>
      <c r="AP28" s="42"/>
      <c r="AQ28" s="32"/>
      <c r="AR28" s="32"/>
      <c r="AS28" s="48"/>
      <c r="AT28" s="32"/>
      <c r="AU28" s="33" t="str">
        <f t="shared" si="1"/>
        <v/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17"/>
      <c r="BG28" s="17"/>
      <c r="BX28" s="2"/>
      <c r="CA28" s="35" t="str">
        <f t="shared" si="2"/>
        <v/>
      </c>
      <c r="CB28" s="35" t="str">
        <f t="shared" si="3"/>
        <v/>
      </c>
      <c r="CC28" s="35" t="str">
        <f t="shared" si="4"/>
        <v/>
      </c>
      <c r="CD28" s="35" t="str">
        <f t="shared" si="5"/>
        <v/>
      </c>
      <c r="CE28" s="35"/>
      <c r="CF28" s="35"/>
      <c r="CG28" s="36">
        <f t="shared" si="6"/>
        <v>0</v>
      </c>
      <c r="CH28" s="36">
        <f t="shared" si="7"/>
        <v>0</v>
      </c>
      <c r="CI28" s="36">
        <f t="shared" si="8"/>
        <v>0</v>
      </c>
      <c r="CJ28" s="36">
        <f t="shared" si="9"/>
        <v>0</v>
      </c>
      <c r="CK28" s="10"/>
      <c r="CL28" s="10"/>
      <c r="CM28" s="10"/>
      <c r="CN28" s="10"/>
      <c r="CO28" s="10"/>
    </row>
    <row r="29" spans="1:93" ht="16.350000000000001" customHeight="1" x14ac:dyDescent="0.25">
      <c r="A29" s="383"/>
      <c r="B29" s="37" t="s">
        <v>41</v>
      </c>
      <c r="C29" s="38">
        <f t="shared" si="0"/>
        <v>0</v>
      </c>
      <c r="D29" s="39">
        <f t="shared" si="11"/>
        <v>0</v>
      </c>
      <c r="E29" s="40">
        <f t="shared" si="11"/>
        <v>0</v>
      </c>
      <c r="F29" s="41"/>
      <c r="G29" s="42"/>
      <c r="H29" s="41"/>
      <c r="I29" s="42"/>
      <c r="J29" s="41"/>
      <c r="K29" s="43"/>
      <c r="L29" s="41"/>
      <c r="M29" s="43"/>
      <c r="N29" s="41"/>
      <c r="O29" s="43"/>
      <c r="P29" s="41"/>
      <c r="Q29" s="43"/>
      <c r="R29" s="41"/>
      <c r="S29" s="43"/>
      <c r="T29" s="41"/>
      <c r="U29" s="43"/>
      <c r="V29" s="41"/>
      <c r="W29" s="43"/>
      <c r="X29" s="41"/>
      <c r="Y29" s="43"/>
      <c r="Z29" s="41"/>
      <c r="AA29" s="43"/>
      <c r="AB29" s="41"/>
      <c r="AC29" s="43"/>
      <c r="AD29" s="41"/>
      <c r="AE29" s="43"/>
      <c r="AF29" s="41"/>
      <c r="AG29" s="43"/>
      <c r="AH29" s="41"/>
      <c r="AI29" s="43"/>
      <c r="AJ29" s="41"/>
      <c r="AK29" s="43"/>
      <c r="AL29" s="44"/>
      <c r="AM29" s="45"/>
      <c r="AN29" s="46"/>
      <c r="AO29" s="47"/>
      <c r="AP29" s="42"/>
      <c r="AQ29" s="32"/>
      <c r="AR29" s="32"/>
      <c r="AS29" s="48"/>
      <c r="AT29" s="32"/>
      <c r="AU29" s="33" t="str">
        <f t="shared" si="1"/>
        <v/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7"/>
      <c r="BG29" s="17"/>
      <c r="BX29" s="2"/>
      <c r="CA29" s="35" t="str">
        <f t="shared" si="2"/>
        <v/>
      </c>
      <c r="CB29" s="35" t="str">
        <f t="shared" si="3"/>
        <v/>
      </c>
      <c r="CC29" s="35" t="str">
        <f t="shared" si="4"/>
        <v/>
      </c>
      <c r="CD29" s="35" t="str">
        <f t="shared" si="5"/>
        <v/>
      </c>
      <c r="CE29" s="35"/>
      <c r="CF29" s="35"/>
      <c r="CG29" s="36">
        <f t="shared" si="6"/>
        <v>0</v>
      </c>
      <c r="CH29" s="36">
        <f t="shared" si="7"/>
        <v>0</v>
      </c>
      <c r="CI29" s="36">
        <f t="shared" si="8"/>
        <v>0</v>
      </c>
      <c r="CJ29" s="36">
        <f t="shared" si="9"/>
        <v>0</v>
      </c>
      <c r="CK29" s="10"/>
      <c r="CL29" s="10"/>
      <c r="CM29" s="10"/>
      <c r="CN29" s="10"/>
      <c r="CO29" s="10"/>
    </row>
    <row r="30" spans="1:93" ht="16.350000000000001" customHeight="1" x14ac:dyDescent="0.25">
      <c r="A30" s="383"/>
      <c r="B30" s="37" t="s">
        <v>42</v>
      </c>
      <c r="C30" s="38">
        <f t="shared" si="0"/>
        <v>0</v>
      </c>
      <c r="D30" s="39">
        <f t="shared" si="11"/>
        <v>0</v>
      </c>
      <c r="E30" s="40">
        <f t="shared" si="11"/>
        <v>0</v>
      </c>
      <c r="F30" s="53"/>
      <c r="G30" s="54"/>
      <c r="H30" s="53"/>
      <c r="I30" s="54"/>
      <c r="J30" s="53"/>
      <c r="K30" s="55"/>
      <c r="L30" s="53"/>
      <c r="M30" s="55"/>
      <c r="N30" s="53"/>
      <c r="O30" s="55"/>
      <c r="P30" s="53"/>
      <c r="Q30" s="55"/>
      <c r="R30" s="53"/>
      <c r="S30" s="55"/>
      <c r="T30" s="53"/>
      <c r="U30" s="55"/>
      <c r="V30" s="53"/>
      <c r="W30" s="55"/>
      <c r="X30" s="53"/>
      <c r="Y30" s="55"/>
      <c r="Z30" s="53"/>
      <c r="AA30" s="55"/>
      <c r="AB30" s="53"/>
      <c r="AC30" s="55"/>
      <c r="AD30" s="53"/>
      <c r="AE30" s="55"/>
      <c r="AF30" s="53"/>
      <c r="AG30" s="55"/>
      <c r="AH30" s="53"/>
      <c r="AI30" s="55"/>
      <c r="AJ30" s="53"/>
      <c r="AK30" s="55"/>
      <c r="AL30" s="56"/>
      <c r="AM30" s="57"/>
      <c r="AN30" s="46"/>
      <c r="AO30" s="58"/>
      <c r="AP30" s="42"/>
      <c r="AQ30" s="32"/>
      <c r="AR30" s="32"/>
      <c r="AS30" s="48"/>
      <c r="AT30" s="32"/>
      <c r="AU30" s="33" t="str">
        <f t="shared" si="1"/>
        <v/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17"/>
      <c r="BG30" s="17"/>
      <c r="BX30" s="2"/>
      <c r="CA30" s="35" t="str">
        <f t="shared" si="2"/>
        <v/>
      </c>
      <c r="CB30" s="35" t="str">
        <f t="shared" si="3"/>
        <v/>
      </c>
      <c r="CC30" s="35" t="str">
        <f t="shared" si="4"/>
        <v/>
      </c>
      <c r="CD30" s="35" t="str">
        <f t="shared" si="5"/>
        <v/>
      </c>
      <c r="CE30" s="35"/>
      <c r="CF30" s="35"/>
      <c r="CG30" s="36">
        <f t="shared" si="6"/>
        <v>0</v>
      </c>
      <c r="CH30" s="36">
        <f t="shared" si="7"/>
        <v>0</v>
      </c>
      <c r="CI30" s="36">
        <f t="shared" si="8"/>
        <v>0</v>
      </c>
      <c r="CJ30" s="36">
        <f t="shared" si="9"/>
        <v>0</v>
      </c>
      <c r="CK30" s="10"/>
      <c r="CL30" s="10"/>
      <c r="CM30" s="10"/>
      <c r="CN30" s="10"/>
      <c r="CO30" s="10"/>
    </row>
    <row r="31" spans="1:93" ht="16.350000000000001" customHeight="1" x14ac:dyDescent="0.25">
      <c r="A31" s="383"/>
      <c r="B31" s="37" t="s">
        <v>43</v>
      </c>
      <c r="C31" s="38">
        <f t="shared" si="0"/>
        <v>0</v>
      </c>
      <c r="D31" s="39">
        <f t="shared" si="11"/>
        <v>0</v>
      </c>
      <c r="E31" s="40">
        <f t="shared" si="11"/>
        <v>0</v>
      </c>
      <c r="F31" s="53"/>
      <c r="G31" s="54"/>
      <c r="H31" s="53"/>
      <c r="I31" s="54"/>
      <c r="J31" s="53"/>
      <c r="K31" s="55"/>
      <c r="L31" s="53"/>
      <c r="M31" s="55"/>
      <c r="N31" s="53"/>
      <c r="O31" s="55"/>
      <c r="P31" s="53"/>
      <c r="Q31" s="55"/>
      <c r="R31" s="53"/>
      <c r="S31" s="55"/>
      <c r="T31" s="53"/>
      <c r="U31" s="55"/>
      <c r="V31" s="53"/>
      <c r="W31" s="55"/>
      <c r="X31" s="53"/>
      <c r="Y31" s="55"/>
      <c r="Z31" s="53"/>
      <c r="AA31" s="55"/>
      <c r="AB31" s="53"/>
      <c r="AC31" s="55"/>
      <c r="AD31" s="53"/>
      <c r="AE31" s="55"/>
      <c r="AF31" s="53"/>
      <c r="AG31" s="55"/>
      <c r="AH31" s="53"/>
      <c r="AI31" s="55"/>
      <c r="AJ31" s="53"/>
      <c r="AK31" s="55"/>
      <c r="AL31" s="56"/>
      <c r="AM31" s="57"/>
      <c r="AN31" s="46"/>
      <c r="AO31" s="58"/>
      <c r="AP31" s="42"/>
      <c r="AQ31" s="32"/>
      <c r="AR31" s="32"/>
      <c r="AS31" s="48"/>
      <c r="AT31" s="32"/>
      <c r="AU31" s="33" t="str">
        <f t="shared" si="1"/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17"/>
      <c r="BG31" s="17"/>
      <c r="BX31" s="2"/>
      <c r="CA31" s="35" t="str">
        <f t="shared" si="2"/>
        <v/>
      </c>
      <c r="CB31" s="35" t="str">
        <f t="shared" si="3"/>
        <v/>
      </c>
      <c r="CC31" s="35" t="str">
        <f t="shared" si="4"/>
        <v/>
      </c>
      <c r="CD31" s="35" t="str">
        <f t="shared" si="5"/>
        <v/>
      </c>
      <c r="CE31" s="35"/>
      <c r="CF31" s="35"/>
      <c r="CG31" s="36">
        <f t="shared" si="6"/>
        <v>0</v>
      </c>
      <c r="CH31" s="36">
        <f t="shared" si="7"/>
        <v>0</v>
      </c>
      <c r="CI31" s="36">
        <f t="shared" si="8"/>
        <v>0</v>
      </c>
      <c r="CJ31" s="36">
        <f t="shared" si="9"/>
        <v>0</v>
      </c>
      <c r="CK31" s="10"/>
      <c r="CL31" s="10"/>
      <c r="CM31" s="10"/>
      <c r="CN31" s="10"/>
      <c r="CO31" s="10"/>
    </row>
    <row r="32" spans="1:93" ht="16.350000000000001" customHeight="1" x14ac:dyDescent="0.25">
      <c r="A32" s="383"/>
      <c r="B32" s="49" t="s">
        <v>44</v>
      </c>
      <c r="C32" s="50">
        <f t="shared" si="0"/>
        <v>0</v>
      </c>
      <c r="D32" s="51">
        <f t="shared" si="11"/>
        <v>0</v>
      </c>
      <c r="E32" s="52">
        <f t="shared" si="11"/>
        <v>0</v>
      </c>
      <c r="F32" s="53"/>
      <c r="G32" s="54"/>
      <c r="H32" s="53"/>
      <c r="I32" s="54"/>
      <c r="J32" s="53"/>
      <c r="K32" s="55"/>
      <c r="L32" s="53"/>
      <c r="M32" s="55"/>
      <c r="N32" s="53"/>
      <c r="O32" s="55"/>
      <c r="P32" s="53"/>
      <c r="Q32" s="55"/>
      <c r="R32" s="53"/>
      <c r="S32" s="55"/>
      <c r="T32" s="53"/>
      <c r="U32" s="55"/>
      <c r="V32" s="53"/>
      <c r="W32" s="55"/>
      <c r="X32" s="53"/>
      <c r="Y32" s="55"/>
      <c r="Z32" s="53"/>
      <c r="AA32" s="55"/>
      <c r="AB32" s="53"/>
      <c r="AC32" s="55"/>
      <c r="AD32" s="53"/>
      <c r="AE32" s="55"/>
      <c r="AF32" s="53"/>
      <c r="AG32" s="55"/>
      <c r="AH32" s="53"/>
      <c r="AI32" s="55"/>
      <c r="AJ32" s="53"/>
      <c r="AK32" s="55"/>
      <c r="AL32" s="56"/>
      <c r="AM32" s="57"/>
      <c r="AN32" s="46"/>
      <c r="AO32" s="58"/>
      <c r="AP32" s="42"/>
      <c r="AQ32" s="32"/>
      <c r="AR32" s="32"/>
      <c r="AS32" s="48"/>
      <c r="AT32" s="32"/>
      <c r="AU32" s="33" t="str">
        <f t="shared" si="1"/>
        <v/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17"/>
      <c r="BG32" s="17"/>
      <c r="BX32" s="2"/>
      <c r="CA32" s="35" t="str">
        <f t="shared" si="2"/>
        <v/>
      </c>
      <c r="CB32" s="35" t="str">
        <f t="shared" si="3"/>
        <v/>
      </c>
      <c r="CC32" s="35" t="str">
        <f t="shared" si="4"/>
        <v/>
      </c>
      <c r="CD32" s="35" t="str">
        <f t="shared" si="5"/>
        <v/>
      </c>
      <c r="CE32" s="35"/>
      <c r="CF32" s="35"/>
      <c r="CG32" s="36">
        <f t="shared" si="6"/>
        <v>0</v>
      </c>
      <c r="CH32" s="36">
        <f t="shared" si="7"/>
        <v>0</v>
      </c>
      <c r="CI32" s="36">
        <f t="shared" si="8"/>
        <v>0</v>
      </c>
      <c r="CJ32" s="36">
        <f t="shared" si="9"/>
        <v>0</v>
      </c>
      <c r="CK32" s="10"/>
      <c r="CL32" s="10"/>
      <c r="CM32" s="10"/>
      <c r="CN32" s="10"/>
      <c r="CO32" s="10"/>
    </row>
    <row r="33" spans="1:93" ht="16.350000000000001" customHeight="1" x14ac:dyDescent="0.25">
      <c r="A33" s="383"/>
      <c r="B33" s="37" t="s">
        <v>45</v>
      </c>
      <c r="C33" s="38">
        <f t="shared" si="0"/>
        <v>0</v>
      </c>
      <c r="D33" s="39">
        <f t="shared" si="11"/>
        <v>0</v>
      </c>
      <c r="E33" s="40">
        <f t="shared" si="11"/>
        <v>0</v>
      </c>
      <c r="F33" s="53"/>
      <c r="G33" s="54"/>
      <c r="H33" s="53"/>
      <c r="I33" s="54"/>
      <c r="J33" s="53"/>
      <c r="K33" s="55"/>
      <c r="L33" s="53"/>
      <c r="M33" s="55"/>
      <c r="N33" s="53"/>
      <c r="O33" s="55"/>
      <c r="P33" s="53"/>
      <c r="Q33" s="55"/>
      <c r="R33" s="53"/>
      <c r="S33" s="55"/>
      <c r="T33" s="53"/>
      <c r="U33" s="55"/>
      <c r="V33" s="53"/>
      <c r="W33" s="55"/>
      <c r="X33" s="53"/>
      <c r="Y33" s="55"/>
      <c r="Z33" s="53"/>
      <c r="AA33" s="55"/>
      <c r="AB33" s="53"/>
      <c r="AC33" s="55"/>
      <c r="AD33" s="53"/>
      <c r="AE33" s="55"/>
      <c r="AF33" s="53"/>
      <c r="AG33" s="55"/>
      <c r="AH33" s="53"/>
      <c r="AI33" s="55"/>
      <c r="AJ33" s="53"/>
      <c r="AK33" s="55"/>
      <c r="AL33" s="56"/>
      <c r="AM33" s="57"/>
      <c r="AN33" s="46"/>
      <c r="AO33" s="58"/>
      <c r="AP33" s="42"/>
      <c r="AQ33" s="32"/>
      <c r="AR33" s="32"/>
      <c r="AS33" s="48"/>
      <c r="AT33" s="32"/>
      <c r="AU33" s="33" t="str">
        <f t="shared" si="1"/>
        <v/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17"/>
      <c r="BG33" s="17"/>
      <c r="BX33" s="2"/>
      <c r="CA33" s="35" t="str">
        <f t="shared" si="2"/>
        <v/>
      </c>
      <c r="CB33" s="35" t="str">
        <f t="shared" si="3"/>
        <v/>
      </c>
      <c r="CC33" s="35" t="str">
        <f t="shared" si="4"/>
        <v/>
      </c>
      <c r="CD33" s="35" t="str">
        <f t="shared" si="5"/>
        <v/>
      </c>
      <c r="CE33" s="35"/>
      <c r="CF33" s="35"/>
      <c r="CG33" s="36">
        <f t="shared" si="6"/>
        <v>0</v>
      </c>
      <c r="CH33" s="36">
        <f t="shared" si="7"/>
        <v>0</v>
      </c>
      <c r="CI33" s="36">
        <f t="shared" si="8"/>
        <v>0</v>
      </c>
      <c r="CJ33" s="36">
        <f t="shared" si="9"/>
        <v>0</v>
      </c>
      <c r="CK33" s="10"/>
      <c r="CL33" s="10"/>
      <c r="CM33" s="10"/>
      <c r="CN33" s="10"/>
      <c r="CO33" s="10"/>
    </row>
    <row r="34" spans="1:93" ht="16.350000000000001" customHeight="1" x14ac:dyDescent="0.25">
      <c r="A34" s="383"/>
      <c r="B34" s="59" t="s">
        <v>46</v>
      </c>
      <c r="C34" s="38">
        <f t="shared" si="0"/>
        <v>0</v>
      </c>
      <c r="D34" s="60">
        <f t="shared" si="11"/>
        <v>0</v>
      </c>
      <c r="E34" s="61">
        <f t="shared" si="11"/>
        <v>0</v>
      </c>
      <c r="F34" s="53"/>
      <c r="G34" s="54"/>
      <c r="H34" s="53"/>
      <c r="I34" s="54"/>
      <c r="J34" s="53"/>
      <c r="K34" s="55"/>
      <c r="L34" s="53"/>
      <c r="M34" s="55"/>
      <c r="N34" s="53"/>
      <c r="O34" s="55"/>
      <c r="P34" s="53"/>
      <c r="Q34" s="55"/>
      <c r="R34" s="53"/>
      <c r="S34" s="55"/>
      <c r="T34" s="53"/>
      <c r="U34" s="55"/>
      <c r="V34" s="53"/>
      <c r="W34" s="55"/>
      <c r="X34" s="53"/>
      <c r="Y34" s="55"/>
      <c r="Z34" s="53"/>
      <c r="AA34" s="55"/>
      <c r="AB34" s="53"/>
      <c r="AC34" s="55"/>
      <c r="AD34" s="53"/>
      <c r="AE34" s="55"/>
      <c r="AF34" s="53"/>
      <c r="AG34" s="55"/>
      <c r="AH34" s="53"/>
      <c r="AI34" s="55"/>
      <c r="AJ34" s="53"/>
      <c r="AK34" s="55"/>
      <c r="AL34" s="56"/>
      <c r="AM34" s="57"/>
      <c r="AN34" s="46"/>
      <c r="AO34" s="58"/>
      <c r="AP34" s="42"/>
      <c r="AQ34" s="32"/>
      <c r="AR34" s="32"/>
      <c r="AS34" s="48"/>
      <c r="AT34" s="32"/>
      <c r="AU34" s="33" t="str">
        <f t="shared" si="1"/>
        <v/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7"/>
      <c r="BG34" s="17"/>
      <c r="BX34" s="2"/>
      <c r="CA34" s="35" t="str">
        <f t="shared" si="2"/>
        <v/>
      </c>
      <c r="CB34" s="35" t="str">
        <f t="shared" si="3"/>
        <v/>
      </c>
      <c r="CC34" s="35" t="str">
        <f t="shared" si="4"/>
        <v/>
      </c>
      <c r="CD34" s="35" t="str">
        <f t="shared" si="5"/>
        <v/>
      </c>
      <c r="CE34" s="35"/>
      <c r="CF34" s="35"/>
      <c r="CG34" s="36">
        <f t="shared" si="6"/>
        <v>0</v>
      </c>
      <c r="CH34" s="36">
        <f t="shared" si="7"/>
        <v>0</v>
      </c>
      <c r="CI34" s="36">
        <f t="shared" si="8"/>
        <v>0</v>
      </c>
      <c r="CJ34" s="36">
        <f t="shared" si="9"/>
        <v>0</v>
      </c>
      <c r="CK34" s="10"/>
      <c r="CL34" s="10"/>
      <c r="CM34" s="10"/>
      <c r="CN34" s="10"/>
      <c r="CO34" s="10"/>
    </row>
    <row r="35" spans="1:93" ht="16.350000000000001" customHeight="1" x14ac:dyDescent="0.25">
      <c r="A35" s="384"/>
      <c r="B35" s="63" t="s">
        <v>47</v>
      </c>
      <c r="C35" s="64">
        <f t="shared" si="0"/>
        <v>0</v>
      </c>
      <c r="D35" s="65">
        <f t="shared" si="11"/>
        <v>0</v>
      </c>
      <c r="E35" s="66">
        <f t="shared" si="11"/>
        <v>0</v>
      </c>
      <c r="F35" s="70"/>
      <c r="G35" s="74"/>
      <c r="H35" s="70"/>
      <c r="I35" s="74"/>
      <c r="J35" s="70"/>
      <c r="K35" s="84"/>
      <c r="L35" s="70"/>
      <c r="M35" s="84"/>
      <c r="N35" s="70"/>
      <c r="O35" s="84"/>
      <c r="P35" s="70"/>
      <c r="Q35" s="84"/>
      <c r="R35" s="70"/>
      <c r="S35" s="84"/>
      <c r="T35" s="70"/>
      <c r="U35" s="84"/>
      <c r="V35" s="70"/>
      <c r="W35" s="84"/>
      <c r="X35" s="70"/>
      <c r="Y35" s="84"/>
      <c r="Z35" s="70"/>
      <c r="AA35" s="84"/>
      <c r="AB35" s="70"/>
      <c r="AC35" s="84"/>
      <c r="AD35" s="70"/>
      <c r="AE35" s="84"/>
      <c r="AF35" s="70"/>
      <c r="AG35" s="84"/>
      <c r="AH35" s="70"/>
      <c r="AI35" s="84"/>
      <c r="AJ35" s="70"/>
      <c r="AK35" s="84"/>
      <c r="AL35" s="85"/>
      <c r="AM35" s="86"/>
      <c r="AN35" s="72"/>
      <c r="AO35" s="87"/>
      <c r="AP35" s="74"/>
      <c r="AQ35" s="75"/>
      <c r="AR35" s="75"/>
      <c r="AS35" s="76"/>
      <c r="AT35" s="75"/>
      <c r="AU35" s="33" t="str">
        <f t="shared" si="1"/>
        <v/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7"/>
      <c r="BG35" s="17"/>
      <c r="BX35" s="2"/>
      <c r="CA35" s="35" t="str">
        <f t="shared" si="2"/>
        <v/>
      </c>
      <c r="CB35" s="35" t="str">
        <f t="shared" si="3"/>
        <v/>
      </c>
      <c r="CC35" s="35" t="str">
        <f t="shared" si="4"/>
        <v/>
      </c>
      <c r="CD35" s="35" t="str">
        <f t="shared" si="5"/>
        <v/>
      </c>
      <c r="CE35" s="35"/>
      <c r="CF35" s="35"/>
      <c r="CG35" s="36">
        <f t="shared" si="6"/>
        <v>0</v>
      </c>
      <c r="CH35" s="36">
        <f t="shared" si="7"/>
        <v>0</v>
      </c>
      <c r="CI35" s="36">
        <f t="shared" si="8"/>
        <v>0</v>
      </c>
      <c r="CJ35" s="36">
        <f t="shared" si="9"/>
        <v>0</v>
      </c>
      <c r="CK35" s="10"/>
      <c r="CL35" s="10"/>
      <c r="CM35" s="10"/>
      <c r="CN35" s="10"/>
      <c r="CO35" s="10"/>
    </row>
    <row r="36" spans="1:93" ht="16.350000000000001" customHeight="1" x14ac:dyDescent="0.25">
      <c r="A36" s="382" t="s">
        <v>49</v>
      </c>
      <c r="B36" s="18" t="s">
        <v>37</v>
      </c>
      <c r="C36" s="19">
        <f t="shared" si="0"/>
        <v>18</v>
      </c>
      <c r="D36" s="20">
        <f>SUM(H36+J36+L36+N36+P36+R36+T36+V36+X36+Z36+AB36+AD36+AF36+AH36+AJ36+AL36)</f>
        <v>16</v>
      </c>
      <c r="E36" s="21">
        <f>SUM(I36+K36+M36+O36+Q36+S36+U36+W36+Y36+AA36+AC36+AE36+AG36+AI36+AK36+AM36)</f>
        <v>2</v>
      </c>
      <c r="F36" s="88"/>
      <c r="G36" s="89"/>
      <c r="H36" s="22"/>
      <c r="I36" s="23"/>
      <c r="J36" s="22"/>
      <c r="K36" s="24"/>
      <c r="L36" s="22"/>
      <c r="M36" s="24"/>
      <c r="N36" s="22"/>
      <c r="O36" s="24"/>
      <c r="P36" s="22">
        <v>7</v>
      </c>
      <c r="Q36" s="24"/>
      <c r="R36" s="22">
        <v>2</v>
      </c>
      <c r="S36" s="24"/>
      <c r="T36" s="22"/>
      <c r="U36" s="24"/>
      <c r="V36" s="22"/>
      <c r="W36" s="24"/>
      <c r="X36" s="22">
        <v>2</v>
      </c>
      <c r="Y36" s="24">
        <v>1</v>
      </c>
      <c r="Z36" s="22">
        <v>3</v>
      </c>
      <c r="AA36" s="24">
        <v>1</v>
      </c>
      <c r="AB36" s="22">
        <v>1</v>
      </c>
      <c r="AC36" s="24"/>
      <c r="AD36" s="22"/>
      <c r="AE36" s="24"/>
      <c r="AF36" s="22"/>
      <c r="AG36" s="24"/>
      <c r="AH36" s="22">
        <v>1</v>
      </c>
      <c r="AI36" s="24"/>
      <c r="AJ36" s="22"/>
      <c r="AK36" s="24"/>
      <c r="AL36" s="25"/>
      <c r="AM36" s="26"/>
      <c r="AN36" s="81"/>
      <c r="AO36" s="28">
        <v>0</v>
      </c>
      <c r="AP36" s="29">
        <v>1</v>
      </c>
      <c r="AQ36" s="30">
        <v>1</v>
      </c>
      <c r="AR36" s="30">
        <v>1</v>
      </c>
      <c r="AS36" s="31"/>
      <c r="AT36" s="83">
        <v>0</v>
      </c>
      <c r="AU36" s="33" t="str">
        <f t="shared" si="1"/>
        <v/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7"/>
      <c r="BG36" s="17"/>
      <c r="BX36" s="2"/>
      <c r="CA36" s="35" t="str">
        <f t="shared" si="2"/>
        <v/>
      </c>
      <c r="CB36" s="35" t="str">
        <f t="shared" si="3"/>
        <v/>
      </c>
      <c r="CC36" s="35" t="str">
        <f t="shared" si="4"/>
        <v/>
      </c>
      <c r="CD36" s="35" t="str">
        <f t="shared" si="5"/>
        <v/>
      </c>
      <c r="CE36" s="35"/>
      <c r="CF36" s="35"/>
      <c r="CG36" s="36">
        <f t="shared" si="6"/>
        <v>0</v>
      </c>
      <c r="CH36" s="36">
        <f t="shared" si="7"/>
        <v>0</v>
      </c>
      <c r="CI36" s="36">
        <f t="shared" si="8"/>
        <v>0</v>
      </c>
      <c r="CJ36" s="36">
        <f t="shared" si="9"/>
        <v>0</v>
      </c>
      <c r="CK36" s="10"/>
      <c r="CL36" s="10"/>
      <c r="CM36" s="10"/>
      <c r="CN36" s="10"/>
      <c r="CO36" s="10"/>
    </row>
    <row r="37" spans="1:93" ht="16.350000000000001" customHeight="1" x14ac:dyDescent="0.25">
      <c r="A37" s="383"/>
      <c r="B37" s="37" t="s">
        <v>38</v>
      </c>
      <c r="C37" s="38">
        <f t="shared" si="0"/>
        <v>0</v>
      </c>
      <c r="D37" s="39">
        <f t="shared" ref="D37:E52" si="12">SUM(H37+J37+L37+N37+P37+R37+T37+V37+X37+Z37+AB37+AD37+AF37+AH37+AJ37+AL37)</f>
        <v>0</v>
      </c>
      <c r="E37" s="40">
        <f t="shared" si="12"/>
        <v>0</v>
      </c>
      <c r="F37" s="90"/>
      <c r="G37" s="91"/>
      <c r="H37" s="41"/>
      <c r="I37" s="42"/>
      <c r="J37" s="41"/>
      <c r="K37" s="43"/>
      <c r="L37" s="41"/>
      <c r="M37" s="43"/>
      <c r="N37" s="41"/>
      <c r="O37" s="43"/>
      <c r="P37" s="41"/>
      <c r="Q37" s="43"/>
      <c r="R37" s="41"/>
      <c r="S37" s="43"/>
      <c r="T37" s="41"/>
      <c r="U37" s="43"/>
      <c r="V37" s="41"/>
      <c r="W37" s="43"/>
      <c r="X37" s="41"/>
      <c r="Y37" s="43"/>
      <c r="Z37" s="41"/>
      <c r="AA37" s="43"/>
      <c r="AB37" s="41"/>
      <c r="AC37" s="43"/>
      <c r="AD37" s="41"/>
      <c r="AE37" s="43"/>
      <c r="AF37" s="41"/>
      <c r="AG37" s="43"/>
      <c r="AH37" s="41"/>
      <c r="AI37" s="43"/>
      <c r="AJ37" s="41"/>
      <c r="AK37" s="43"/>
      <c r="AL37" s="44"/>
      <c r="AM37" s="45"/>
      <c r="AN37" s="46"/>
      <c r="AO37" s="47"/>
      <c r="AP37" s="42"/>
      <c r="AQ37" s="32"/>
      <c r="AR37" s="32"/>
      <c r="AS37" s="48"/>
      <c r="AT37" s="32"/>
      <c r="AU37" s="33" t="str">
        <f t="shared" si="1"/>
        <v/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17"/>
      <c r="BG37" s="17"/>
      <c r="BX37" s="2"/>
      <c r="CA37" s="35" t="str">
        <f t="shared" si="2"/>
        <v/>
      </c>
      <c r="CB37" s="35" t="str">
        <f t="shared" si="3"/>
        <v/>
      </c>
      <c r="CC37" s="35" t="str">
        <f t="shared" si="4"/>
        <v/>
      </c>
      <c r="CD37" s="35" t="str">
        <f t="shared" si="5"/>
        <v/>
      </c>
      <c r="CE37" s="35"/>
      <c r="CF37" s="35"/>
      <c r="CG37" s="36">
        <f t="shared" si="6"/>
        <v>0</v>
      </c>
      <c r="CH37" s="36">
        <f t="shared" si="7"/>
        <v>0</v>
      </c>
      <c r="CI37" s="36">
        <f t="shared" si="8"/>
        <v>0</v>
      </c>
      <c r="CJ37" s="36">
        <f t="shared" si="9"/>
        <v>0</v>
      </c>
      <c r="CK37" s="10"/>
      <c r="CL37" s="10"/>
      <c r="CM37" s="10"/>
      <c r="CN37" s="10"/>
      <c r="CO37" s="10"/>
    </row>
    <row r="38" spans="1:93" ht="16.350000000000001" customHeight="1" x14ac:dyDescent="0.25">
      <c r="A38" s="383"/>
      <c r="B38" s="37" t="s">
        <v>39</v>
      </c>
      <c r="C38" s="38">
        <f t="shared" si="0"/>
        <v>163</v>
      </c>
      <c r="D38" s="39">
        <f t="shared" si="12"/>
        <v>129</v>
      </c>
      <c r="E38" s="40">
        <f t="shared" si="12"/>
        <v>34</v>
      </c>
      <c r="F38" s="90"/>
      <c r="G38" s="91"/>
      <c r="H38" s="41"/>
      <c r="I38" s="42"/>
      <c r="J38" s="41"/>
      <c r="K38" s="43"/>
      <c r="L38" s="41"/>
      <c r="M38" s="43"/>
      <c r="N38" s="41">
        <v>8</v>
      </c>
      <c r="O38" s="43"/>
      <c r="P38" s="41">
        <v>24</v>
      </c>
      <c r="Q38" s="43">
        <v>3</v>
      </c>
      <c r="R38" s="41">
        <v>21</v>
      </c>
      <c r="S38" s="43">
        <v>4</v>
      </c>
      <c r="T38" s="41">
        <v>18</v>
      </c>
      <c r="U38" s="43">
        <v>7</v>
      </c>
      <c r="V38" s="41">
        <v>14</v>
      </c>
      <c r="W38" s="43">
        <v>6</v>
      </c>
      <c r="X38" s="41">
        <v>13</v>
      </c>
      <c r="Y38" s="43">
        <v>5</v>
      </c>
      <c r="Z38" s="41">
        <v>20</v>
      </c>
      <c r="AA38" s="43">
        <v>6</v>
      </c>
      <c r="AB38" s="41">
        <v>5</v>
      </c>
      <c r="AC38" s="43">
        <v>1</v>
      </c>
      <c r="AD38" s="41">
        <v>1</v>
      </c>
      <c r="AE38" s="43">
        <v>1</v>
      </c>
      <c r="AF38" s="41">
        <v>2</v>
      </c>
      <c r="AG38" s="43">
        <v>1</v>
      </c>
      <c r="AH38" s="41">
        <v>3</v>
      </c>
      <c r="AI38" s="43"/>
      <c r="AJ38" s="41"/>
      <c r="AK38" s="43"/>
      <c r="AL38" s="44"/>
      <c r="AM38" s="45"/>
      <c r="AN38" s="46"/>
      <c r="AO38" s="47">
        <v>0</v>
      </c>
      <c r="AP38" s="42">
        <v>4</v>
      </c>
      <c r="AQ38" s="32">
        <v>1</v>
      </c>
      <c r="AR38" s="32">
        <v>6</v>
      </c>
      <c r="AS38" s="48"/>
      <c r="AT38" s="32">
        <v>0</v>
      </c>
      <c r="AU38" s="33" t="str">
        <f t="shared" si="1"/>
        <v/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17"/>
      <c r="BG38" s="17"/>
      <c r="BX38" s="2"/>
      <c r="CA38" s="35" t="str">
        <f t="shared" si="2"/>
        <v/>
      </c>
      <c r="CB38" s="35" t="str">
        <f t="shared" si="3"/>
        <v/>
      </c>
      <c r="CC38" s="35" t="str">
        <f t="shared" si="4"/>
        <v/>
      </c>
      <c r="CD38" s="35" t="str">
        <f t="shared" si="5"/>
        <v/>
      </c>
      <c r="CE38" s="35"/>
      <c r="CF38" s="35"/>
      <c r="CG38" s="36">
        <f t="shared" si="6"/>
        <v>0</v>
      </c>
      <c r="CH38" s="36">
        <f t="shared" si="7"/>
        <v>0</v>
      </c>
      <c r="CI38" s="36">
        <f t="shared" si="8"/>
        <v>0</v>
      </c>
      <c r="CJ38" s="36">
        <f t="shared" si="9"/>
        <v>0</v>
      </c>
      <c r="CK38" s="10"/>
      <c r="CL38" s="10"/>
      <c r="CM38" s="10"/>
      <c r="CN38" s="10"/>
      <c r="CO38" s="10"/>
    </row>
    <row r="39" spans="1:93" ht="16.350000000000001" customHeight="1" x14ac:dyDescent="0.25">
      <c r="A39" s="383"/>
      <c r="B39" s="37" t="s">
        <v>40</v>
      </c>
      <c r="C39" s="38">
        <f t="shared" si="0"/>
        <v>0</v>
      </c>
      <c r="D39" s="39">
        <f t="shared" si="12"/>
        <v>0</v>
      </c>
      <c r="E39" s="40">
        <f t="shared" si="12"/>
        <v>0</v>
      </c>
      <c r="F39" s="90"/>
      <c r="G39" s="91"/>
      <c r="H39" s="41"/>
      <c r="I39" s="42"/>
      <c r="J39" s="41"/>
      <c r="K39" s="43"/>
      <c r="L39" s="41"/>
      <c r="M39" s="43"/>
      <c r="N39" s="41"/>
      <c r="O39" s="43"/>
      <c r="P39" s="41"/>
      <c r="Q39" s="43"/>
      <c r="R39" s="41"/>
      <c r="S39" s="43"/>
      <c r="T39" s="41"/>
      <c r="U39" s="43"/>
      <c r="V39" s="41"/>
      <c r="W39" s="43"/>
      <c r="X39" s="41"/>
      <c r="Y39" s="43"/>
      <c r="Z39" s="41"/>
      <c r="AA39" s="43"/>
      <c r="AB39" s="41"/>
      <c r="AC39" s="43"/>
      <c r="AD39" s="41"/>
      <c r="AE39" s="43"/>
      <c r="AF39" s="41"/>
      <c r="AG39" s="43"/>
      <c r="AH39" s="41"/>
      <c r="AI39" s="43"/>
      <c r="AJ39" s="41"/>
      <c r="AK39" s="43"/>
      <c r="AL39" s="44"/>
      <c r="AM39" s="45"/>
      <c r="AN39" s="46"/>
      <c r="AO39" s="47"/>
      <c r="AP39" s="42"/>
      <c r="AQ39" s="32"/>
      <c r="AR39" s="32"/>
      <c r="AS39" s="48"/>
      <c r="AT39" s="32"/>
      <c r="AU39" s="33" t="str">
        <f t="shared" si="1"/>
        <v/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17"/>
      <c r="BG39" s="17"/>
      <c r="BX39" s="2"/>
      <c r="CA39" s="35" t="str">
        <f t="shared" si="2"/>
        <v/>
      </c>
      <c r="CB39" s="35" t="str">
        <f t="shared" si="3"/>
        <v/>
      </c>
      <c r="CC39" s="35" t="str">
        <f t="shared" si="4"/>
        <v/>
      </c>
      <c r="CD39" s="35" t="str">
        <f t="shared" si="5"/>
        <v/>
      </c>
      <c r="CE39" s="35"/>
      <c r="CF39" s="35"/>
      <c r="CG39" s="36">
        <f t="shared" si="6"/>
        <v>0</v>
      </c>
      <c r="CH39" s="36">
        <f t="shared" si="7"/>
        <v>0</v>
      </c>
      <c r="CI39" s="36">
        <f t="shared" si="8"/>
        <v>0</v>
      </c>
      <c r="CJ39" s="36">
        <f t="shared" si="9"/>
        <v>0</v>
      </c>
      <c r="CK39" s="10"/>
      <c r="CL39" s="10"/>
      <c r="CM39" s="10"/>
      <c r="CN39" s="10"/>
      <c r="CO39" s="10"/>
    </row>
    <row r="40" spans="1:93" ht="16.350000000000001" customHeight="1" x14ac:dyDescent="0.25">
      <c r="A40" s="383"/>
      <c r="B40" s="37" t="s">
        <v>41</v>
      </c>
      <c r="C40" s="38">
        <f t="shared" si="0"/>
        <v>0</v>
      </c>
      <c r="D40" s="39">
        <f t="shared" si="12"/>
        <v>0</v>
      </c>
      <c r="E40" s="40">
        <f t="shared" si="12"/>
        <v>0</v>
      </c>
      <c r="F40" s="90"/>
      <c r="G40" s="91"/>
      <c r="H40" s="41"/>
      <c r="I40" s="42"/>
      <c r="J40" s="41"/>
      <c r="K40" s="43"/>
      <c r="L40" s="41"/>
      <c r="M40" s="43"/>
      <c r="N40" s="41"/>
      <c r="O40" s="43"/>
      <c r="P40" s="41"/>
      <c r="Q40" s="43"/>
      <c r="R40" s="41"/>
      <c r="S40" s="43"/>
      <c r="T40" s="41"/>
      <c r="U40" s="43"/>
      <c r="V40" s="41"/>
      <c r="W40" s="43"/>
      <c r="X40" s="41"/>
      <c r="Y40" s="43"/>
      <c r="Z40" s="41"/>
      <c r="AA40" s="43"/>
      <c r="AB40" s="41"/>
      <c r="AC40" s="43"/>
      <c r="AD40" s="41"/>
      <c r="AE40" s="43"/>
      <c r="AF40" s="41"/>
      <c r="AG40" s="43"/>
      <c r="AH40" s="41"/>
      <c r="AI40" s="43"/>
      <c r="AJ40" s="41"/>
      <c r="AK40" s="43"/>
      <c r="AL40" s="44"/>
      <c r="AM40" s="45"/>
      <c r="AN40" s="46"/>
      <c r="AO40" s="47"/>
      <c r="AP40" s="42"/>
      <c r="AQ40" s="32"/>
      <c r="AR40" s="32"/>
      <c r="AS40" s="48"/>
      <c r="AT40" s="32"/>
      <c r="AU40" s="33" t="str">
        <f t="shared" si="1"/>
        <v/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17"/>
      <c r="BG40" s="17"/>
      <c r="BX40" s="2"/>
      <c r="CA40" s="35" t="str">
        <f t="shared" si="2"/>
        <v/>
      </c>
      <c r="CB40" s="35" t="str">
        <f t="shared" si="3"/>
        <v/>
      </c>
      <c r="CC40" s="35" t="str">
        <f t="shared" si="4"/>
        <v/>
      </c>
      <c r="CD40" s="35" t="str">
        <f t="shared" si="5"/>
        <v/>
      </c>
      <c r="CE40" s="35"/>
      <c r="CF40" s="35"/>
      <c r="CG40" s="36">
        <f t="shared" si="6"/>
        <v>0</v>
      </c>
      <c r="CH40" s="36">
        <f t="shared" si="7"/>
        <v>0</v>
      </c>
      <c r="CI40" s="36">
        <f t="shared" si="8"/>
        <v>0</v>
      </c>
      <c r="CJ40" s="36">
        <f t="shared" si="9"/>
        <v>0</v>
      </c>
      <c r="CK40" s="10"/>
      <c r="CL40" s="10"/>
      <c r="CM40" s="10"/>
      <c r="CN40" s="10"/>
      <c r="CO40" s="10"/>
    </row>
    <row r="41" spans="1:93" ht="16.350000000000001" customHeight="1" x14ac:dyDescent="0.25">
      <c r="A41" s="383"/>
      <c r="B41" s="37" t="s">
        <v>42</v>
      </c>
      <c r="C41" s="38">
        <f t="shared" si="0"/>
        <v>0</v>
      </c>
      <c r="D41" s="39">
        <f t="shared" si="12"/>
        <v>0</v>
      </c>
      <c r="E41" s="40">
        <f t="shared" si="12"/>
        <v>0</v>
      </c>
      <c r="F41" s="90"/>
      <c r="G41" s="91"/>
      <c r="H41" s="41"/>
      <c r="I41" s="42"/>
      <c r="J41" s="41"/>
      <c r="K41" s="43"/>
      <c r="L41" s="41"/>
      <c r="M41" s="43"/>
      <c r="N41" s="41"/>
      <c r="O41" s="43"/>
      <c r="P41" s="41"/>
      <c r="Q41" s="43"/>
      <c r="R41" s="41"/>
      <c r="S41" s="43"/>
      <c r="T41" s="41"/>
      <c r="U41" s="43"/>
      <c r="V41" s="41"/>
      <c r="W41" s="43"/>
      <c r="X41" s="41"/>
      <c r="Y41" s="43"/>
      <c r="Z41" s="41"/>
      <c r="AA41" s="43"/>
      <c r="AB41" s="41"/>
      <c r="AC41" s="43"/>
      <c r="AD41" s="41"/>
      <c r="AE41" s="43"/>
      <c r="AF41" s="41"/>
      <c r="AG41" s="43"/>
      <c r="AH41" s="41"/>
      <c r="AI41" s="43"/>
      <c r="AJ41" s="41"/>
      <c r="AK41" s="43"/>
      <c r="AL41" s="44"/>
      <c r="AM41" s="45"/>
      <c r="AN41" s="46"/>
      <c r="AO41" s="47"/>
      <c r="AP41" s="42"/>
      <c r="AQ41" s="32"/>
      <c r="AR41" s="32"/>
      <c r="AS41" s="48"/>
      <c r="AT41" s="32"/>
      <c r="AU41" s="33" t="str">
        <f t="shared" si="1"/>
        <v/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17"/>
      <c r="BG41" s="17"/>
      <c r="BX41" s="2"/>
      <c r="CA41" s="35" t="str">
        <f t="shared" si="2"/>
        <v/>
      </c>
      <c r="CB41" s="35" t="str">
        <f t="shared" si="3"/>
        <v/>
      </c>
      <c r="CC41" s="35" t="str">
        <f t="shared" si="4"/>
        <v/>
      </c>
      <c r="CD41" s="35" t="str">
        <f t="shared" si="5"/>
        <v/>
      </c>
      <c r="CE41" s="35"/>
      <c r="CF41" s="35"/>
      <c r="CG41" s="36">
        <f t="shared" si="6"/>
        <v>0</v>
      </c>
      <c r="CH41" s="36">
        <f t="shared" si="7"/>
        <v>0</v>
      </c>
      <c r="CI41" s="36">
        <f t="shared" si="8"/>
        <v>0</v>
      </c>
      <c r="CJ41" s="36">
        <f t="shared" si="9"/>
        <v>0</v>
      </c>
      <c r="CK41" s="10"/>
      <c r="CL41" s="10"/>
      <c r="CM41" s="10"/>
      <c r="CN41" s="10"/>
      <c r="CO41" s="10"/>
    </row>
    <row r="42" spans="1:93" ht="16.350000000000001" customHeight="1" x14ac:dyDescent="0.25">
      <c r="A42" s="383"/>
      <c r="B42" s="37" t="s">
        <v>43</v>
      </c>
      <c r="C42" s="38">
        <f t="shared" si="0"/>
        <v>0</v>
      </c>
      <c r="D42" s="39">
        <f t="shared" si="12"/>
        <v>0</v>
      </c>
      <c r="E42" s="40">
        <f t="shared" si="12"/>
        <v>0</v>
      </c>
      <c r="F42" s="90"/>
      <c r="G42" s="91"/>
      <c r="H42" s="41"/>
      <c r="I42" s="42"/>
      <c r="J42" s="41"/>
      <c r="K42" s="43"/>
      <c r="L42" s="41"/>
      <c r="M42" s="43"/>
      <c r="N42" s="41"/>
      <c r="O42" s="43"/>
      <c r="P42" s="41"/>
      <c r="Q42" s="43"/>
      <c r="R42" s="41"/>
      <c r="S42" s="43"/>
      <c r="T42" s="41"/>
      <c r="U42" s="43"/>
      <c r="V42" s="41"/>
      <c r="W42" s="43"/>
      <c r="X42" s="41"/>
      <c r="Y42" s="43"/>
      <c r="Z42" s="41"/>
      <c r="AA42" s="43"/>
      <c r="AB42" s="41"/>
      <c r="AC42" s="43"/>
      <c r="AD42" s="41"/>
      <c r="AE42" s="43"/>
      <c r="AF42" s="41"/>
      <c r="AG42" s="43"/>
      <c r="AH42" s="41"/>
      <c r="AI42" s="43"/>
      <c r="AJ42" s="41"/>
      <c r="AK42" s="43"/>
      <c r="AL42" s="44"/>
      <c r="AM42" s="45"/>
      <c r="AN42" s="46"/>
      <c r="AO42" s="47"/>
      <c r="AP42" s="42"/>
      <c r="AQ42" s="32"/>
      <c r="AR42" s="32"/>
      <c r="AS42" s="48"/>
      <c r="AT42" s="32"/>
      <c r="AU42" s="33" t="str">
        <f t="shared" si="1"/>
        <v/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17"/>
      <c r="BG42" s="17"/>
      <c r="BX42" s="2"/>
      <c r="CA42" s="35" t="str">
        <f t="shared" si="2"/>
        <v/>
      </c>
      <c r="CB42" s="35" t="str">
        <f t="shared" si="3"/>
        <v/>
      </c>
      <c r="CC42" s="35" t="str">
        <f t="shared" si="4"/>
        <v/>
      </c>
      <c r="CD42" s="35" t="str">
        <f t="shared" si="5"/>
        <v/>
      </c>
      <c r="CE42" s="35"/>
      <c r="CF42" s="35"/>
      <c r="CG42" s="36">
        <f t="shared" si="6"/>
        <v>0</v>
      </c>
      <c r="CH42" s="36">
        <f t="shared" si="7"/>
        <v>0</v>
      </c>
      <c r="CI42" s="36">
        <f t="shared" si="8"/>
        <v>0</v>
      </c>
      <c r="CJ42" s="36">
        <f t="shared" si="9"/>
        <v>0</v>
      </c>
      <c r="CK42" s="10"/>
      <c r="CL42" s="10"/>
      <c r="CM42" s="10"/>
      <c r="CN42" s="10"/>
      <c r="CO42" s="10"/>
    </row>
    <row r="43" spans="1:93" ht="16.350000000000001" customHeight="1" x14ac:dyDescent="0.25">
      <c r="A43" s="383"/>
      <c r="B43" s="49" t="s">
        <v>44</v>
      </c>
      <c r="C43" s="50">
        <f t="shared" si="0"/>
        <v>0</v>
      </c>
      <c r="D43" s="51">
        <f t="shared" si="12"/>
        <v>0</v>
      </c>
      <c r="E43" s="52">
        <f t="shared" si="12"/>
        <v>0</v>
      </c>
      <c r="F43" s="90"/>
      <c r="G43" s="91"/>
      <c r="H43" s="53"/>
      <c r="I43" s="54"/>
      <c r="J43" s="53"/>
      <c r="K43" s="55"/>
      <c r="L43" s="53"/>
      <c r="M43" s="55"/>
      <c r="N43" s="53"/>
      <c r="O43" s="55"/>
      <c r="P43" s="53"/>
      <c r="Q43" s="55"/>
      <c r="R43" s="53"/>
      <c r="S43" s="55"/>
      <c r="T43" s="53"/>
      <c r="U43" s="55"/>
      <c r="V43" s="53"/>
      <c r="W43" s="55"/>
      <c r="X43" s="53"/>
      <c r="Y43" s="55"/>
      <c r="Z43" s="53"/>
      <c r="AA43" s="55"/>
      <c r="AB43" s="53"/>
      <c r="AC43" s="55"/>
      <c r="AD43" s="53"/>
      <c r="AE43" s="55"/>
      <c r="AF43" s="53"/>
      <c r="AG43" s="55"/>
      <c r="AH43" s="53"/>
      <c r="AI43" s="55"/>
      <c r="AJ43" s="53"/>
      <c r="AK43" s="55"/>
      <c r="AL43" s="56"/>
      <c r="AM43" s="57"/>
      <c r="AN43" s="46"/>
      <c r="AO43" s="58"/>
      <c r="AP43" s="42"/>
      <c r="AQ43" s="32"/>
      <c r="AR43" s="32"/>
      <c r="AS43" s="48"/>
      <c r="AT43" s="32"/>
      <c r="AU43" s="33" t="str">
        <f t="shared" si="1"/>
        <v/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17"/>
      <c r="BG43" s="17"/>
      <c r="BX43" s="2"/>
      <c r="CA43" s="35" t="str">
        <f t="shared" si="2"/>
        <v/>
      </c>
      <c r="CB43" s="35" t="str">
        <f t="shared" si="3"/>
        <v/>
      </c>
      <c r="CC43" s="35" t="str">
        <f t="shared" si="4"/>
        <v/>
      </c>
      <c r="CD43" s="35" t="str">
        <f t="shared" si="5"/>
        <v/>
      </c>
      <c r="CE43" s="35"/>
      <c r="CF43" s="35"/>
      <c r="CG43" s="36">
        <f t="shared" si="6"/>
        <v>0</v>
      </c>
      <c r="CH43" s="36">
        <f t="shared" si="7"/>
        <v>0</v>
      </c>
      <c r="CI43" s="36">
        <f t="shared" si="8"/>
        <v>0</v>
      </c>
      <c r="CJ43" s="36">
        <f t="shared" si="9"/>
        <v>0</v>
      </c>
      <c r="CK43" s="10"/>
      <c r="CL43" s="10"/>
      <c r="CM43" s="10"/>
      <c r="CN43" s="10"/>
      <c r="CO43" s="10"/>
    </row>
    <row r="44" spans="1:93" ht="16.350000000000001" customHeight="1" x14ac:dyDescent="0.25">
      <c r="A44" s="383"/>
      <c r="B44" s="37" t="s">
        <v>45</v>
      </c>
      <c r="C44" s="38">
        <f t="shared" si="0"/>
        <v>0</v>
      </c>
      <c r="D44" s="39">
        <f t="shared" si="12"/>
        <v>0</v>
      </c>
      <c r="E44" s="40">
        <f t="shared" si="12"/>
        <v>0</v>
      </c>
      <c r="F44" s="90"/>
      <c r="G44" s="92"/>
      <c r="H44" s="41"/>
      <c r="I44" s="42"/>
      <c r="J44" s="41"/>
      <c r="K44" s="43"/>
      <c r="L44" s="41"/>
      <c r="M44" s="43"/>
      <c r="N44" s="41"/>
      <c r="O44" s="43"/>
      <c r="P44" s="41"/>
      <c r="Q44" s="43"/>
      <c r="R44" s="41"/>
      <c r="S44" s="43"/>
      <c r="T44" s="41"/>
      <c r="U44" s="43"/>
      <c r="V44" s="41"/>
      <c r="W44" s="43"/>
      <c r="X44" s="41"/>
      <c r="Y44" s="43"/>
      <c r="Z44" s="41"/>
      <c r="AA44" s="43"/>
      <c r="AB44" s="41"/>
      <c r="AC44" s="43"/>
      <c r="AD44" s="41"/>
      <c r="AE44" s="43"/>
      <c r="AF44" s="41"/>
      <c r="AG44" s="43"/>
      <c r="AH44" s="41"/>
      <c r="AI44" s="43"/>
      <c r="AJ44" s="41"/>
      <c r="AK44" s="43"/>
      <c r="AL44" s="44"/>
      <c r="AM44" s="45"/>
      <c r="AN44" s="46"/>
      <c r="AO44" s="47"/>
      <c r="AP44" s="42"/>
      <c r="AQ44" s="32"/>
      <c r="AR44" s="32"/>
      <c r="AS44" s="48"/>
      <c r="AT44" s="32"/>
      <c r="AU44" s="33" t="str">
        <f t="shared" si="1"/>
        <v/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17"/>
      <c r="BG44" s="17"/>
      <c r="BX44" s="2"/>
      <c r="CA44" s="35" t="str">
        <f t="shared" si="2"/>
        <v/>
      </c>
      <c r="CB44" s="35" t="str">
        <f t="shared" si="3"/>
        <v/>
      </c>
      <c r="CC44" s="35" t="str">
        <f t="shared" si="4"/>
        <v/>
      </c>
      <c r="CD44" s="35" t="str">
        <f t="shared" si="5"/>
        <v/>
      </c>
      <c r="CE44" s="35"/>
      <c r="CF44" s="35"/>
      <c r="CG44" s="36">
        <f t="shared" si="6"/>
        <v>0</v>
      </c>
      <c r="CH44" s="36">
        <f t="shared" si="7"/>
        <v>0</v>
      </c>
      <c r="CI44" s="36">
        <f t="shared" si="8"/>
        <v>0</v>
      </c>
      <c r="CJ44" s="36">
        <f t="shared" si="9"/>
        <v>0</v>
      </c>
      <c r="CK44" s="10"/>
      <c r="CL44" s="10"/>
      <c r="CM44" s="10"/>
      <c r="CN44" s="10"/>
      <c r="CO44" s="10"/>
    </row>
    <row r="45" spans="1:93" ht="16.350000000000001" customHeight="1" x14ac:dyDescent="0.25">
      <c r="A45" s="383"/>
      <c r="B45" s="59" t="s">
        <v>46</v>
      </c>
      <c r="C45" s="38">
        <f t="shared" si="0"/>
        <v>0</v>
      </c>
      <c r="D45" s="39">
        <f t="shared" si="12"/>
        <v>0</v>
      </c>
      <c r="E45" s="61">
        <f t="shared" si="12"/>
        <v>0</v>
      </c>
      <c r="F45" s="90"/>
      <c r="G45" s="93"/>
      <c r="H45" s="94"/>
      <c r="I45" s="95"/>
      <c r="J45" s="94"/>
      <c r="K45" s="96"/>
      <c r="L45" s="94"/>
      <c r="M45" s="96"/>
      <c r="N45" s="94"/>
      <c r="O45" s="96"/>
      <c r="P45" s="94"/>
      <c r="Q45" s="96"/>
      <c r="R45" s="41"/>
      <c r="S45" s="43"/>
      <c r="T45" s="41"/>
      <c r="U45" s="43"/>
      <c r="V45" s="41"/>
      <c r="W45" s="43"/>
      <c r="X45" s="41"/>
      <c r="Y45" s="43"/>
      <c r="Z45" s="41"/>
      <c r="AA45" s="43"/>
      <c r="AB45" s="41"/>
      <c r="AC45" s="43"/>
      <c r="AD45" s="41"/>
      <c r="AE45" s="43"/>
      <c r="AF45" s="41"/>
      <c r="AG45" s="43"/>
      <c r="AH45" s="41"/>
      <c r="AI45" s="43"/>
      <c r="AJ45" s="41"/>
      <c r="AK45" s="43"/>
      <c r="AL45" s="44"/>
      <c r="AM45" s="45"/>
      <c r="AN45" s="46"/>
      <c r="AO45" s="47"/>
      <c r="AP45" s="42"/>
      <c r="AQ45" s="32"/>
      <c r="AR45" s="32"/>
      <c r="AS45" s="48"/>
      <c r="AT45" s="32"/>
      <c r="AU45" s="33" t="str">
        <f t="shared" si="1"/>
        <v/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17"/>
      <c r="BG45" s="17"/>
      <c r="BX45" s="2"/>
      <c r="CA45" s="35" t="str">
        <f t="shared" si="2"/>
        <v/>
      </c>
      <c r="CB45" s="35" t="str">
        <f t="shared" si="3"/>
        <v/>
      </c>
      <c r="CC45" s="35" t="str">
        <f t="shared" si="4"/>
        <v/>
      </c>
      <c r="CD45" s="35" t="str">
        <f t="shared" si="5"/>
        <v/>
      </c>
      <c r="CE45" s="35"/>
      <c r="CF45" s="35"/>
      <c r="CG45" s="36">
        <f t="shared" si="6"/>
        <v>0</v>
      </c>
      <c r="CH45" s="36">
        <f t="shared" si="7"/>
        <v>0</v>
      </c>
      <c r="CI45" s="36">
        <f t="shared" si="8"/>
        <v>0</v>
      </c>
      <c r="CJ45" s="36">
        <f t="shared" si="9"/>
        <v>0</v>
      </c>
      <c r="CK45" s="10"/>
      <c r="CL45" s="10"/>
      <c r="CM45" s="10"/>
      <c r="CN45" s="10"/>
      <c r="CO45" s="10"/>
    </row>
    <row r="46" spans="1:93" ht="16.350000000000001" customHeight="1" x14ac:dyDescent="0.25">
      <c r="A46" s="384"/>
      <c r="B46" s="63" t="s">
        <v>47</v>
      </c>
      <c r="C46" s="64">
        <f t="shared" si="0"/>
        <v>0</v>
      </c>
      <c r="D46" s="65">
        <f t="shared" si="12"/>
        <v>0</v>
      </c>
      <c r="E46" s="66">
        <f t="shared" si="12"/>
        <v>0</v>
      </c>
      <c r="F46" s="97"/>
      <c r="G46" s="98"/>
      <c r="H46" s="67"/>
      <c r="I46" s="68"/>
      <c r="J46" s="67"/>
      <c r="K46" s="69"/>
      <c r="L46" s="67"/>
      <c r="M46" s="69"/>
      <c r="N46" s="67"/>
      <c r="O46" s="69"/>
      <c r="P46" s="67"/>
      <c r="Q46" s="69"/>
      <c r="R46" s="67"/>
      <c r="S46" s="69"/>
      <c r="T46" s="67"/>
      <c r="U46" s="69"/>
      <c r="V46" s="67"/>
      <c r="W46" s="69"/>
      <c r="X46" s="67"/>
      <c r="Y46" s="69"/>
      <c r="Z46" s="67"/>
      <c r="AA46" s="69"/>
      <c r="AB46" s="67"/>
      <c r="AC46" s="69"/>
      <c r="AD46" s="67"/>
      <c r="AE46" s="69"/>
      <c r="AF46" s="67"/>
      <c r="AG46" s="69"/>
      <c r="AH46" s="67"/>
      <c r="AI46" s="69"/>
      <c r="AJ46" s="67"/>
      <c r="AK46" s="69"/>
      <c r="AL46" s="99"/>
      <c r="AM46" s="71"/>
      <c r="AN46" s="72"/>
      <c r="AO46" s="73"/>
      <c r="AP46" s="74"/>
      <c r="AQ46" s="75"/>
      <c r="AR46" s="75"/>
      <c r="AS46" s="76"/>
      <c r="AT46" s="75"/>
      <c r="AU46" s="33" t="str">
        <f t="shared" si="1"/>
        <v/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17"/>
      <c r="BG46" s="17"/>
      <c r="BX46" s="2"/>
      <c r="CA46" s="35" t="str">
        <f t="shared" si="2"/>
        <v/>
      </c>
      <c r="CB46" s="35" t="str">
        <f t="shared" si="3"/>
        <v/>
      </c>
      <c r="CC46" s="35" t="str">
        <f t="shared" si="4"/>
        <v/>
      </c>
      <c r="CD46" s="35" t="str">
        <f t="shared" si="5"/>
        <v/>
      </c>
      <c r="CE46" s="35"/>
      <c r="CF46" s="35"/>
      <c r="CG46" s="36">
        <f t="shared" si="6"/>
        <v>0</v>
      </c>
      <c r="CH46" s="36">
        <f t="shared" si="7"/>
        <v>0</v>
      </c>
      <c r="CI46" s="36">
        <f t="shared" si="8"/>
        <v>0</v>
      </c>
      <c r="CJ46" s="36">
        <f t="shared" si="9"/>
        <v>0</v>
      </c>
      <c r="CK46" s="10"/>
      <c r="CL46" s="10"/>
      <c r="CM46" s="10"/>
      <c r="CN46" s="10"/>
      <c r="CO46" s="10"/>
    </row>
    <row r="47" spans="1:93" ht="16.350000000000001" customHeight="1" x14ac:dyDescent="0.25">
      <c r="A47" s="382" t="s">
        <v>50</v>
      </c>
      <c r="B47" s="18" t="s">
        <v>37</v>
      </c>
      <c r="C47" s="19">
        <f t="shared" si="0"/>
        <v>18</v>
      </c>
      <c r="D47" s="20">
        <f t="shared" si="12"/>
        <v>16</v>
      </c>
      <c r="E47" s="21">
        <f t="shared" si="12"/>
        <v>2</v>
      </c>
      <c r="F47" s="88"/>
      <c r="G47" s="89"/>
      <c r="H47" s="22"/>
      <c r="I47" s="23"/>
      <c r="J47" s="22"/>
      <c r="K47" s="24"/>
      <c r="L47" s="22"/>
      <c r="M47" s="24"/>
      <c r="N47" s="22"/>
      <c r="O47" s="24"/>
      <c r="P47" s="22">
        <v>7</v>
      </c>
      <c r="Q47" s="24"/>
      <c r="R47" s="22">
        <v>2</v>
      </c>
      <c r="S47" s="24"/>
      <c r="T47" s="22"/>
      <c r="U47" s="24"/>
      <c r="V47" s="22"/>
      <c r="W47" s="24"/>
      <c r="X47" s="22">
        <v>2</v>
      </c>
      <c r="Y47" s="24">
        <v>1</v>
      </c>
      <c r="Z47" s="22">
        <v>3</v>
      </c>
      <c r="AA47" s="24">
        <v>1</v>
      </c>
      <c r="AB47" s="22">
        <v>1</v>
      </c>
      <c r="AC47" s="24"/>
      <c r="AD47" s="22"/>
      <c r="AE47" s="24"/>
      <c r="AF47" s="22"/>
      <c r="AG47" s="24"/>
      <c r="AH47" s="22">
        <v>1</v>
      </c>
      <c r="AI47" s="24"/>
      <c r="AJ47" s="22"/>
      <c r="AK47" s="24"/>
      <c r="AL47" s="25"/>
      <c r="AM47" s="26"/>
      <c r="AN47" s="81"/>
      <c r="AO47" s="28">
        <v>0</v>
      </c>
      <c r="AP47" s="29">
        <v>1</v>
      </c>
      <c r="AQ47" s="83">
        <v>1</v>
      </c>
      <c r="AR47" s="83">
        <v>1</v>
      </c>
      <c r="AS47" s="100"/>
      <c r="AT47" s="83">
        <v>0</v>
      </c>
      <c r="AU47" s="33" t="str">
        <f t="shared" si="1"/>
        <v/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17"/>
      <c r="BG47" s="17"/>
      <c r="BX47" s="2"/>
      <c r="CA47" s="35" t="str">
        <f t="shared" si="2"/>
        <v/>
      </c>
      <c r="CB47" s="35" t="str">
        <f t="shared" si="3"/>
        <v/>
      </c>
      <c r="CC47" s="35" t="str">
        <f t="shared" si="4"/>
        <v/>
      </c>
      <c r="CD47" s="35" t="str">
        <f t="shared" si="5"/>
        <v/>
      </c>
      <c r="CE47" s="35"/>
      <c r="CF47" s="35"/>
      <c r="CG47" s="36">
        <f t="shared" si="6"/>
        <v>0</v>
      </c>
      <c r="CH47" s="36">
        <f t="shared" si="7"/>
        <v>0</v>
      </c>
      <c r="CI47" s="36">
        <f t="shared" si="8"/>
        <v>0</v>
      </c>
      <c r="CJ47" s="36">
        <f t="shared" si="9"/>
        <v>0</v>
      </c>
      <c r="CK47" s="10"/>
      <c r="CL47" s="10"/>
      <c r="CM47" s="10"/>
      <c r="CN47" s="10"/>
      <c r="CO47" s="10"/>
    </row>
    <row r="48" spans="1:93" ht="16.350000000000001" customHeight="1" x14ac:dyDescent="0.25">
      <c r="A48" s="383"/>
      <c r="B48" s="37" t="s">
        <v>38</v>
      </c>
      <c r="C48" s="38">
        <f t="shared" si="0"/>
        <v>0</v>
      </c>
      <c r="D48" s="39">
        <f>SUM(H48+J48+L48+N48+P48+R48+T48+V48+X48+Z48+AB48+AD48+AF48+AH48+AJ48+AL48)</f>
        <v>0</v>
      </c>
      <c r="E48" s="40">
        <f t="shared" si="12"/>
        <v>0</v>
      </c>
      <c r="F48" s="90"/>
      <c r="G48" s="91"/>
      <c r="H48" s="41"/>
      <c r="I48" s="42"/>
      <c r="J48" s="41"/>
      <c r="K48" s="43"/>
      <c r="L48" s="41"/>
      <c r="M48" s="43"/>
      <c r="N48" s="41"/>
      <c r="O48" s="43"/>
      <c r="P48" s="41"/>
      <c r="Q48" s="43"/>
      <c r="R48" s="41"/>
      <c r="S48" s="43"/>
      <c r="T48" s="41"/>
      <c r="U48" s="43"/>
      <c r="V48" s="41"/>
      <c r="W48" s="43"/>
      <c r="X48" s="41"/>
      <c r="Y48" s="43"/>
      <c r="Z48" s="41"/>
      <c r="AA48" s="43"/>
      <c r="AB48" s="41"/>
      <c r="AC48" s="43"/>
      <c r="AD48" s="41"/>
      <c r="AE48" s="43"/>
      <c r="AF48" s="41"/>
      <c r="AG48" s="43"/>
      <c r="AH48" s="41"/>
      <c r="AI48" s="43"/>
      <c r="AJ48" s="41"/>
      <c r="AK48" s="43"/>
      <c r="AL48" s="44"/>
      <c r="AM48" s="45"/>
      <c r="AN48" s="46"/>
      <c r="AO48" s="47"/>
      <c r="AP48" s="42"/>
      <c r="AQ48" s="32"/>
      <c r="AR48" s="32"/>
      <c r="AS48" s="48"/>
      <c r="AT48" s="32"/>
      <c r="AU48" s="33" t="str">
        <f t="shared" si="1"/>
        <v/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17"/>
      <c r="BG48" s="17"/>
      <c r="BX48" s="2"/>
      <c r="CA48" s="35" t="str">
        <f t="shared" si="2"/>
        <v/>
      </c>
      <c r="CB48" s="35" t="str">
        <f t="shared" si="3"/>
        <v/>
      </c>
      <c r="CC48" s="35" t="str">
        <f t="shared" si="4"/>
        <v/>
      </c>
      <c r="CD48" s="35" t="str">
        <f t="shared" si="5"/>
        <v/>
      </c>
      <c r="CE48" s="35"/>
      <c r="CF48" s="35"/>
      <c r="CG48" s="36">
        <f t="shared" si="6"/>
        <v>0</v>
      </c>
      <c r="CH48" s="36">
        <f t="shared" si="7"/>
        <v>0</v>
      </c>
      <c r="CI48" s="36">
        <f t="shared" si="8"/>
        <v>0</v>
      </c>
      <c r="CJ48" s="36">
        <f t="shared" si="9"/>
        <v>0</v>
      </c>
      <c r="CK48" s="10"/>
      <c r="CL48" s="10"/>
      <c r="CM48" s="10"/>
      <c r="CN48" s="10"/>
      <c r="CO48" s="10"/>
    </row>
    <row r="49" spans="1:93" ht="16.350000000000001" customHeight="1" x14ac:dyDescent="0.25">
      <c r="A49" s="383"/>
      <c r="B49" s="37" t="s">
        <v>39</v>
      </c>
      <c r="C49" s="38">
        <f t="shared" si="0"/>
        <v>163</v>
      </c>
      <c r="D49" s="39">
        <f t="shared" si="12"/>
        <v>129</v>
      </c>
      <c r="E49" s="40">
        <f t="shared" si="12"/>
        <v>34</v>
      </c>
      <c r="F49" s="90"/>
      <c r="G49" s="91"/>
      <c r="H49" s="41"/>
      <c r="I49" s="42"/>
      <c r="J49" s="41"/>
      <c r="K49" s="43"/>
      <c r="L49" s="41"/>
      <c r="M49" s="43"/>
      <c r="N49" s="41">
        <v>8</v>
      </c>
      <c r="O49" s="43"/>
      <c r="P49" s="41">
        <v>24</v>
      </c>
      <c r="Q49" s="43">
        <v>3</v>
      </c>
      <c r="R49" s="41">
        <v>21</v>
      </c>
      <c r="S49" s="43">
        <v>4</v>
      </c>
      <c r="T49" s="41">
        <v>18</v>
      </c>
      <c r="U49" s="43">
        <v>7</v>
      </c>
      <c r="V49" s="41">
        <v>14</v>
      </c>
      <c r="W49" s="43">
        <v>6</v>
      </c>
      <c r="X49" s="41">
        <v>13</v>
      </c>
      <c r="Y49" s="43">
        <v>5</v>
      </c>
      <c r="Z49" s="41">
        <v>20</v>
      </c>
      <c r="AA49" s="43">
        <v>6</v>
      </c>
      <c r="AB49" s="41">
        <v>5</v>
      </c>
      <c r="AC49" s="43">
        <v>1</v>
      </c>
      <c r="AD49" s="41">
        <v>1</v>
      </c>
      <c r="AE49" s="43">
        <v>1</v>
      </c>
      <c r="AF49" s="41">
        <v>2</v>
      </c>
      <c r="AG49" s="43">
        <v>1</v>
      </c>
      <c r="AH49" s="41">
        <v>3</v>
      </c>
      <c r="AI49" s="43"/>
      <c r="AJ49" s="41"/>
      <c r="AK49" s="43"/>
      <c r="AL49" s="44"/>
      <c r="AM49" s="45"/>
      <c r="AN49" s="46"/>
      <c r="AO49" s="47">
        <v>0</v>
      </c>
      <c r="AP49" s="42">
        <v>4</v>
      </c>
      <c r="AQ49" s="32">
        <v>1</v>
      </c>
      <c r="AR49" s="32">
        <v>6</v>
      </c>
      <c r="AS49" s="48"/>
      <c r="AT49" s="32">
        <v>0</v>
      </c>
      <c r="AU49" s="33" t="str">
        <f t="shared" si="1"/>
        <v/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17"/>
      <c r="BG49" s="17"/>
      <c r="BX49" s="2"/>
      <c r="CA49" s="35" t="str">
        <f t="shared" si="2"/>
        <v/>
      </c>
      <c r="CB49" s="35" t="str">
        <f t="shared" si="3"/>
        <v/>
      </c>
      <c r="CC49" s="35" t="str">
        <f t="shared" si="4"/>
        <v/>
      </c>
      <c r="CD49" s="35" t="str">
        <f t="shared" si="5"/>
        <v/>
      </c>
      <c r="CE49" s="35"/>
      <c r="CF49" s="35"/>
      <c r="CG49" s="36">
        <f t="shared" si="6"/>
        <v>0</v>
      </c>
      <c r="CH49" s="36">
        <f t="shared" si="7"/>
        <v>0</v>
      </c>
      <c r="CI49" s="36">
        <f t="shared" si="8"/>
        <v>0</v>
      </c>
      <c r="CJ49" s="36">
        <f t="shared" si="9"/>
        <v>0</v>
      </c>
      <c r="CK49" s="10"/>
      <c r="CL49" s="10"/>
      <c r="CM49" s="10"/>
      <c r="CN49" s="10"/>
      <c r="CO49" s="10"/>
    </row>
    <row r="50" spans="1:93" ht="16.350000000000001" customHeight="1" x14ac:dyDescent="0.25">
      <c r="A50" s="383"/>
      <c r="B50" s="37" t="s">
        <v>40</v>
      </c>
      <c r="C50" s="38">
        <f t="shared" si="0"/>
        <v>0</v>
      </c>
      <c r="D50" s="39">
        <f t="shared" si="12"/>
        <v>0</v>
      </c>
      <c r="E50" s="40">
        <f t="shared" si="12"/>
        <v>0</v>
      </c>
      <c r="F50" s="90"/>
      <c r="G50" s="91"/>
      <c r="H50" s="41"/>
      <c r="I50" s="42"/>
      <c r="J50" s="41"/>
      <c r="K50" s="43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1"/>
      <c r="W50" s="43"/>
      <c r="X50" s="41"/>
      <c r="Y50" s="43"/>
      <c r="Z50" s="41"/>
      <c r="AA50" s="43"/>
      <c r="AB50" s="41"/>
      <c r="AC50" s="43"/>
      <c r="AD50" s="41"/>
      <c r="AE50" s="43"/>
      <c r="AF50" s="41"/>
      <c r="AG50" s="43"/>
      <c r="AH50" s="41"/>
      <c r="AI50" s="43"/>
      <c r="AJ50" s="41"/>
      <c r="AK50" s="43"/>
      <c r="AL50" s="44"/>
      <c r="AM50" s="45"/>
      <c r="AN50" s="46"/>
      <c r="AO50" s="47"/>
      <c r="AP50" s="42"/>
      <c r="AQ50" s="32"/>
      <c r="AR50" s="32"/>
      <c r="AS50" s="48"/>
      <c r="AT50" s="32"/>
      <c r="AU50" s="33" t="str">
        <f t="shared" si="1"/>
        <v/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7"/>
      <c r="BG50" s="17"/>
      <c r="BX50" s="2"/>
      <c r="CA50" s="35" t="str">
        <f t="shared" si="2"/>
        <v/>
      </c>
      <c r="CB50" s="35" t="str">
        <f t="shared" si="3"/>
        <v/>
      </c>
      <c r="CC50" s="35" t="str">
        <f t="shared" si="4"/>
        <v/>
      </c>
      <c r="CD50" s="35" t="str">
        <f t="shared" si="5"/>
        <v/>
      </c>
      <c r="CE50" s="35"/>
      <c r="CF50" s="35"/>
      <c r="CG50" s="36">
        <f t="shared" si="6"/>
        <v>0</v>
      </c>
      <c r="CH50" s="36">
        <f t="shared" si="7"/>
        <v>0</v>
      </c>
      <c r="CI50" s="36">
        <f t="shared" si="8"/>
        <v>0</v>
      </c>
      <c r="CJ50" s="36">
        <f t="shared" si="9"/>
        <v>0</v>
      </c>
      <c r="CK50" s="10"/>
      <c r="CL50" s="10"/>
      <c r="CM50" s="10"/>
      <c r="CN50" s="10"/>
      <c r="CO50" s="10"/>
    </row>
    <row r="51" spans="1:93" ht="16.350000000000001" customHeight="1" x14ac:dyDescent="0.25">
      <c r="A51" s="383"/>
      <c r="B51" s="37" t="s">
        <v>41</v>
      </c>
      <c r="C51" s="38">
        <f t="shared" si="0"/>
        <v>0</v>
      </c>
      <c r="D51" s="39">
        <f>SUM(H51+J51+L51+N51+P51+R51+T51+V51+X51+Z51+AB51+AD51+AF51+AH51+AJ51+AL51)</f>
        <v>0</v>
      </c>
      <c r="E51" s="40">
        <f t="shared" si="12"/>
        <v>0</v>
      </c>
      <c r="F51" s="90"/>
      <c r="G51" s="91"/>
      <c r="H51" s="41"/>
      <c r="I51" s="42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41"/>
      <c r="W51" s="43"/>
      <c r="X51" s="41"/>
      <c r="Y51" s="43"/>
      <c r="Z51" s="41"/>
      <c r="AA51" s="43"/>
      <c r="AB51" s="41"/>
      <c r="AC51" s="43"/>
      <c r="AD51" s="41"/>
      <c r="AE51" s="43"/>
      <c r="AF51" s="41"/>
      <c r="AG51" s="43"/>
      <c r="AH51" s="41"/>
      <c r="AI51" s="43"/>
      <c r="AJ51" s="41"/>
      <c r="AK51" s="43"/>
      <c r="AL51" s="44"/>
      <c r="AM51" s="45"/>
      <c r="AN51" s="46"/>
      <c r="AO51" s="47"/>
      <c r="AP51" s="42"/>
      <c r="AQ51" s="32"/>
      <c r="AR51" s="32"/>
      <c r="AS51" s="48"/>
      <c r="AT51" s="32"/>
      <c r="AU51" s="33" t="str">
        <f t="shared" si="1"/>
        <v/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7"/>
      <c r="BG51" s="17"/>
      <c r="BX51" s="2"/>
      <c r="CA51" s="35" t="str">
        <f t="shared" si="2"/>
        <v/>
      </c>
      <c r="CB51" s="35" t="str">
        <f t="shared" si="3"/>
        <v/>
      </c>
      <c r="CC51" s="35" t="str">
        <f t="shared" si="4"/>
        <v/>
      </c>
      <c r="CD51" s="35" t="str">
        <f t="shared" si="5"/>
        <v/>
      </c>
      <c r="CE51" s="35"/>
      <c r="CF51" s="35"/>
      <c r="CG51" s="36">
        <f t="shared" si="6"/>
        <v>0</v>
      </c>
      <c r="CH51" s="36">
        <f t="shared" si="7"/>
        <v>0</v>
      </c>
      <c r="CI51" s="36">
        <f t="shared" si="8"/>
        <v>0</v>
      </c>
      <c r="CJ51" s="36">
        <f t="shared" si="9"/>
        <v>0</v>
      </c>
      <c r="CK51" s="10"/>
      <c r="CL51" s="10"/>
      <c r="CM51" s="10"/>
      <c r="CN51" s="10"/>
      <c r="CO51" s="10"/>
    </row>
    <row r="52" spans="1:93" ht="16.350000000000001" customHeight="1" x14ac:dyDescent="0.25">
      <c r="A52" s="383"/>
      <c r="B52" s="37" t="s">
        <v>42</v>
      </c>
      <c r="C52" s="38">
        <f t="shared" si="0"/>
        <v>0</v>
      </c>
      <c r="D52" s="39">
        <f t="shared" si="12"/>
        <v>0</v>
      </c>
      <c r="E52" s="40">
        <f t="shared" si="12"/>
        <v>0</v>
      </c>
      <c r="F52" s="90"/>
      <c r="G52" s="91"/>
      <c r="H52" s="41"/>
      <c r="I52" s="42"/>
      <c r="J52" s="41"/>
      <c r="K52" s="43"/>
      <c r="L52" s="41"/>
      <c r="M52" s="43"/>
      <c r="N52" s="41"/>
      <c r="O52" s="43"/>
      <c r="P52" s="41"/>
      <c r="Q52" s="43"/>
      <c r="R52" s="41"/>
      <c r="S52" s="43"/>
      <c r="T52" s="41"/>
      <c r="U52" s="43"/>
      <c r="V52" s="41"/>
      <c r="W52" s="43"/>
      <c r="X52" s="41"/>
      <c r="Y52" s="43"/>
      <c r="Z52" s="41"/>
      <c r="AA52" s="43"/>
      <c r="AB52" s="41"/>
      <c r="AC52" s="43"/>
      <c r="AD52" s="41"/>
      <c r="AE52" s="43"/>
      <c r="AF52" s="41"/>
      <c r="AG52" s="43"/>
      <c r="AH52" s="41"/>
      <c r="AI52" s="43"/>
      <c r="AJ52" s="41"/>
      <c r="AK52" s="43"/>
      <c r="AL52" s="44"/>
      <c r="AM52" s="45"/>
      <c r="AN52" s="46"/>
      <c r="AO52" s="47"/>
      <c r="AP52" s="42"/>
      <c r="AQ52" s="32"/>
      <c r="AR52" s="32"/>
      <c r="AS52" s="48"/>
      <c r="AT52" s="32"/>
      <c r="AU52" s="33" t="str">
        <f t="shared" si="1"/>
        <v/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17"/>
      <c r="BG52" s="17"/>
      <c r="BX52" s="2"/>
      <c r="CA52" s="35" t="str">
        <f t="shared" si="2"/>
        <v/>
      </c>
      <c r="CB52" s="35" t="str">
        <f t="shared" si="3"/>
        <v/>
      </c>
      <c r="CC52" s="35" t="str">
        <f t="shared" si="4"/>
        <v/>
      </c>
      <c r="CD52" s="35" t="str">
        <f t="shared" si="5"/>
        <v/>
      </c>
      <c r="CE52" s="35"/>
      <c r="CF52" s="35"/>
      <c r="CG52" s="36">
        <f t="shared" si="6"/>
        <v>0</v>
      </c>
      <c r="CH52" s="36">
        <f t="shared" si="7"/>
        <v>0</v>
      </c>
      <c r="CI52" s="36">
        <f t="shared" si="8"/>
        <v>0</v>
      </c>
      <c r="CJ52" s="36">
        <f t="shared" si="9"/>
        <v>0</v>
      </c>
      <c r="CK52" s="10"/>
      <c r="CL52" s="10"/>
      <c r="CM52" s="10"/>
      <c r="CN52" s="10"/>
      <c r="CO52" s="10"/>
    </row>
    <row r="53" spans="1:93" ht="16.350000000000001" customHeight="1" x14ac:dyDescent="0.25">
      <c r="A53" s="383"/>
      <c r="B53" s="37" t="s">
        <v>43</v>
      </c>
      <c r="C53" s="38">
        <f t="shared" si="0"/>
        <v>0</v>
      </c>
      <c r="D53" s="39">
        <f t="shared" ref="D53:E57" si="13">SUM(H53+J53+L53+N53+P53+R53+T53+V53+X53+Z53+AB53+AD53+AF53+AH53+AJ53+AL53)</f>
        <v>0</v>
      </c>
      <c r="E53" s="40">
        <f t="shared" si="13"/>
        <v>0</v>
      </c>
      <c r="F53" s="90"/>
      <c r="G53" s="91"/>
      <c r="H53" s="41"/>
      <c r="I53" s="42"/>
      <c r="J53" s="41"/>
      <c r="K53" s="43"/>
      <c r="L53" s="41"/>
      <c r="M53" s="43"/>
      <c r="N53" s="41"/>
      <c r="O53" s="43"/>
      <c r="P53" s="41"/>
      <c r="Q53" s="43"/>
      <c r="R53" s="41"/>
      <c r="S53" s="43"/>
      <c r="T53" s="41"/>
      <c r="U53" s="43"/>
      <c r="V53" s="41"/>
      <c r="W53" s="43"/>
      <c r="X53" s="41"/>
      <c r="Y53" s="43"/>
      <c r="Z53" s="41"/>
      <c r="AA53" s="43"/>
      <c r="AB53" s="41"/>
      <c r="AC53" s="43"/>
      <c r="AD53" s="41"/>
      <c r="AE53" s="43"/>
      <c r="AF53" s="41"/>
      <c r="AG53" s="43"/>
      <c r="AH53" s="41"/>
      <c r="AI53" s="43"/>
      <c r="AJ53" s="41"/>
      <c r="AK53" s="43"/>
      <c r="AL53" s="44"/>
      <c r="AM53" s="45"/>
      <c r="AN53" s="46"/>
      <c r="AO53" s="47"/>
      <c r="AP53" s="42"/>
      <c r="AQ53" s="32"/>
      <c r="AR53" s="32"/>
      <c r="AS53" s="48"/>
      <c r="AT53" s="32"/>
      <c r="AU53" s="33" t="str">
        <f t="shared" si="1"/>
        <v/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17"/>
      <c r="BG53" s="17"/>
      <c r="BX53" s="2"/>
      <c r="CA53" s="35" t="str">
        <f t="shared" si="2"/>
        <v/>
      </c>
      <c r="CB53" s="35" t="str">
        <f t="shared" si="3"/>
        <v/>
      </c>
      <c r="CC53" s="35" t="str">
        <f t="shared" si="4"/>
        <v/>
      </c>
      <c r="CD53" s="35" t="str">
        <f t="shared" si="5"/>
        <v/>
      </c>
      <c r="CE53" s="35"/>
      <c r="CF53" s="35"/>
      <c r="CG53" s="36">
        <f t="shared" si="6"/>
        <v>0</v>
      </c>
      <c r="CH53" s="36">
        <f t="shared" si="7"/>
        <v>0</v>
      </c>
      <c r="CI53" s="36">
        <f t="shared" si="8"/>
        <v>0</v>
      </c>
      <c r="CJ53" s="36">
        <f t="shared" si="9"/>
        <v>0</v>
      </c>
      <c r="CK53" s="10"/>
      <c r="CL53" s="10"/>
      <c r="CM53" s="10"/>
      <c r="CN53" s="10"/>
      <c r="CO53" s="10"/>
    </row>
    <row r="54" spans="1:93" ht="16.350000000000001" customHeight="1" x14ac:dyDescent="0.25">
      <c r="A54" s="383"/>
      <c r="B54" s="49" t="s">
        <v>44</v>
      </c>
      <c r="C54" s="50">
        <f t="shared" si="0"/>
        <v>0</v>
      </c>
      <c r="D54" s="51">
        <f>SUM(H54+J54+L54+N54+P54+R54+T54+V54+X54+Z54+AB54+AD54+AF54+AH54+AJ54+AL54)</f>
        <v>0</v>
      </c>
      <c r="E54" s="52">
        <f t="shared" si="13"/>
        <v>0</v>
      </c>
      <c r="F54" s="90"/>
      <c r="G54" s="91"/>
      <c r="H54" s="53"/>
      <c r="I54" s="54"/>
      <c r="J54" s="53"/>
      <c r="K54" s="55"/>
      <c r="L54" s="53"/>
      <c r="M54" s="55"/>
      <c r="N54" s="53"/>
      <c r="O54" s="55"/>
      <c r="P54" s="53"/>
      <c r="Q54" s="55"/>
      <c r="R54" s="53"/>
      <c r="S54" s="55"/>
      <c r="T54" s="53"/>
      <c r="U54" s="55"/>
      <c r="V54" s="53"/>
      <c r="W54" s="55"/>
      <c r="X54" s="53"/>
      <c r="Y54" s="55"/>
      <c r="Z54" s="53"/>
      <c r="AA54" s="55"/>
      <c r="AB54" s="53"/>
      <c r="AC54" s="55"/>
      <c r="AD54" s="53"/>
      <c r="AE54" s="55"/>
      <c r="AF54" s="53"/>
      <c r="AG54" s="55"/>
      <c r="AH54" s="53"/>
      <c r="AI54" s="55"/>
      <c r="AJ54" s="53"/>
      <c r="AK54" s="55"/>
      <c r="AL54" s="56"/>
      <c r="AM54" s="57"/>
      <c r="AN54" s="46"/>
      <c r="AO54" s="58"/>
      <c r="AP54" s="42"/>
      <c r="AQ54" s="32"/>
      <c r="AR54" s="32"/>
      <c r="AS54" s="48"/>
      <c r="AT54" s="32"/>
      <c r="AU54" s="33" t="str">
        <f t="shared" si="1"/>
        <v/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17"/>
      <c r="BG54" s="17"/>
      <c r="BX54" s="2"/>
      <c r="CA54" s="35" t="str">
        <f t="shared" si="2"/>
        <v/>
      </c>
      <c r="CB54" s="35" t="str">
        <f t="shared" si="3"/>
        <v/>
      </c>
      <c r="CC54" s="35" t="str">
        <f t="shared" si="4"/>
        <v/>
      </c>
      <c r="CD54" s="35" t="str">
        <f t="shared" si="5"/>
        <v/>
      </c>
      <c r="CE54" s="35"/>
      <c r="CF54" s="35"/>
      <c r="CG54" s="36">
        <f t="shared" si="6"/>
        <v>0</v>
      </c>
      <c r="CH54" s="36">
        <f t="shared" si="7"/>
        <v>0</v>
      </c>
      <c r="CI54" s="36">
        <f t="shared" si="8"/>
        <v>0</v>
      </c>
      <c r="CJ54" s="36">
        <f t="shared" si="9"/>
        <v>0</v>
      </c>
      <c r="CK54" s="10"/>
      <c r="CL54" s="10"/>
      <c r="CM54" s="10"/>
      <c r="CN54" s="10"/>
      <c r="CO54" s="10"/>
    </row>
    <row r="55" spans="1:93" ht="16.350000000000001" customHeight="1" x14ac:dyDescent="0.25">
      <c r="A55" s="383"/>
      <c r="B55" s="37" t="s">
        <v>45</v>
      </c>
      <c r="C55" s="38">
        <f t="shared" si="0"/>
        <v>0</v>
      </c>
      <c r="D55" s="39">
        <f t="shared" si="13"/>
        <v>0</v>
      </c>
      <c r="E55" s="40">
        <f t="shared" si="13"/>
        <v>0</v>
      </c>
      <c r="F55" s="90"/>
      <c r="G55" s="92"/>
      <c r="H55" s="41"/>
      <c r="I55" s="42"/>
      <c r="J55" s="41"/>
      <c r="K55" s="43"/>
      <c r="L55" s="41"/>
      <c r="M55" s="43"/>
      <c r="N55" s="41"/>
      <c r="O55" s="43"/>
      <c r="P55" s="41"/>
      <c r="Q55" s="43"/>
      <c r="R55" s="41"/>
      <c r="S55" s="43"/>
      <c r="T55" s="41"/>
      <c r="U55" s="43"/>
      <c r="V55" s="41"/>
      <c r="W55" s="43"/>
      <c r="X55" s="41"/>
      <c r="Y55" s="43"/>
      <c r="Z55" s="41"/>
      <c r="AA55" s="43"/>
      <c r="AB55" s="41"/>
      <c r="AC55" s="43"/>
      <c r="AD55" s="41"/>
      <c r="AE55" s="43"/>
      <c r="AF55" s="41"/>
      <c r="AG55" s="43"/>
      <c r="AH55" s="41"/>
      <c r="AI55" s="43"/>
      <c r="AJ55" s="41"/>
      <c r="AK55" s="43"/>
      <c r="AL55" s="44"/>
      <c r="AM55" s="45"/>
      <c r="AN55" s="46"/>
      <c r="AO55" s="47"/>
      <c r="AP55" s="42"/>
      <c r="AQ55" s="32"/>
      <c r="AR55" s="32"/>
      <c r="AS55" s="48"/>
      <c r="AT55" s="32"/>
      <c r="AU55" s="33" t="str">
        <f t="shared" si="1"/>
        <v/>
      </c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17"/>
      <c r="BG55" s="17"/>
      <c r="BX55" s="2"/>
      <c r="CA55" s="35" t="str">
        <f t="shared" si="2"/>
        <v/>
      </c>
      <c r="CB55" s="35" t="str">
        <f t="shared" si="3"/>
        <v/>
      </c>
      <c r="CC55" s="35" t="str">
        <f t="shared" si="4"/>
        <v/>
      </c>
      <c r="CD55" s="35" t="str">
        <f t="shared" si="5"/>
        <v/>
      </c>
      <c r="CE55" s="35"/>
      <c r="CF55" s="35"/>
      <c r="CG55" s="36">
        <f t="shared" si="6"/>
        <v>0</v>
      </c>
      <c r="CH55" s="36">
        <f t="shared" si="7"/>
        <v>0</v>
      </c>
      <c r="CI55" s="36">
        <f t="shared" si="8"/>
        <v>0</v>
      </c>
      <c r="CJ55" s="36">
        <f t="shared" si="9"/>
        <v>0</v>
      </c>
      <c r="CK55" s="10"/>
      <c r="CL55" s="10"/>
      <c r="CM55" s="10"/>
      <c r="CN55" s="10"/>
      <c r="CO55" s="10"/>
    </row>
    <row r="56" spans="1:93" ht="16.350000000000001" customHeight="1" x14ac:dyDescent="0.25">
      <c r="A56" s="383"/>
      <c r="B56" s="59" t="s">
        <v>46</v>
      </c>
      <c r="C56" s="38">
        <f t="shared" si="0"/>
        <v>0</v>
      </c>
      <c r="D56" s="39">
        <f t="shared" si="13"/>
        <v>0</v>
      </c>
      <c r="E56" s="61">
        <f t="shared" si="13"/>
        <v>0</v>
      </c>
      <c r="F56" s="90"/>
      <c r="G56" s="93"/>
      <c r="H56" s="41"/>
      <c r="I56" s="42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41"/>
      <c r="W56" s="43"/>
      <c r="X56" s="41"/>
      <c r="Y56" s="43"/>
      <c r="Z56" s="41"/>
      <c r="AA56" s="43"/>
      <c r="AB56" s="41"/>
      <c r="AC56" s="43"/>
      <c r="AD56" s="41"/>
      <c r="AE56" s="43"/>
      <c r="AF56" s="41"/>
      <c r="AG56" s="101"/>
      <c r="AH56" s="41"/>
      <c r="AI56" s="43"/>
      <c r="AJ56" s="41"/>
      <c r="AK56" s="43"/>
      <c r="AL56" s="44"/>
      <c r="AM56" s="45"/>
      <c r="AN56" s="46"/>
      <c r="AO56" s="47"/>
      <c r="AP56" s="42"/>
      <c r="AQ56" s="32"/>
      <c r="AR56" s="32"/>
      <c r="AS56" s="48"/>
      <c r="AT56" s="32"/>
      <c r="AU56" s="33" t="str">
        <f t="shared" si="1"/>
        <v/>
      </c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17"/>
      <c r="BG56" s="17"/>
      <c r="BX56" s="2"/>
      <c r="CA56" s="35" t="str">
        <f t="shared" si="2"/>
        <v/>
      </c>
      <c r="CB56" s="35" t="str">
        <f t="shared" si="3"/>
        <v/>
      </c>
      <c r="CC56" s="35" t="str">
        <f t="shared" si="4"/>
        <v/>
      </c>
      <c r="CD56" s="35" t="str">
        <f t="shared" si="5"/>
        <v/>
      </c>
      <c r="CE56" s="35"/>
      <c r="CF56" s="35"/>
      <c r="CG56" s="36">
        <f t="shared" si="6"/>
        <v>0</v>
      </c>
      <c r="CH56" s="36">
        <f t="shared" si="7"/>
        <v>0</v>
      </c>
      <c r="CI56" s="36">
        <f t="shared" si="8"/>
        <v>0</v>
      </c>
      <c r="CJ56" s="36">
        <f t="shared" si="9"/>
        <v>0</v>
      </c>
      <c r="CK56" s="10"/>
      <c r="CL56" s="10"/>
      <c r="CM56" s="10"/>
      <c r="CN56" s="10"/>
      <c r="CO56" s="10"/>
    </row>
    <row r="57" spans="1:93" ht="16.350000000000001" customHeight="1" x14ac:dyDescent="0.25">
      <c r="A57" s="384"/>
      <c r="B57" s="63" t="s">
        <v>47</v>
      </c>
      <c r="C57" s="64">
        <f t="shared" si="0"/>
        <v>0</v>
      </c>
      <c r="D57" s="65">
        <f>SUM(H57+J57+L57+N57+P57+R57+T57+V57+X57+Z57+AB57+AD57+AF57+AH57+AJ57+AL57)</f>
        <v>0</v>
      </c>
      <c r="E57" s="66">
        <f t="shared" si="13"/>
        <v>0</v>
      </c>
      <c r="F57" s="97"/>
      <c r="G57" s="98"/>
      <c r="H57" s="67"/>
      <c r="I57" s="68"/>
      <c r="J57" s="67"/>
      <c r="K57" s="69"/>
      <c r="L57" s="67"/>
      <c r="M57" s="69"/>
      <c r="N57" s="67"/>
      <c r="O57" s="69"/>
      <c r="P57" s="67"/>
      <c r="Q57" s="69"/>
      <c r="R57" s="67"/>
      <c r="S57" s="69"/>
      <c r="T57" s="67"/>
      <c r="U57" s="69"/>
      <c r="V57" s="67"/>
      <c r="W57" s="69"/>
      <c r="X57" s="67"/>
      <c r="Y57" s="69"/>
      <c r="Z57" s="67"/>
      <c r="AA57" s="69"/>
      <c r="AB57" s="67"/>
      <c r="AC57" s="69"/>
      <c r="AD57" s="67"/>
      <c r="AE57" s="69"/>
      <c r="AF57" s="67"/>
      <c r="AG57" s="69"/>
      <c r="AH57" s="67"/>
      <c r="AI57" s="69"/>
      <c r="AJ57" s="67"/>
      <c r="AK57" s="69"/>
      <c r="AL57" s="99"/>
      <c r="AM57" s="71"/>
      <c r="AN57" s="72"/>
      <c r="AO57" s="73"/>
      <c r="AP57" s="74"/>
      <c r="AQ57" s="75"/>
      <c r="AR57" s="75"/>
      <c r="AS57" s="48"/>
      <c r="AT57" s="32"/>
      <c r="AU57" s="33" t="str">
        <f t="shared" si="1"/>
        <v/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17"/>
      <c r="BG57" s="17"/>
      <c r="BX57" s="2"/>
      <c r="CA57" s="35" t="str">
        <f t="shared" si="2"/>
        <v/>
      </c>
      <c r="CB57" s="35" t="str">
        <f t="shared" si="3"/>
        <v/>
      </c>
      <c r="CC57" s="35" t="str">
        <f t="shared" si="4"/>
        <v/>
      </c>
      <c r="CD57" s="35" t="str">
        <f t="shared" si="5"/>
        <v/>
      </c>
      <c r="CE57" s="35"/>
      <c r="CF57" s="35"/>
      <c r="CG57" s="36">
        <f t="shared" si="6"/>
        <v>0</v>
      </c>
      <c r="CH57" s="36">
        <f t="shared" si="7"/>
        <v>0</v>
      </c>
      <c r="CI57" s="36">
        <f t="shared" si="8"/>
        <v>0</v>
      </c>
      <c r="CJ57" s="36">
        <f t="shared" si="9"/>
        <v>0</v>
      </c>
      <c r="CK57" s="10"/>
      <c r="CL57" s="10"/>
      <c r="CM57" s="10"/>
      <c r="CN57" s="10"/>
      <c r="CO57" s="10"/>
    </row>
    <row r="58" spans="1:93" ht="16.350000000000001" customHeight="1" x14ac:dyDescent="0.25">
      <c r="A58" s="382" t="s">
        <v>51</v>
      </c>
      <c r="B58" s="18" t="s">
        <v>37</v>
      </c>
      <c r="C58" s="19">
        <f t="shared" si="0"/>
        <v>18</v>
      </c>
      <c r="D58" s="20">
        <f>SUM(J58+L58+N58+P58+R58+T58+V58+X58+Z58+AB58+AD58+AF58+AH58+AJ58+AL58)</f>
        <v>16</v>
      </c>
      <c r="E58" s="21">
        <f>SUM(K58+M58+O58+Q58+S58+U58+W58+Y58+AA58+AC58+AE58+AG58+AI58+AK58+AM58)</f>
        <v>2</v>
      </c>
      <c r="F58" s="88"/>
      <c r="G58" s="89"/>
      <c r="H58" s="88"/>
      <c r="I58" s="89"/>
      <c r="J58" s="22"/>
      <c r="K58" s="24"/>
      <c r="L58" s="22"/>
      <c r="M58" s="24"/>
      <c r="N58" s="22"/>
      <c r="O58" s="24"/>
      <c r="P58" s="22">
        <v>7</v>
      </c>
      <c r="Q58" s="24"/>
      <c r="R58" s="22">
        <v>2</v>
      </c>
      <c r="S58" s="24"/>
      <c r="T58" s="22"/>
      <c r="U58" s="24"/>
      <c r="V58" s="22"/>
      <c r="W58" s="24"/>
      <c r="X58" s="22">
        <v>2</v>
      </c>
      <c r="Y58" s="24">
        <v>1</v>
      </c>
      <c r="Z58" s="22">
        <v>3</v>
      </c>
      <c r="AA58" s="24">
        <v>1</v>
      </c>
      <c r="AB58" s="22">
        <v>1</v>
      </c>
      <c r="AC58" s="24"/>
      <c r="AD58" s="22"/>
      <c r="AE58" s="24"/>
      <c r="AF58" s="22"/>
      <c r="AG58" s="24"/>
      <c r="AH58" s="22">
        <v>1</v>
      </c>
      <c r="AI58" s="24"/>
      <c r="AJ58" s="22"/>
      <c r="AK58" s="24"/>
      <c r="AL58" s="25"/>
      <c r="AM58" s="26"/>
      <c r="AN58" s="81"/>
      <c r="AO58" s="28">
        <v>0</v>
      </c>
      <c r="AP58" s="23">
        <v>1</v>
      </c>
      <c r="AQ58" s="102">
        <v>1</v>
      </c>
      <c r="AR58" s="102">
        <v>1</v>
      </c>
      <c r="AS58" s="102">
        <v>0</v>
      </c>
      <c r="AT58" s="102">
        <v>0</v>
      </c>
      <c r="AU58" s="33" t="str">
        <f t="shared" si="1"/>
        <v/>
      </c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7"/>
      <c r="BG58" s="17"/>
      <c r="BX58" s="2"/>
      <c r="CA58" s="35" t="str">
        <f t="shared" si="2"/>
        <v/>
      </c>
      <c r="CB58" s="35" t="str">
        <f t="shared" si="3"/>
        <v/>
      </c>
      <c r="CC58" s="35" t="str">
        <f t="shared" si="4"/>
        <v/>
      </c>
      <c r="CD58" s="35" t="str">
        <f t="shared" si="5"/>
        <v/>
      </c>
      <c r="CE58" s="35"/>
      <c r="CF58" s="35"/>
      <c r="CG58" s="36">
        <f t="shared" si="6"/>
        <v>0</v>
      </c>
      <c r="CH58" s="36">
        <f t="shared" si="7"/>
        <v>0</v>
      </c>
      <c r="CI58" s="36">
        <f t="shared" si="8"/>
        <v>0</v>
      </c>
      <c r="CJ58" s="36">
        <f t="shared" si="9"/>
        <v>0</v>
      </c>
      <c r="CK58" s="10"/>
      <c r="CL58" s="10"/>
      <c r="CM58" s="10"/>
      <c r="CN58" s="10"/>
      <c r="CO58" s="10"/>
    </row>
    <row r="59" spans="1:93" ht="16.350000000000001" customHeight="1" x14ac:dyDescent="0.25">
      <c r="A59" s="383"/>
      <c r="B59" s="37" t="s">
        <v>38</v>
      </c>
      <c r="C59" s="38">
        <f t="shared" si="0"/>
        <v>0</v>
      </c>
      <c r="D59" s="39">
        <f t="shared" ref="D59:E64" si="14">SUM(J59+L59+N59+P59+R59+T59+V59+X59+Z59+AB59+AD59+AF59+AH59+AJ59+AL59)</f>
        <v>0</v>
      </c>
      <c r="E59" s="40">
        <f t="shared" si="14"/>
        <v>0</v>
      </c>
      <c r="F59" s="90"/>
      <c r="G59" s="91"/>
      <c r="H59" s="90"/>
      <c r="I59" s="91"/>
      <c r="J59" s="41"/>
      <c r="K59" s="43"/>
      <c r="L59" s="41"/>
      <c r="M59" s="43"/>
      <c r="N59" s="41"/>
      <c r="O59" s="43"/>
      <c r="P59" s="41"/>
      <c r="Q59" s="43"/>
      <c r="R59" s="41"/>
      <c r="S59" s="43"/>
      <c r="T59" s="41"/>
      <c r="U59" s="43"/>
      <c r="V59" s="41"/>
      <c r="W59" s="43"/>
      <c r="X59" s="41"/>
      <c r="Y59" s="43"/>
      <c r="Z59" s="41"/>
      <c r="AA59" s="43"/>
      <c r="AB59" s="41"/>
      <c r="AC59" s="43"/>
      <c r="AD59" s="41"/>
      <c r="AE59" s="43"/>
      <c r="AF59" s="41"/>
      <c r="AG59" s="43"/>
      <c r="AH59" s="41"/>
      <c r="AI59" s="43"/>
      <c r="AJ59" s="41"/>
      <c r="AK59" s="43"/>
      <c r="AL59" s="44"/>
      <c r="AM59" s="45"/>
      <c r="AN59" s="46"/>
      <c r="AO59" s="47"/>
      <c r="AP59" s="42"/>
      <c r="AQ59" s="32"/>
      <c r="AR59" s="32"/>
      <c r="AS59" s="32"/>
      <c r="AT59" s="32"/>
      <c r="AU59" s="33" t="str">
        <f t="shared" si="1"/>
        <v/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7"/>
      <c r="BG59" s="17"/>
      <c r="BX59" s="2"/>
      <c r="CA59" s="35" t="str">
        <f t="shared" si="2"/>
        <v/>
      </c>
      <c r="CB59" s="35" t="str">
        <f t="shared" si="3"/>
        <v/>
      </c>
      <c r="CC59" s="35" t="str">
        <f t="shared" si="4"/>
        <v/>
      </c>
      <c r="CD59" s="35" t="str">
        <f t="shared" si="5"/>
        <v/>
      </c>
      <c r="CE59" s="35"/>
      <c r="CF59" s="35"/>
      <c r="CG59" s="36">
        <f t="shared" si="6"/>
        <v>0</v>
      </c>
      <c r="CH59" s="36">
        <f t="shared" si="7"/>
        <v>0</v>
      </c>
      <c r="CI59" s="36">
        <f t="shared" si="8"/>
        <v>0</v>
      </c>
      <c r="CJ59" s="36">
        <f t="shared" si="9"/>
        <v>0</v>
      </c>
      <c r="CK59" s="10"/>
      <c r="CL59" s="10"/>
      <c r="CM59" s="10"/>
      <c r="CN59" s="10"/>
      <c r="CO59" s="10"/>
    </row>
    <row r="60" spans="1:93" ht="16.350000000000001" customHeight="1" x14ac:dyDescent="0.25">
      <c r="A60" s="383"/>
      <c r="B60" s="37" t="s">
        <v>39</v>
      </c>
      <c r="C60" s="38">
        <f t="shared" si="0"/>
        <v>163</v>
      </c>
      <c r="D60" s="39">
        <f>SUM(J60+L60+N60+P60+R60+T60+V60+X60+Z60+AB60+AD60+AF60+AH60+AJ60+AL60)</f>
        <v>129</v>
      </c>
      <c r="E60" s="40">
        <f>SUM(K60+M60+O60+Q60+S60+U60+W60+Y60+AA60+AC60+AE60+AG60+AI60+AK60+AM60)</f>
        <v>34</v>
      </c>
      <c r="F60" s="90"/>
      <c r="G60" s="91"/>
      <c r="H60" s="90"/>
      <c r="I60" s="91"/>
      <c r="J60" s="41"/>
      <c r="K60" s="43"/>
      <c r="L60" s="41"/>
      <c r="M60" s="43"/>
      <c r="N60" s="41">
        <v>8</v>
      </c>
      <c r="O60" s="43"/>
      <c r="P60" s="41">
        <v>24</v>
      </c>
      <c r="Q60" s="43">
        <v>3</v>
      </c>
      <c r="R60" s="41">
        <v>21</v>
      </c>
      <c r="S60" s="43">
        <v>4</v>
      </c>
      <c r="T60" s="41">
        <v>18</v>
      </c>
      <c r="U60" s="43">
        <v>7</v>
      </c>
      <c r="V60" s="41">
        <v>14</v>
      </c>
      <c r="W60" s="43">
        <v>6</v>
      </c>
      <c r="X60" s="41">
        <v>13</v>
      </c>
      <c r="Y60" s="43">
        <v>5</v>
      </c>
      <c r="Z60" s="41">
        <v>20</v>
      </c>
      <c r="AA60" s="43">
        <v>6</v>
      </c>
      <c r="AB60" s="41">
        <v>5</v>
      </c>
      <c r="AC60" s="43">
        <v>1</v>
      </c>
      <c r="AD60" s="41">
        <v>1</v>
      </c>
      <c r="AE60" s="43">
        <v>1</v>
      </c>
      <c r="AF60" s="41">
        <v>2</v>
      </c>
      <c r="AG60" s="43">
        <v>1</v>
      </c>
      <c r="AH60" s="41">
        <v>3</v>
      </c>
      <c r="AI60" s="43"/>
      <c r="AJ60" s="41"/>
      <c r="AK60" s="43"/>
      <c r="AL60" s="44"/>
      <c r="AM60" s="45"/>
      <c r="AN60" s="46"/>
      <c r="AO60" s="47">
        <v>0</v>
      </c>
      <c r="AP60" s="42">
        <v>4</v>
      </c>
      <c r="AQ60" s="32">
        <v>1</v>
      </c>
      <c r="AR60" s="32">
        <v>6</v>
      </c>
      <c r="AS60" s="32">
        <v>0</v>
      </c>
      <c r="AT60" s="32">
        <v>0</v>
      </c>
      <c r="AU60" s="33" t="str">
        <f t="shared" si="1"/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17"/>
      <c r="BG60" s="17"/>
      <c r="BX60" s="2"/>
      <c r="CA60" s="35" t="str">
        <f t="shared" si="2"/>
        <v/>
      </c>
      <c r="CB60" s="35" t="str">
        <f t="shared" si="3"/>
        <v/>
      </c>
      <c r="CC60" s="35" t="str">
        <f t="shared" si="4"/>
        <v/>
      </c>
      <c r="CD60" s="35" t="str">
        <f t="shared" si="5"/>
        <v/>
      </c>
      <c r="CE60" s="35"/>
      <c r="CF60" s="35"/>
      <c r="CG60" s="36">
        <f t="shared" si="6"/>
        <v>0</v>
      </c>
      <c r="CH60" s="36">
        <f t="shared" si="7"/>
        <v>0</v>
      </c>
      <c r="CI60" s="36">
        <f t="shared" si="8"/>
        <v>0</v>
      </c>
      <c r="CJ60" s="36">
        <f t="shared" si="9"/>
        <v>0</v>
      </c>
      <c r="CK60" s="10"/>
      <c r="CL60" s="10"/>
      <c r="CM60" s="10"/>
      <c r="CN60" s="10"/>
      <c r="CO60" s="10"/>
    </row>
    <row r="61" spans="1:93" ht="16.350000000000001" customHeight="1" x14ac:dyDescent="0.25">
      <c r="A61" s="383"/>
      <c r="B61" s="37" t="s">
        <v>41</v>
      </c>
      <c r="C61" s="38">
        <f t="shared" si="0"/>
        <v>0</v>
      </c>
      <c r="D61" s="39">
        <f t="shared" si="14"/>
        <v>0</v>
      </c>
      <c r="E61" s="40">
        <f t="shared" si="14"/>
        <v>0</v>
      </c>
      <c r="F61" s="90"/>
      <c r="G61" s="91"/>
      <c r="H61" s="90"/>
      <c r="I61" s="91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41"/>
      <c r="W61" s="43"/>
      <c r="X61" s="41"/>
      <c r="Y61" s="43"/>
      <c r="Z61" s="41"/>
      <c r="AA61" s="43"/>
      <c r="AB61" s="41"/>
      <c r="AC61" s="43"/>
      <c r="AD61" s="41"/>
      <c r="AE61" s="43"/>
      <c r="AF61" s="41"/>
      <c r="AG61" s="43"/>
      <c r="AH61" s="41"/>
      <c r="AI61" s="43"/>
      <c r="AJ61" s="41"/>
      <c r="AK61" s="43"/>
      <c r="AL61" s="44"/>
      <c r="AM61" s="45"/>
      <c r="AN61" s="46"/>
      <c r="AO61" s="47"/>
      <c r="AP61" s="42"/>
      <c r="AQ61" s="32"/>
      <c r="AR61" s="32"/>
      <c r="AS61" s="32"/>
      <c r="AT61" s="32"/>
      <c r="AU61" s="33" t="str">
        <f t="shared" si="1"/>
        <v/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17"/>
      <c r="BG61" s="17"/>
      <c r="BX61" s="2"/>
      <c r="CA61" s="35" t="str">
        <f t="shared" si="2"/>
        <v/>
      </c>
      <c r="CB61" s="35" t="str">
        <f t="shared" si="3"/>
        <v/>
      </c>
      <c r="CC61" s="35" t="str">
        <f t="shared" si="4"/>
        <v/>
      </c>
      <c r="CD61" s="35" t="str">
        <f t="shared" si="5"/>
        <v/>
      </c>
      <c r="CE61" s="35"/>
      <c r="CF61" s="35"/>
      <c r="CG61" s="36">
        <f t="shared" si="6"/>
        <v>0</v>
      </c>
      <c r="CH61" s="36">
        <f t="shared" si="7"/>
        <v>0</v>
      </c>
      <c r="CI61" s="36">
        <f t="shared" si="8"/>
        <v>0</v>
      </c>
      <c r="CJ61" s="36">
        <f t="shared" si="9"/>
        <v>0</v>
      </c>
      <c r="CK61" s="10"/>
      <c r="CL61" s="10"/>
      <c r="CM61" s="10"/>
      <c r="CN61" s="10"/>
      <c r="CO61" s="10"/>
    </row>
    <row r="62" spans="1:93" ht="16.350000000000001" customHeight="1" x14ac:dyDescent="0.25">
      <c r="A62" s="383"/>
      <c r="B62" s="37" t="s">
        <v>42</v>
      </c>
      <c r="C62" s="38">
        <f t="shared" si="0"/>
        <v>0</v>
      </c>
      <c r="D62" s="39">
        <f t="shared" si="14"/>
        <v>0</v>
      </c>
      <c r="E62" s="40">
        <f t="shared" si="14"/>
        <v>0</v>
      </c>
      <c r="F62" s="90"/>
      <c r="G62" s="91"/>
      <c r="H62" s="90"/>
      <c r="I62" s="91"/>
      <c r="J62" s="41"/>
      <c r="K62" s="43"/>
      <c r="L62" s="41"/>
      <c r="M62" s="43"/>
      <c r="N62" s="41"/>
      <c r="O62" s="43"/>
      <c r="P62" s="41"/>
      <c r="Q62" s="43"/>
      <c r="R62" s="41"/>
      <c r="S62" s="43"/>
      <c r="T62" s="41"/>
      <c r="U62" s="43"/>
      <c r="V62" s="41"/>
      <c r="W62" s="43"/>
      <c r="X62" s="41"/>
      <c r="Y62" s="43"/>
      <c r="Z62" s="41"/>
      <c r="AA62" s="43"/>
      <c r="AB62" s="41"/>
      <c r="AC62" s="43"/>
      <c r="AD62" s="41"/>
      <c r="AE62" s="43"/>
      <c r="AF62" s="41"/>
      <c r="AG62" s="43"/>
      <c r="AH62" s="41"/>
      <c r="AI62" s="43"/>
      <c r="AJ62" s="41"/>
      <c r="AK62" s="43"/>
      <c r="AL62" s="44"/>
      <c r="AM62" s="45"/>
      <c r="AN62" s="46"/>
      <c r="AO62" s="47"/>
      <c r="AP62" s="42"/>
      <c r="AQ62" s="32"/>
      <c r="AR62" s="32"/>
      <c r="AS62" s="32"/>
      <c r="AT62" s="32"/>
      <c r="AU62" s="33" t="str">
        <f t="shared" si="1"/>
        <v/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17"/>
      <c r="BG62" s="17"/>
      <c r="BX62" s="2"/>
      <c r="CA62" s="35" t="str">
        <f t="shared" si="2"/>
        <v/>
      </c>
      <c r="CB62" s="35" t="str">
        <f t="shared" si="3"/>
        <v/>
      </c>
      <c r="CC62" s="35" t="str">
        <f t="shared" si="4"/>
        <v/>
      </c>
      <c r="CD62" s="35" t="str">
        <f t="shared" si="5"/>
        <v/>
      </c>
      <c r="CE62" s="35"/>
      <c r="CF62" s="35"/>
      <c r="CG62" s="36">
        <f t="shared" si="6"/>
        <v>0</v>
      </c>
      <c r="CH62" s="36">
        <f t="shared" si="7"/>
        <v>0</v>
      </c>
      <c r="CI62" s="36">
        <f t="shared" si="8"/>
        <v>0</v>
      </c>
      <c r="CJ62" s="36">
        <f t="shared" si="9"/>
        <v>0</v>
      </c>
      <c r="CK62" s="10"/>
      <c r="CL62" s="10"/>
      <c r="CM62" s="10"/>
      <c r="CN62" s="10"/>
      <c r="CO62" s="10"/>
    </row>
    <row r="63" spans="1:93" ht="16.350000000000001" customHeight="1" x14ac:dyDescent="0.25">
      <c r="A63" s="383"/>
      <c r="B63" s="103" t="s">
        <v>46</v>
      </c>
      <c r="C63" s="104">
        <f t="shared" si="0"/>
        <v>0</v>
      </c>
      <c r="D63" s="39">
        <f>SUM(J63+L63+N63+P63+R63+T63+V63+X63+Z63+AB63+AD63+AF63+AH63+AJ63+AL63)</f>
        <v>0</v>
      </c>
      <c r="E63" s="61">
        <f>SUM(K63+M63+O63+Q63+S63+U63+W63+Y63+AA63+AC63+AE63+AG63+AI63+AK63+AM63)</f>
        <v>0</v>
      </c>
      <c r="F63" s="90"/>
      <c r="G63" s="91"/>
      <c r="H63" s="90"/>
      <c r="I63" s="91"/>
      <c r="J63" s="53"/>
      <c r="K63" s="55"/>
      <c r="L63" s="53"/>
      <c r="M63" s="55"/>
      <c r="N63" s="53"/>
      <c r="O63" s="55"/>
      <c r="P63" s="53"/>
      <c r="Q63" s="55"/>
      <c r="R63" s="53"/>
      <c r="S63" s="55"/>
      <c r="T63" s="53"/>
      <c r="U63" s="55"/>
      <c r="V63" s="53"/>
      <c r="W63" s="55"/>
      <c r="X63" s="53"/>
      <c r="Y63" s="55"/>
      <c r="Z63" s="53"/>
      <c r="AA63" s="55"/>
      <c r="AB63" s="53"/>
      <c r="AC63" s="55"/>
      <c r="AD63" s="53"/>
      <c r="AE63" s="55"/>
      <c r="AF63" s="53"/>
      <c r="AG63" s="55"/>
      <c r="AH63" s="53"/>
      <c r="AI63" s="55"/>
      <c r="AJ63" s="53"/>
      <c r="AK63" s="55"/>
      <c r="AL63" s="56"/>
      <c r="AM63" s="57"/>
      <c r="AN63" s="46"/>
      <c r="AO63" s="58"/>
      <c r="AP63" s="54"/>
      <c r="AQ63" s="105"/>
      <c r="AR63" s="105"/>
      <c r="AS63" s="105"/>
      <c r="AT63" s="105"/>
      <c r="AU63" s="33" t="str">
        <f t="shared" si="1"/>
        <v/>
      </c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17"/>
      <c r="BG63" s="17"/>
      <c r="BX63" s="2"/>
      <c r="CA63" s="35" t="str">
        <f t="shared" si="2"/>
        <v/>
      </c>
      <c r="CB63" s="35" t="str">
        <f t="shared" si="3"/>
        <v/>
      </c>
      <c r="CC63" s="35" t="str">
        <f t="shared" si="4"/>
        <v/>
      </c>
      <c r="CD63" s="35" t="str">
        <f t="shared" si="5"/>
        <v/>
      </c>
      <c r="CE63" s="35"/>
      <c r="CF63" s="35"/>
      <c r="CG63" s="36">
        <f t="shared" si="6"/>
        <v>0</v>
      </c>
      <c r="CH63" s="36">
        <f t="shared" si="7"/>
        <v>0</v>
      </c>
      <c r="CI63" s="36">
        <f t="shared" si="8"/>
        <v>0</v>
      </c>
      <c r="CJ63" s="36">
        <f t="shared" si="9"/>
        <v>0</v>
      </c>
      <c r="CK63" s="10"/>
      <c r="CL63" s="10"/>
      <c r="CM63" s="10"/>
      <c r="CN63" s="10"/>
      <c r="CO63" s="10"/>
    </row>
    <row r="64" spans="1:93" ht="16.350000000000001" customHeight="1" x14ac:dyDescent="0.25">
      <c r="A64" s="383"/>
      <c r="B64" s="63" t="s">
        <v>45</v>
      </c>
      <c r="C64" s="64">
        <f t="shared" si="0"/>
        <v>0</v>
      </c>
      <c r="D64" s="65">
        <f t="shared" si="14"/>
        <v>0</v>
      </c>
      <c r="E64" s="66">
        <f t="shared" si="14"/>
        <v>0</v>
      </c>
      <c r="F64" s="97"/>
      <c r="G64" s="106"/>
      <c r="H64" s="97"/>
      <c r="I64" s="106"/>
      <c r="J64" s="70"/>
      <c r="K64" s="84"/>
      <c r="L64" s="70"/>
      <c r="M64" s="84"/>
      <c r="N64" s="70"/>
      <c r="O64" s="84"/>
      <c r="P64" s="70"/>
      <c r="Q64" s="84"/>
      <c r="R64" s="70"/>
      <c r="S64" s="84"/>
      <c r="T64" s="70"/>
      <c r="U64" s="84"/>
      <c r="V64" s="70"/>
      <c r="W64" s="84"/>
      <c r="X64" s="70"/>
      <c r="Y64" s="84"/>
      <c r="Z64" s="70"/>
      <c r="AA64" s="84"/>
      <c r="AB64" s="70"/>
      <c r="AC64" s="84"/>
      <c r="AD64" s="70"/>
      <c r="AE64" s="84"/>
      <c r="AF64" s="70"/>
      <c r="AG64" s="84"/>
      <c r="AH64" s="70"/>
      <c r="AI64" s="84"/>
      <c r="AJ64" s="70"/>
      <c r="AK64" s="84"/>
      <c r="AL64" s="85"/>
      <c r="AM64" s="86"/>
      <c r="AN64" s="72"/>
      <c r="AO64" s="87"/>
      <c r="AP64" s="74"/>
      <c r="AQ64" s="75"/>
      <c r="AR64" s="75"/>
      <c r="AS64" s="75"/>
      <c r="AT64" s="75"/>
      <c r="AU64" s="33" t="str">
        <f t="shared" si="1"/>
        <v/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17"/>
      <c r="BG64" s="17"/>
      <c r="BX64" s="2"/>
      <c r="CA64" s="35" t="str">
        <f t="shared" si="2"/>
        <v/>
      </c>
      <c r="CB64" s="35" t="str">
        <f t="shared" si="3"/>
        <v/>
      </c>
      <c r="CC64" s="35" t="str">
        <f t="shared" si="4"/>
        <v/>
      </c>
      <c r="CD64" s="35" t="str">
        <f t="shared" si="5"/>
        <v/>
      </c>
      <c r="CE64" s="35"/>
      <c r="CF64" s="35"/>
      <c r="CG64" s="36">
        <f t="shared" si="6"/>
        <v>0</v>
      </c>
      <c r="CH64" s="36">
        <f t="shared" si="7"/>
        <v>0</v>
      </c>
      <c r="CI64" s="36">
        <f t="shared" si="8"/>
        <v>0</v>
      </c>
      <c r="CJ64" s="36">
        <f t="shared" si="9"/>
        <v>0</v>
      </c>
      <c r="CK64" s="10"/>
      <c r="CL64" s="10"/>
      <c r="CM64" s="10"/>
      <c r="CN64" s="10"/>
      <c r="CO64" s="10"/>
    </row>
    <row r="65" spans="1:93" ht="16.350000000000001" customHeight="1" x14ac:dyDescent="0.25">
      <c r="A65" s="382" t="s">
        <v>52</v>
      </c>
      <c r="B65" s="18" t="s">
        <v>37</v>
      </c>
      <c r="C65" s="19">
        <f t="shared" si="0"/>
        <v>17</v>
      </c>
      <c r="D65" s="20">
        <f>SUM(J65+L65+N65+P65+R65+T65+V65+X65+Z65+AB65)</f>
        <v>15</v>
      </c>
      <c r="E65" s="21">
        <f>SUM(K65+M65+O65+Q65+S65+U65+W65+Y65+AA65+AC65)</f>
        <v>2</v>
      </c>
      <c r="F65" s="88"/>
      <c r="G65" s="89"/>
      <c r="H65" s="88"/>
      <c r="I65" s="89"/>
      <c r="J65" s="22"/>
      <c r="K65" s="24"/>
      <c r="L65" s="22"/>
      <c r="M65" s="24"/>
      <c r="N65" s="22"/>
      <c r="O65" s="24"/>
      <c r="P65" s="22">
        <v>7</v>
      </c>
      <c r="Q65" s="24"/>
      <c r="R65" s="22">
        <v>2</v>
      </c>
      <c r="S65" s="24"/>
      <c r="T65" s="22"/>
      <c r="U65" s="24"/>
      <c r="V65" s="22"/>
      <c r="W65" s="24"/>
      <c r="X65" s="22">
        <v>2</v>
      </c>
      <c r="Y65" s="24">
        <v>1</v>
      </c>
      <c r="Z65" s="22">
        <v>3</v>
      </c>
      <c r="AA65" s="24">
        <v>1</v>
      </c>
      <c r="AB65" s="41">
        <v>1</v>
      </c>
      <c r="AC65" s="43"/>
      <c r="AD65" s="107"/>
      <c r="AE65" s="108"/>
      <c r="AF65" s="109"/>
      <c r="AG65" s="110"/>
      <c r="AH65" s="109"/>
      <c r="AI65" s="110"/>
      <c r="AJ65" s="109"/>
      <c r="AK65" s="110"/>
      <c r="AL65" s="111"/>
      <c r="AM65" s="112"/>
      <c r="AN65" s="81"/>
      <c r="AO65" s="82">
        <v>0</v>
      </c>
      <c r="AP65" s="29">
        <v>1</v>
      </c>
      <c r="AQ65" s="30">
        <v>1</v>
      </c>
      <c r="AR65" s="30">
        <v>1</v>
      </c>
      <c r="AS65" s="30">
        <v>0</v>
      </c>
      <c r="AT65" s="30">
        <v>0</v>
      </c>
      <c r="AU65" s="33" t="str">
        <f t="shared" si="1"/>
        <v/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17"/>
      <c r="BG65" s="17"/>
      <c r="BX65" s="2"/>
      <c r="CA65" s="35" t="str">
        <f t="shared" si="2"/>
        <v/>
      </c>
      <c r="CB65" s="35" t="str">
        <f t="shared" si="3"/>
        <v/>
      </c>
      <c r="CC65" s="35" t="str">
        <f t="shared" si="4"/>
        <v/>
      </c>
      <c r="CD65" s="35" t="str">
        <f t="shared" si="5"/>
        <v/>
      </c>
      <c r="CE65" s="35"/>
      <c r="CF65" s="35"/>
      <c r="CG65" s="36">
        <f t="shared" si="6"/>
        <v>0</v>
      </c>
      <c r="CH65" s="36">
        <f t="shared" si="7"/>
        <v>0</v>
      </c>
      <c r="CI65" s="36">
        <f t="shared" si="8"/>
        <v>0</v>
      </c>
      <c r="CJ65" s="36">
        <f t="shared" si="9"/>
        <v>0</v>
      </c>
      <c r="CK65" s="10"/>
      <c r="CL65" s="10"/>
      <c r="CM65" s="10"/>
      <c r="CN65" s="10"/>
      <c r="CO65" s="10"/>
    </row>
    <row r="66" spans="1:93" ht="16.350000000000001" customHeight="1" x14ac:dyDescent="0.25">
      <c r="A66" s="383"/>
      <c r="B66" s="37" t="s">
        <v>39</v>
      </c>
      <c r="C66" s="38">
        <f t="shared" si="0"/>
        <v>155</v>
      </c>
      <c r="D66" s="39">
        <f t="shared" ref="D66:E68" si="15">SUM(J66+L66+N66+P66+R66+T66+V66+X66+Z66+AB66)</f>
        <v>123</v>
      </c>
      <c r="E66" s="40">
        <f>SUM(K66+M66+O66+Q66+S66+U66+W66+Y66+AA66+AC66)</f>
        <v>32</v>
      </c>
      <c r="F66" s="90"/>
      <c r="G66" s="91"/>
      <c r="H66" s="90"/>
      <c r="I66" s="91"/>
      <c r="J66" s="41"/>
      <c r="K66" s="43"/>
      <c r="L66" s="41"/>
      <c r="M66" s="43"/>
      <c r="N66" s="41">
        <v>8</v>
      </c>
      <c r="O66" s="43"/>
      <c r="P66" s="41">
        <v>24</v>
      </c>
      <c r="Q66" s="43">
        <v>3</v>
      </c>
      <c r="R66" s="41">
        <v>21</v>
      </c>
      <c r="S66" s="43">
        <v>4</v>
      </c>
      <c r="T66" s="41">
        <v>18</v>
      </c>
      <c r="U66" s="43">
        <v>7</v>
      </c>
      <c r="V66" s="41">
        <v>14</v>
      </c>
      <c r="W66" s="43">
        <v>6</v>
      </c>
      <c r="X66" s="41">
        <v>13</v>
      </c>
      <c r="Y66" s="43">
        <v>5</v>
      </c>
      <c r="Z66" s="41">
        <v>20</v>
      </c>
      <c r="AA66" s="43">
        <v>6</v>
      </c>
      <c r="AB66" s="41">
        <v>5</v>
      </c>
      <c r="AC66" s="43">
        <v>1</v>
      </c>
      <c r="AD66" s="107"/>
      <c r="AE66" s="108"/>
      <c r="AF66" s="113"/>
      <c r="AG66" s="92"/>
      <c r="AH66" s="113"/>
      <c r="AI66" s="92"/>
      <c r="AJ66" s="113"/>
      <c r="AK66" s="92"/>
      <c r="AL66" s="114"/>
      <c r="AM66" s="115"/>
      <c r="AN66" s="46"/>
      <c r="AO66" s="47">
        <v>0</v>
      </c>
      <c r="AP66" s="42">
        <v>4</v>
      </c>
      <c r="AQ66" s="32">
        <v>1</v>
      </c>
      <c r="AR66" s="32">
        <v>6</v>
      </c>
      <c r="AS66" s="32">
        <v>0</v>
      </c>
      <c r="AT66" s="32">
        <v>0</v>
      </c>
      <c r="AU66" s="33" t="str">
        <f t="shared" si="1"/>
        <v/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17"/>
      <c r="BG66" s="17"/>
      <c r="BX66" s="2"/>
      <c r="CA66" s="35" t="str">
        <f t="shared" si="2"/>
        <v/>
      </c>
      <c r="CB66" s="35" t="str">
        <f t="shared" si="3"/>
        <v/>
      </c>
      <c r="CC66" s="35" t="str">
        <f t="shared" si="4"/>
        <v/>
      </c>
      <c r="CD66" s="35" t="str">
        <f t="shared" si="5"/>
        <v/>
      </c>
      <c r="CE66" s="35"/>
      <c r="CF66" s="35"/>
      <c r="CG66" s="36">
        <f t="shared" si="6"/>
        <v>0</v>
      </c>
      <c r="CH66" s="36">
        <f t="shared" si="7"/>
        <v>0</v>
      </c>
      <c r="CI66" s="36">
        <f t="shared" si="8"/>
        <v>0</v>
      </c>
      <c r="CJ66" s="36">
        <f t="shared" si="9"/>
        <v>0</v>
      </c>
      <c r="CK66" s="10"/>
      <c r="CL66" s="10"/>
      <c r="CM66" s="10"/>
      <c r="CN66" s="10"/>
      <c r="CO66" s="10"/>
    </row>
    <row r="67" spans="1:93" ht="16.350000000000001" customHeight="1" x14ac:dyDescent="0.25">
      <c r="A67" s="383"/>
      <c r="B67" s="59" t="s">
        <v>46</v>
      </c>
      <c r="C67" s="38">
        <f t="shared" si="0"/>
        <v>0</v>
      </c>
      <c r="D67" s="39">
        <f t="shared" si="15"/>
        <v>0</v>
      </c>
      <c r="E67" s="61">
        <f t="shared" si="15"/>
        <v>0</v>
      </c>
      <c r="F67" s="90"/>
      <c r="G67" s="91"/>
      <c r="H67" s="90"/>
      <c r="I67" s="91"/>
      <c r="J67" s="53"/>
      <c r="K67" s="55"/>
      <c r="L67" s="53"/>
      <c r="M67" s="55"/>
      <c r="N67" s="53"/>
      <c r="O67" s="55"/>
      <c r="P67" s="53"/>
      <c r="Q67" s="55"/>
      <c r="R67" s="53"/>
      <c r="S67" s="55"/>
      <c r="T67" s="53"/>
      <c r="U67" s="55"/>
      <c r="V67" s="53"/>
      <c r="W67" s="55"/>
      <c r="X67" s="53"/>
      <c r="Y67" s="55"/>
      <c r="Z67" s="53"/>
      <c r="AA67" s="55"/>
      <c r="AB67" s="41"/>
      <c r="AC67" s="43"/>
      <c r="AD67" s="107"/>
      <c r="AE67" s="108"/>
      <c r="AF67" s="90"/>
      <c r="AG67" s="116"/>
      <c r="AH67" s="90"/>
      <c r="AI67" s="116"/>
      <c r="AJ67" s="90"/>
      <c r="AK67" s="116"/>
      <c r="AL67" s="117"/>
      <c r="AM67" s="118"/>
      <c r="AN67" s="46"/>
      <c r="AO67" s="58"/>
      <c r="AP67" s="54"/>
      <c r="AQ67" s="105"/>
      <c r="AR67" s="105"/>
      <c r="AS67" s="105"/>
      <c r="AT67" s="105"/>
      <c r="AU67" s="33" t="str">
        <f t="shared" si="1"/>
        <v/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7"/>
      <c r="BG67" s="17"/>
      <c r="BX67" s="2"/>
      <c r="CA67" s="35" t="str">
        <f t="shared" si="2"/>
        <v/>
      </c>
      <c r="CB67" s="35" t="str">
        <f t="shared" si="3"/>
        <v/>
      </c>
      <c r="CC67" s="35" t="str">
        <f t="shared" si="4"/>
        <v/>
      </c>
      <c r="CD67" s="35" t="str">
        <f t="shared" si="5"/>
        <v/>
      </c>
      <c r="CE67" s="35"/>
      <c r="CF67" s="35"/>
      <c r="CG67" s="36">
        <f t="shared" si="6"/>
        <v>0</v>
      </c>
      <c r="CH67" s="36">
        <f t="shared" si="7"/>
        <v>0</v>
      </c>
      <c r="CI67" s="36">
        <f t="shared" si="8"/>
        <v>0</v>
      </c>
      <c r="CJ67" s="36">
        <f t="shared" si="9"/>
        <v>0</v>
      </c>
      <c r="CK67" s="10"/>
      <c r="CL67" s="10"/>
      <c r="CM67" s="10"/>
      <c r="CN67" s="10"/>
      <c r="CO67" s="10"/>
    </row>
    <row r="68" spans="1:93" ht="16.350000000000001" customHeight="1" x14ac:dyDescent="0.25">
      <c r="A68" s="384"/>
      <c r="B68" s="63" t="s">
        <v>45</v>
      </c>
      <c r="C68" s="64">
        <f t="shared" si="0"/>
        <v>0</v>
      </c>
      <c r="D68" s="65">
        <f t="shared" si="15"/>
        <v>0</v>
      </c>
      <c r="E68" s="66">
        <f t="shared" si="15"/>
        <v>0</v>
      </c>
      <c r="F68" s="97"/>
      <c r="G68" s="106"/>
      <c r="H68" s="97"/>
      <c r="I68" s="106"/>
      <c r="J68" s="70"/>
      <c r="K68" s="84"/>
      <c r="L68" s="70"/>
      <c r="M68" s="84"/>
      <c r="N68" s="70"/>
      <c r="O68" s="84"/>
      <c r="P68" s="70"/>
      <c r="Q68" s="84"/>
      <c r="R68" s="70"/>
      <c r="S68" s="84"/>
      <c r="T68" s="70"/>
      <c r="U68" s="84"/>
      <c r="V68" s="70"/>
      <c r="W68" s="84"/>
      <c r="X68" s="70"/>
      <c r="Y68" s="84"/>
      <c r="Z68" s="70"/>
      <c r="AA68" s="84"/>
      <c r="AB68" s="41"/>
      <c r="AC68" s="43"/>
      <c r="AD68" s="107"/>
      <c r="AE68" s="108"/>
      <c r="AF68" s="97"/>
      <c r="AG68" s="119"/>
      <c r="AH68" s="97"/>
      <c r="AI68" s="119"/>
      <c r="AJ68" s="97"/>
      <c r="AK68" s="119"/>
      <c r="AL68" s="120"/>
      <c r="AM68" s="121"/>
      <c r="AN68" s="72"/>
      <c r="AO68" s="87"/>
      <c r="AP68" s="74"/>
      <c r="AQ68" s="75"/>
      <c r="AR68" s="75"/>
      <c r="AS68" s="75"/>
      <c r="AT68" s="75"/>
      <c r="AU68" s="33" t="str">
        <f t="shared" si="1"/>
        <v/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7"/>
      <c r="BG68" s="17"/>
      <c r="BX68" s="2"/>
      <c r="CA68" s="35" t="str">
        <f t="shared" si="2"/>
        <v/>
      </c>
      <c r="CB68" s="35" t="str">
        <f t="shared" si="3"/>
        <v/>
      </c>
      <c r="CC68" s="35" t="str">
        <f t="shared" si="4"/>
        <v/>
      </c>
      <c r="CD68" s="35" t="str">
        <f t="shared" si="5"/>
        <v/>
      </c>
      <c r="CE68" s="35"/>
      <c r="CF68" s="35"/>
      <c r="CG68" s="36">
        <f t="shared" si="6"/>
        <v>0</v>
      </c>
      <c r="CH68" s="36">
        <f t="shared" si="7"/>
        <v>0</v>
      </c>
      <c r="CI68" s="36">
        <f t="shared" si="8"/>
        <v>0</v>
      </c>
      <c r="CJ68" s="36">
        <f t="shared" si="9"/>
        <v>0</v>
      </c>
      <c r="CK68" s="10"/>
      <c r="CL68" s="10"/>
      <c r="CM68" s="10"/>
      <c r="CN68" s="10"/>
      <c r="CO68" s="10"/>
    </row>
    <row r="69" spans="1:93" ht="16.350000000000001" customHeight="1" x14ac:dyDescent="0.25">
      <c r="A69" s="382" t="s">
        <v>53</v>
      </c>
      <c r="B69" s="18" t="s">
        <v>37</v>
      </c>
      <c r="C69" s="19">
        <f t="shared" si="0"/>
        <v>18</v>
      </c>
      <c r="D69" s="20">
        <f>SUM(J69+L69+N69+P69+R69+T69+V69+X69+Z69+AB69+AD69+AF69+AH69+AJ69+AL69)</f>
        <v>16</v>
      </c>
      <c r="E69" s="21">
        <f>SUM(K69+M69+O69+Q69+S69+U69+W69+Y69+AA69+AC69+AE69+AG69+AI69+AK69+AM69)</f>
        <v>2</v>
      </c>
      <c r="F69" s="88"/>
      <c r="G69" s="89"/>
      <c r="H69" s="88"/>
      <c r="I69" s="89"/>
      <c r="J69" s="22"/>
      <c r="K69" s="24"/>
      <c r="L69" s="22"/>
      <c r="M69" s="24"/>
      <c r="N69" s="22"/>
      <c r="O69" s="24"/>
      <c r="P69" s="22">
        <v>7</v>
      </c>
      <c r="Q69" s="24"/>
      <c r="R69" s="22">
        <v>2</v>
      </c>
      <c r="S69" s="24"/>
      <c r="T69" s="22"/>
      <c r="U69" s="24"/>
      <c r="V69" s="22"/>
      <c r="W69" s="24"/>
      <c r="X69" s="22">
        <v>2</v>
      </c>
      <c r="Y69" s="24">
        <v>1</v>
      </c>
      <c r="Z69" s="22">
        <v>3</v>
      </c>
      <c r="AA69" s="24">
        <v>1</v>
      </c>
      <c r="AB69" s="22">
        <v>1</v>
      </c>
      <c r="AC69" s="24"/>
      <c r="AD69" s="22"/>
      <c r="AE69" s="24"/>
      <c r="AF69" s="22"/>
      <c r="AG69" s="24"/>
      <c r="AH69" s="22">
        <v>1</v>
      </c>
      <c r="AI69" s="24"/>
      <c r="AJ69" s="22"/>
      <c r="AK69" s="24"/>
      <c r="AL69" s="25"/>
      <c r="AM69" s="26"/>
      <c r="AN69" s="81"/>
      <c r="AO69" s="82">
        <v>0</v>
      </c>
      <c r="AP69" s="29">
        <v>1</v>
      </c>
      <c r="AQ69" s="30">
        <v>1</v>
      </c>
      <c r="AR69" s="30">
        <v>1</v>
      </c>
      <c r="AS69" s="30">
        <v>0</v>
      </c>
      <c r="AT69" s="30">
        <v>0</v>
      </c>
      <c r="AU69" s="33" t="str">
        <f t="shared" si="1"/>
        <v/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17"/>
      <c r="BG69" s="17"/>
      <c r="BX69" s="2"/>
      <c r="CA69" s="35" t="str">
        <f t="shared" si="2"/>
        <v/>
      </c>
      <c r="CB69" s="35" t="str">
        <f t="shared" si="3"/>
        <v/>
      </c>
      <c r="CC69" s="35" t="str">
        <f t="shared" si="4"/>
        <v/>
      </c>
      <c r="CD69" s="35" t="str">
        <f t="shared" si="5"/>
        <v/>
      </c>
      <c r="CE69" s="35"/>
      <c r="CF69" s="35"/>
      <c r="CG69" s="36">
        <f t="shared" si="6"/>
        <v>0</v>
      </c>
      <c r="CH69" s="36">
        <f t="shared" si="7"/>
        <v>0</v>
      </c>
      <c r="CI69" s="36">
        <f t="shared" si="8"/>
        <v>0</v>
      </c>
      <c r="CJ69" s="36">
        <f t="shared" si="9"/>
        <v>0</v>
      </c>
      <c r="CK69" s="10"/>
      <c r="CL69" s="10"/>
      <c r="CM69" s="10"/>
      <c r="CN69" s="10"/>
      <c r="CO69" s="10"/>
    </row>
    <row r="70" spans="1:93" ht="16.350000000000001" customHeight="1" x14ac:dyDescent="0.25">
      <c r="A70" s="383"/>
      <c r="B70" s="37" t="s">
        <v>38</v>
      </c>
      <c r="C70" s="38">
        <f t="shared" si="0"/>
        <v>0</v>
      </c>
      <c r="D70" s="39">
        <f t="shared" ref="D70:E75" si="16">SUM(J70+L70+N70+P70+R70+T70+V70+X70+Z70+AB70+AD70+AF70+AH70+AJ70+AL70)</f>
        <v>0</v>
      </c>
      <c r="E70" s="40">
        <f t="shared" si="16"/>
        <v>0</v>
      </c>
      <c r="F70" s="90"/>
      <c r="G70" s="91"/>
      <c r="H70" s="90"/>
      <c r="I70" s="91"/>
      <c r="J70" s="41"/>
      <c r="K70" s="43"/>
      <c r="L70" s="41"/>
      <c r="M70" s="43"/>
      <c r="N70" s="41"/>
      <c r="O70" s="43"/>
      <c r="P70" s="41"/>
      <c r="Q70" s="43"/>
      <c r="R70" s="41"/>
      <c r="S70" s="43"/>
      <c r="T70" s="41"/>
      <c r="U70" s="43"/>
      <c r="V70" s="41"/>
      <c r="W70" s="43"/>
      <c r="X70" s="41"/>
      <c r="Y70" s="43"/>
      <c r="Z70" s="41"/>
      <c r="AA70" s="43"/>
      <c r="AB70" s="41"/>
      <c r="AC70" s="43"/>
      <c r="AD70" s="41"/>
      <c r="AE70" s="43"/>
      <c r="AF70" s="41"/>
      <c r="AG70" s="43"/>
      <c r="AH70" s="41"/>
      <c r="AI70" s="43"/>
      <c r="AJ70" s="41"/>
      <c r="AK70" s="43"/>
      <c r="AL70" s="44"/>
      <c r="AM70" s="45"/>
      <c r="AN70" s="46"/>
      <c r="AO70" s="122"/>
      <c r="AP70" s="123"/>
      <c r="AQ70" s="124"/>
      <c r="AR70" s="124"/>
      <c r="AS70" s="124"/>
      <c r="AT70" s="124"/>
      <c r="AU70" s="33" t="str">
        <f t="shared" si="1"/>
        <v/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7"/>
      <c r="BG70" s="17"/>
      <c r="BX70" s="2"/>
      <c r="CA70" s="35" t="str">
        <f t="shared" si="2"/>
        <v/>
      </c>
      <c r="CB70" s="35" t="str">
        <f t="shared" si="3"/>
        <v/>
      </c>
      <c r="CC70" s="35" t="str">
        <f t="shared" si="4"/>
        <v/>
      </c>
      <c r="CD70" s="35" t="str">
        <f t="shared" si="5"/>
        <v/>
      </c>
      <c r="CE70" s="35"/>
      <c r="CF70" s="35"/>
      <c r="CG70" s="36">
        <f t="shared" si="6"/>
        <v>0</v>
      </c>
      <c r="CH70" s="36">
        <f t="shared" si="7"/>
        <v>0</v>
      </c>
      <c r="CI70" s="36">
        <f t="shared" si="8"/>
        <v>0</v>
      </c>
      <c r="CJ70" s="36">
        <f t="shared" si="9"/>
        <v>0</v>
      </c>
      <c r="CK70" s="10"/>
      <c r="CL70" s="10"/>
      <c r="CM70" s="10"/>
      <c r="CN70" s="10"/>
      <c r="CO70" s="10"/>
    </row>
    <row r="71" spans="1:93" ht="16.350000000000001" customHeight="1" x14ac:dyDescent="0.25">
      <c r="A71" s="383"/>
      <c r="B71" s="37" t="s">
        <v>39</v>
      </c>
      <c r="C71" s="38">
        <f t="shared" si="0"/>
        <v>177</v>
      </c>
      <c r="D71" s="39">
        <f t="shared" si="16"/>
        <v>132</v>
      </c>
      <c r="E71" s="40">
        <f t="shared" si="16"/>
        <v>45</v>
      </c>
      <c r="F71" s="90"/>
      <c r="G71" s="91"/>
      <c r="H71" s="90"/>
      <c r="I71" s="91"/>
      <c r="J71" s="41"/>
      <c r="K71" s="43"/>
      <c r="L71" s="41"/>
      <c r="M71" s="43"/>
      <c r="N71" s="41">
        <v>8</v>
      </c>
      <c r="O71" s="43">
        <v>2</v>
      </c>
      <c r="P71" s="41">
        <v>24</v>
      </c>
      <c r="Q71" s="43">
        <v>7</v>
      </c>
      <c r="R71" s="41">
        <v>21</v>
      </c>
      <c r="S71" s="43">
        <v>4</v>
      </c>
      <c r="T71" s="41">
        <v>18</v>
      </c>
      <c r="U71" s="43">
        <v>10</v>
      </c>
      <c r="V71" s="41">
        <v>17</v>
      </c>
      <c r="W71" s="43">
        <v>8</v>
      </c>
      <c r="X71" s="41">
        <v>13</v>
      </c>
      <c r="Y71" s="43">
        <v>5</v>
      </c>
      <c r="Z71" s="41">
        <v>20</v>
      </c>
      <c r="AA71" s="43">
        <v>6</v>
      </c>
      <c r="AB71" s="41">
        <v>5</v>
      </c>
      <c r="AC71" s="43">
        <v>1</v>
      </c>
      <c r="AD71" s="41">
        <v>1</v>
      </c>
      <c r="AE71" s="43">
        <v>1</v>
      </c>
      <c r="AF71" s="41">
        <v>2</v>
      </c>
      <c r="AG71" s="43">
        <v>1</v>
      </c>
      <c r="AH71" s="41">
        <v>3</v>
      </c>
      <c r="AI71" s="43"/>
      <c r="AJ71" s="41"/>
      <c r="AK71" s="43"/>
      <c r="AL71" s="44"/>
      <c r="AM71" s="45"/>
      <c r="AN71" s="46"/>
      <c r="AO71" s="47">
        <v>0</v>
      </c>
      <c r="AP71" s="42">
        <v>4</v>
      </c>
      <c r="AQ71" s="32">
        <v>1</v>
      </c>
      <c r="AR71" s="32">
        <v>7</v>
      </c>
      <c r="AS71" s="32">
        <v>0</v>
      </c>
      <c r="AT71" s="32">
        <v>0</v>
      </c>
      <c r="AU71" s="33" t="str">
        <f t="shared" si="1"/>
        <v/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7"/>
      <c r="BG71" s="17"/>
      <c r="BX71" s="2"/>
      <c r="CA71" s="35" t="str">
        <f t="shared" si="2"/>
        <v/>
      </c>
      <c r="CB71" s="35" t="str">
        <f t="shared" si="3"/>
        <v/>
      </c>
      <c r="CC71" s="35" t="str">
        <f t="shared" si="4"/>
        <v/>
      </c>
      <c r="CD71" s="35" t="str">
        <f t="shared" si="5"/>
        <v/>
      </c>
      <c r="CE71" s="35"/>
      <c r="CF71" s="35"/>
      <c r="CG71" s="36">
        <f t="shared" si="6"/>
        <v>0</v>
      </c>
      <c r="CH71" s="36">
        <f t="shared" si="7"/>
        <v>0</v>
      </c>
      <c r="CI71" s="36">
        <f t="shared" si="8"/>
        <v>0</v>
      </c>
      <c r="CJ71" s="36">
        <f t="shared" si="9"/>
        <v>0</v>
      </c>
      <c r="CK71" s="10"/>
      <c r="CL71" s="10"/>
      <c r="CM71" s="10"/>
      <c r="CN71" s="10"/>
      <c r="CO71" s="10"/>
    </row>
    <row r="72" spans="1:93" ht="16.350000000000001" customHeight="1" x14ac:dyDescent="0.25">
      <c r="A72" s="383"/>
      <c r="B72" s="37" t="s">
        <v>41</v>
      </c>
      <c r="C72" s="38">
        <f t="shared" si="0"/>
        <v>0</v>
      </c>
      <c r="D72" s="39">
        <f t="shared" si="16"/>
        <v>0</v>
      </c>
      <c r="E72" s="40">
        <f>SUM(K72+M72+O72+Q72+S72+U72+W72+Y72+AA72+AC72+AE72+AG72+AI72+AK72+AM72)</f>
        <v>0</v>
      </c>
      <c r="F72" s="90"/>
      <c r="G72" s="91"/>
      <c r="H72" s="90"/>
      <c r="I72" s="91"/>
      <c r="J72" s="41"/>
      <c r="K72" s="43"/>
      <c r="L72" s="41"/>
      <c r="M72" s="43"/>
      <c r="N72" s="41"/>
      <c r="O72" s="43"/>
      <c r="P72" s="41"/>
      <c r="Q72" s="43"/>
      <c r="R72" s="41"/>
      <c r="S72" s="43"/>
      <c r="T72" s="41"/>
      <c r="U72" s="43"/>
      <c r="V72" s="41"/>
      <c r="W72" s="43"/>
      <c r="X72" s="41"/>
      <c r="Y72" s="43"/>
      <c r="Z72" s="41"/>
      <c r="AA72" s="43"/>
      <c r="AB72" s="41"/>
      <c r="AC72" s="43"/>
      <c r="AD72" s="41"/>
      <c r="AE72" s="43"/>
      <c r="AF72" s="41"/>
      <c r="AG72" s="43"/>
      <c r="AH72" s="41"/>
      <c r="AI72" s="43"/>
      <c r="AJ72" s="41"/>
      <c r="AK72" s="43"/>
      <c r="AL72" s="44"/>
      <c r="AM72" s="45"/>
      <c r="AN72" s="46"/>
      <c r="AO72" s="47"/>
      <c r="AP72" s="42"/>
      <c r="AQ72" s="32"/>
      <c r="AR72" s="32"/>
      <c r="AS72" s="32"/>
      <c r="AT72" s="32"/>
      <c r="AU72" s="33" t="str">
        <f t="shared" si="1"/>
        <v/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17"/>
      <c r="BG72" s="17"/>
      <c r="BX72" s="2"/>
      <c r="CA72" s="35" t="str">
        <f t="shared" si="2"/>
        <v/>
      </c>
      <c r="CB72" s="35" t="str">
        <f t="shared" si="3"/>
        <v/>
      </c>
      <c r="CC72" s="35" t="str">
        <f t="shared" si="4"/>
        <v/>
      </c>
      <c r="CD72" s="35" t="str">
        <f t="shared" si="5"/>
        <v/>
      </c>
      <c r="CE72" s="35"/>
      <c r="CF72" s="35"/>
      <c r="CG72" s="36">
        <f t="shared" si="6"/>
        <v>0</v>
      </c>
      <c r="CH72" s="36">
        <f t="shared" si="7"/>
        <v>0</v>
      </c>
      <c r="CI72" s="36">
        <f t="shared" si="8"/>
        <v>0</v>
      </c>
      <c r="CJ72" s="36">
        <f t="shared" si="9"/>
        <v>0</v>
      </c>
      <c r="CK72" s="10"/>
      <c r="CL72" s="10"/>
      <c r="CM72" s="10"/>
      <c r="CN72" s="10"/>
      <c r="CO72" s="10"/>
    </row>
    <row r="73" spans="1:93" ht="16.350000000000001" customHeight="1" x14ac:dyDescent="0.25">
      <c r="A73" s="383"/>
      <c r="B73" s="37" t="s">
        <v>42</v>
      </c>
      <c r="C73" s="38">
        <f t="shared" si="0"/>
        <v>0</v>
      </c>
      <c r="D73" s="39">
        <f t="shared" si="16"/>
        <v>0</v>
      </c>
      <c r="E73" s="40">
        <f t="shared" si="16"/>
        <v>0</v>
      </c>
      <c r="F73" s="90"/>
      <c r="G73" s="91"/>
      <c r="H73" s="90"/>
      <c r="I73" s="91"/>
      <c r="J73" s="41"/>
      <c r="K73" s="43"/>
      <c r="L73" s="41"/>
      <c r="M73" s="43"/>
      <c r="N73" s="41"/>
      <c r="O73" s="43"/>
      <c r="P73" s="41"/>
      <c r="Q73" s="43"/>
      <c r="R73" s="41"/>
      <c r="S73" s="43"/>
      <c r="T73" s="41"/>
      <c r="U73" s="43"/>
      <c r="V73" s="41"/>
      <c r="W73" s="43"/>
      <c r="X73" s="41"/>
      <c r="Y73" s="43"/>
      <c r="Z73" s="41"/>
      <c r="AA73" s="43"/>
      <c r="AB73" s="41"/>
      <c r="AC73" s="43"/>
      <c r="AD73" s="41"/>
      <c r="AE73" s="43"/>
      <c r="AF73" s="41"/>
      <c r="AG73" s="43"/>
      <c r="AH73" s="41"/>
      <c r="AI73" s="43"/>
      <c r="AJ73" s="41"/>
      <c r="AK73" s="43"/>
      <c r="AL73" s="44"/>
      <c r="AM73" s="45"/>
      <c r="AN73" s="46"/>
      <c r="AO73" s="47"/>
      <c r="AP73" s="42"/>
      <c r="AQ73" s="32"/>
      <c r="AR73" s="32"/>
      <c r="AS73" s="32"/>
      <c r="AT73" s="32"/>
      <c r="AU73" s="33" t="str">
        <f t="shared" si="1"/>
        <v/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7"/>
      <c r="BG73" s="17"/>
      <c r="BX73" s="2"/>
      <c r="CA73" s="35" t="str">
        <f t="shared" si="2"/>
        <v/>
      </c>
      <c r="CB73" s="35" t="str">
        <f t="shared" si="3"/>
        <v/>
      </c>
      <c r="CC73" s="35" t="str">
        <f t="shared" si="4"/>
        <v/>
      </c>
      <c r="CD73" s="35" t="str">
        <f t="shared" si="5"/>
        <v/>
      </c>
      <c r="CE73" s="35"/>
      <c r="CF73" s="35"/>
      <c r="CG73" s="36">
        <f t="shared" si="6"/>
        <v>0</v>
      </c>
      <c r="CH73" s="36">
        <f t="shared" si="7"/>
        <v>0</v>
      </c>
      <c r="CI73" s="36">
        <f t="shared" si="8"/>
        <v>0</v>
      </c>
      <c r="CJ73" s="36">
        <f t="shared" si="9"/>
        <v>0</v>
      </c>
      <c r="CK73" s="10"/>
      <c r="CL73" s="10"/>
      <c r="CM73" s="10"/>
      <c r="CN73" s="10"/>
      <c r="CO73" s="10"/>
    </row>
    <row r="74" spans="1:93" ht="16.350000000000001" customHeight="1" x14ac:dyDescent="0.25">
      <c r="A74" s="383"/>
      <c r="B74" s="103" t="s">
        <v>46</v>
      </c>
      <c r="C74" s="104">
        <f t="shared" si="0"/>
        <v>0</v>
      </c>
      <c r="D74" s="39">
        <f t="shared" si="16"/>
        <v>0</v>
      </c>
      <c r="E74" s="61">
        <f t="shared" si="16"/>
        <v>0</v>
      </c>
      <c r="F74" s="90"/>
      <c r="G74" s="91"/>
      <c r="H74" s="90"/>
      <c r="I74" s="91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3"/>
      <c r="U74" s="55"/>
      <c r="V74" s="53"/>
      <c r="W74" s="55"/>
      <c r="X74" s="53"/>
      <c r="Y74" s="55"/>
      <c r="Z74" s="53"/>
      <c r="AA74" s="55"/>
      <c r="AB74" s="53"/>
      <c r="AC74" s="55"/>
      <c r="AD74" s="53"/>
      <c r="AE74" s="55"/>
      <c r="AF74" s="53"/>
      <c r="AG74" s="55"/>
      <c r="AH74" s="53"/>
      <c r="AI74" s="55"/>
      <c r="AJ74" s="53"/>
      <c r="AK74" s="55"/>
      <c r="AL74" s="56"/>
      <c r="AM74" s="57"/>
      <c r="AN74" s="46"/>
      <c r="AO74" s="58"/>
      <c r="AP74" s="54"/>
      <c r="AQ74" s="105"/>
      <c r="AR74" s="105"/>
      <c r="AS74" s="105"/>
      <c r="AT74" s="105"/>
      <c r="AU74" s="33" t="str">
        <f t="shared" si="1"/>
        <v/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17"/>
      <c r="BG74" s="17"/>
      <c r="BX74" s="2"/>
      <c r="CA74" s="35" t="str">
        <f t="shared" si="2"/>
        <v/>
      </c>
      <c r="CB74" s="35" t="str">
        <f t="shared" si="3"/>
        <v/>
      </c>
      <c r="CC74" s="35" t="str">
        <f t="shared" si="4"/>
        <v/>
      </c>
      <c r="CD74" s="35" t="str">
        <f t="shared" si="5"/>
        <v/>
      </c>
      <c r="CE74" s="35"/>
      <c r="CF74" s="35"/>
      <c r="CG74" s="36">
        <f t="shared" si="6"/>
        <v>0</v>
      </c>
      <c r="CH74" s="36">
        <f t="shared" si="7"/>
        <v>0</v>
      </c>
      <c r="CI74" s="36">
        <f t="shared" si="8"/>
        <v>0</v>
      </c>
      <c r="CJ74" s="36">
        <f t="shared" si="9"/>
        <v>0</v>
      </c>
      <c r="CK74" s="10"/>
      <c r="CL74" s="10"/>
      <c r="CM74" s="10"/>
      <c r="CN74" s="10"/>
      <c r="CO74" s="10"/>
    </row>
    <row r="75" spans="1:93" ht="16.350000000000001" customHeight="1" x14ac:dyDescent="0.25">
      <c r="A75" s="384"/>
      <c r="B75" s="63" t="s">
        <v>45</v>
      </c>
      <c r="C75" s="64">
        <f t="shared" si="0"/>
        <v>0</v>
      </c>
      <c r="D75" s="65">
        <f t="shared" si="16"/>
        <v>0</v>
      </c>
      <c r="E75" s="66">
        <f t="shared" si="16"/>
        <v>0</v>
      </c>
      <c r="F75" s="97"/>
      <c r="G75" s="106"/>
      <c r="H75" s="97"/>
      <c r="I75" s="106"/>
      <c r="J75" s="70"/>
      <c r="K75" s="84"/>
      <c r="L75" s="70"/>
      <c r="M75" s="84"/>
      <c r="N75" s="70"/>
      <c r="O75" s="84"/>
      <c r="P75" s="70"/>
      <c r="Q75" s="84"/>
      <c r="R75" s="70"/>
      <c r="S75" s="84"/>
      <c r="T75" s="70"/>
      <c r="U75" s="84"/>
      <c r="V75" s="70"/>
      <c r="W75" s="84"/>
      <c r="X75" s="70"/>
      <c r="Y75" s="84"/>
      <c r="Z75" s="70"/>
      <c r="AA75" s="84"/>
      <c r="AB75" s="70"/>
      <c r="AC75" s="84"/>
      <c r="AD75" s="70"/>
      <c r="AE75" s="84"/>
      <c r="AF75" s="70"/>
      <c r="AG75" s="84"/>
      <c r="AH75" s="70"/>
      <c r="AI75" s="84"/>
      <c r="AJ75" s="70"/>
      <c r="AK75" s="84"/>
      <c r="AL75" s="85"/>
      <c r="AM75" s="86"/>
      <c r="AN75" s="72"/>
      <c r="AO75" s="87"/>
      <c r="AP75" s="74"/>
      <c r="AQ75" s="75"/>
      <c r="AR75" s="75"/>
      <c r="AS75" s="75"/>
      <c r="AT75" s="75"/>
      <c r="AU75" s="33" t="str">
        <f t="shared" si="1"/>
        <v/>
      </c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17"/>
      <c r="BG75" s="17"/>
      <c r="BX75" s="2"/>
      <c r="CA75" s="35" t="str">
        <f t="shared" si="2"/>
        <v/>
      </c>
      <c r="CB75" s="35" t="str">
        <f t="shared" si="3"/>
        <v/>
      </c>
      <c r="CC75" s="35" t="str">
        <f t="shared" si="4"/>
        <v/>
      </c>
      <c r="CD75" s="35" t="str">
        <f t="shared" si="5"/>
        <v/>
      </c>
      <c r="CE75" s="35"/>
      <c r="CF75" s="35"/>
      <c r="CG75" s="36">
        <f t="shared" si="6"/>
        <v>0</v>
      </c>
      <c r="CH75" s="36">
        <f t="shared" si="7"/>
        <v>0</v>
      </c>
      <c r="CI75" s="36">
        <f t="shared" si="8"/>
        <v>0</v>
      </c>
      <c r="CJ75" s="36">
        <f t="shared" si="9"/>
        <v>0</v>
      </c>
      <c r="CK75" s="10"/>
      <c r="CL75" s="10"/>
      <c r="CM75" s="10"/>
      <c r="CN75" s="10"/>
      <c r="CO75" s="10"/>
    </row>
    <row r="76" spans="1:93" ht="16.350000000000001" customHeight="1" x14ac:dyDescent="0.25">
      <c r="A76" s="382" t="s">
        <v>54</v>
      </c>
      <c r="B76" s="18" t="s">
        <v>55</v>
      </c>
      <c r="C76" s="19">
        <f>SUM(D76+E76)</f>
        <v>0</v>
      </c>
      <c r="D76" s="125"/>
      <c r="E76" s="21">
        <f>SUM(K76+M76+O76+Q76+S76+U76+W76+Y76+AA76+AC76)</f>
        <v>0</v>
      </c>
      <c r="F76" s="88"/>
      <c r="G76" s="89"/>
      <c r="H76" s="88"/>
      <c r="I76" s="89"/>
      <c r="J76" s="88"/>
      <c r="K76" s="24"/>
      <c r="L76" s="88"/>
      <c r="M76" s="24"/>
      <c r="N76" s="88"/>
      <c r="O76" s="24"/>
      <c r="P76" s="88"/>
      <c r="Q76" s="24"/>
      <c r="R76" s="88"/>
      <c r="S76" s="24"/>
      <c r="T76" s="88"/>
      <c r="U76" s="24"/>
      <c r="V76" s="88"/>
      <c r="W76" s="24"/>
      <c r="X76" s="88"/>
      <c r="Y76" s="24"/>
      <c r="Z76" s="88"/>
      <c r="AA76" s="24"/>
      <c r="AB76" s="88"/>
      <c r="AC76" s="55"/>
      <c r="AD76" s="126"/>
      <c r="AE76" s="127"/>
      <c r="AF76" s="109"/>
      <c r="AG76" s="110"/>
      <c r="AH76" s="109"/>
      <c r="AI76" s="110"/>
      <c r="AJ76" s="109"/>
      <c r="AK76" s="110"/>
      <c r="AL76" s="111"/>
      <c r="AM76" s="112"/>
      <c r="AN76" s="81"/>
      <c r="AO76" s="82"/>
      <c r="AP76" s="29"/>
      <c r="AQ76" s="30"/>
      <c r="AR76" s="30"/>
      <c r="AS76" s="30"/>
      <c r="AT76" s="30"/>
      <c r="AU76" s="33" t="str">
        <f t="shared" si="1"/>
        <v/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17"/>
      <c r="BG76" s="17"/>
      <c r="BX76" s="2"/>
      <c r="CA76" s="35" t="str">
        <f t="shared" si="2"/>
        <v/>
      </c>
      <c r="CB76" s="35" t="str">
        <f t="shared" si="3"/>
        <v/>
      </c>
      <c r="CC76" s="35" t="str">
        <f t="shared" si="4"/>
        <v/>
      </c>
      <c r="CD76" s="35" t="str">
        <f t="shared" si="5"/>
        <v/>
      </c>
      <c r="CE76" s="35"/>
      <c r="CF76" s="35"/>
      <c r="CG76" s="36">
        <f t="shared" si="6"/>
        <v>0</v>
      </c>
      <c r="CH76" s="36">
        <f t="shared" si="7"/>
        <v>0</v>
      </c>
      <c r="CI76" s="36">
        <f t="shared" si="8"/>
        <v>0</v>
      </c>
      <c r="CJ76" s="36">
        <f t="shared" si="9"/>
        <v>0</v>
      </c>
      <c r="CK76" s="10"/>
      <c r="CL76" s="10"/>
      <c r="CM76" s="10"/>
      <c r="CN76" s="10"/>
      <c r="CO76" s="10"/>
    </row>
    <row r="77" spans="1:93" ht="16.350000000000001" customHeight="1" x14ac:dyDescent="0.25">
      <c r="A77" s="383"/>
      <c r="B77" s="128" t="s">
        <v>56</v>
      </c>
      <c r="C77" s="129">
        <f t="shared" si="0"/>
        <v>65</v>
      </c>
      <c r="D77" s="130"/>
      <c r="E77" s="61">
        <f t="shared" ref="E77:E80" si="17">SUM(K77+M77+O77+Q77+S77+U77+W77+Y77+AA77+AC77)</f>
        <v>65</v>
      </c>
      <c r="F77" s="90"/>
      <c r="G77" s="91"/>
      <c r="H77" s="90"/>
      <c r="I77" s="91"/>
      <c r="J77" s="90"/>
      <c r="K77" s="43"/>
      <c r="L77" s="90"/>
      <c r="M77" s="43">
        <v>5</v>
      </c>
      <c r="N77" s="90"/>
      <c r="O77" s="43">
        <v>13</v>
      </c>
      <c r="P77" s="90"/>
      <c r="Q77" s="43">
        <v>26</v>
      </c>
      <c r="R77" s="90"/>
      <c r="S77" s="43">
        <v>14</v>
      </c>
      <c r="T77" s="90"/>
      <c r="U77" s="43">
        <v>6</v>
      </c>
      <c r="V77" s="90"/>
      <c r="W77" s="43">
        <v>1</v>
      </c>
      <c r="X77" s="90"/>
      <c r="Y77" s="43"/>
      <c r="Z77" s="90"/>
      <c r="AA77" s="43"/>
      <c r="AB77" s="90"/>
      <c r="AC77" s="55"/>
      <c r="AD77" s="126"/>
      <c r="AE77" s="127"/>
      <c r="AF77" s="113"/>
      <c r="AG77" s="92"/>
      <c r="AH77" s="113"/>
      <c r="AI77" s="92"/>
      <c r="AJ77" s="113"/>
      <c r="AK77" s="92"/>
      <c r="AL77" s="114"/>
      <c r="AM77" s="115"/>
      <c r="AN77" s="46"/>
      <c r="AO77" s="47">
        <v>0</v>
      </c>
      <c r="AP77" s="42">
        <v>0</v>
      </c>
      <c r="AQ77" s="32">
        <v>0</v>
      </c>
      <c r="AR77" s="32">
        <v>5</v>
      </c>
      <c r="AS77" s="32">
        <v>3</v>
      </c>
      <c r="AT77" s="32">
        <v>0</v>
      </c>
      <c r="AU77" s="33" t="str">
        <f t="shared" si="1"/>
        <v/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17"/>
      <c r="BG77" s="17"/>
      <c r="BX77" s="2"/>
      <c r="CA77" s="35" t="str">
        <f t="shared" si="2"/>
        <v/>
      </c>
      <c r="CB77" s="35" t="str">
        <f t="shared" si="3"/>
        <v/>
      </c>
      <c r="CC77" s="35" t="str">
        <f t="shared" si="4"/>
        <v/>
      </c>
      <c r="CD77" s="35" t="str">
        <f t="shared" si="5"/>
        <v/>
      </c>
      <c r="CE77" s="35"/>
      <c r="CF77" s="35"/>
      <c r="CG77" s="36">
        <f t="shared" si="6"/>
        <v>0</v>
      </c>
      <c r="CH77" s="36">
        <f t="shared" si="7"/>
        <v>0</v>
      </c>
      <c r="CI77" s="36">
        <f t="shared" si="8"/>
        <v>0</v>
      </c>
      <c r="CJ77" s="36">
        <f t="shared" si="9"/>
        <v>0</v>
      </c>
      <c r="CK77" s="10"/>
      <c r="CL77" s="10"/>
      <c r="CM77" s="10"/>
      <c r="CN77" s="10"/>
      <c r="CO77" s="10"/>
    </row>
    <row r="78" spans="1:93" ht="16.350000000000001" customHeight="1" x14ac:dyDescent="0.25">
      <c r="A78" s="383"/>
      <c r="B78" s="128" t="s">
        <v>57</v>
      </c>
      <c r="C78" s="129">
        <f t="shared" ref="C78:C89" si="18">SUM(D78+E78)</f>
        <v>0</v>
      </c>
      <c r="D78" s="131"/>
      <c r="E78" s="61">
        <f t="shared" si="17"/>
        <v>0</v>
      </c>
      <c r="F78" s="113"/>
      <c r="G78" s="132"/>
      <c r="H78" s="113"/>
      <c r="I78" s="132"/>
      <c r="J78" s="113"/>
      <c r="K78" s="43"/>
      <c r="L78" s="113"/>
      <c r="M78" s="43"/>
      <c r="N78" s="113"/>
      <c r="O78" s="43"/>
      <c r="P78" s="113"/>
      <c r="Q78" s="43"/>
      <c r="R78" s="113"/>
      <c r="S78" s="43"/>
      <c r="T78" s="113"/>
      <c r="U78" s="43"/>
      <c r="V78" s="113"/>
      <c r="W78" s="43"/>
      <c r="X78" s="113"/>
      <c r="Y78" s="43"/>
      <c r="Z78" s="113"/>
      <c r="AA78" s="43"/>
      <c r="AB78" s="113"/>
      <c r="AC78" s="55"/>
      <c r="AD78" s="126"/>
      <c r="AE78" s="127"/>
      <c r="AF78" s="113"/>
      <c r="AG78" s="92"/>
      <c r="AH78" s="113"/>
      <c r="AI78" s="92"/>
      <c r="AJ78" s="113"/>
      <c r="AK78" s="92"/>
      <c r="AL78" s="114"/>
      <c r="AM78" s="115"/>
      <c r="AN78" s="46"/>
      <c r="AO78" s="58"/>
      <c r="AP78" s="54"/>
      <c r="AQ78" s="105"/>
      <c r="AR78" s="105"/>
      <c r="AS78" s="105"/>
      <c r="AT78" s="105"/>
      <c r="AU78" s="33" t="str">
        <f t="shared" ref="AU78:AU89" si="19">$CA78&amp;$CB78&amp;$CC78&amp;$CD78</f>
        <v/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7"/>
      <c r="BG78" s="17"/>
      <c r="BX78" s="2"/>
      <c r="CA78" s="35" t="str">
        <f t="shared" ref="CA78:CA89" si="20">IF(CG78=1,"* No olvide digitar la columna Trans y/o Pueblos Originarios y/o Migrantes y/o Población SENAME (Digite Cero si no tiene). ","")</f>
        <v/>
      </c>
      <c r="CB78" s="35" t="str">
        <f t="shared" ref="CB78:CB89" si="21">IF(CH78=1,"* El número de Trans y/o Pueblos Originarios y/o Migrantes y/o Población SENAME NO DEBE ser mayor que el Total. ","")</f>
        <v/>
      </c>
      <c r="CC78" s="35" t="str">
        <f t="shared" ref="CC78:CC89" si="22">IF(CI78=1,"* Las consejerías realizadas en Espacios amigables NO DEBEN ser mayor al Total. ","")</f>
        <v/>
      </c>
      <c r="CD78" s="35" t="str">
        <f t="shared" ref="CD78:CD89" si="23">IF(CJ78=1,"* La columna 14-18 AÑOS no puede ser mayor al total por grupo edad de 10 a 19 años. ","")</f>
        <v/>
      </c>
      <c r="CE78" s="35"/>
      <c r="CF78" s="35"/>
      <c r="CG78" s="36">
        <f t="shared" ref="CG78:CG89" si="24">IF(AND(C78&lt;&gt;0,OR(AO78="",AP78="",AQ78="",AR78="",AT78="")),1,0)</f>
        <v>0</v>
      </c>
      <c r="CH78" s="36">
        <f t="shared" ref="CH78:CH89" si="25">IF(OR(C78&lt;(AO78+AP78),C78&lt;AQ78,C78&lt;AR78,C78&lt;AT78),1,0)</f>
        <v>0</v>
      </c>
      <c r="CI78" s="36">
        <f t="shared" ref="CI78:CI89" si="26">IF(C78&lt;AN78,1,0)</f>
        <v>0</v>
      </c>
      <c r="CJ78" s="36">
        <f t="shared" ref="CJ78:CJ89" si="27">IF((J78+K78+L78+M78)&lt;AS78,1,0)</f>
        <v>0</v>
      </c>
      <c r="CK78" s="10"/>
      <c r="CL78" s="10"/>
      <c r="CM78" s="10"/>
      <c r="CN78" s="10"/>
      <c r="CO78" s="10"/>
    </row>
    <row r="79" spans="1:93" ht="16.350000000000001" customHeight="1" x14ac:dyDescent="0.25">
      <c r="A79" s="383"/>
      <c r="B79" s="128" t="s">
        <v>58</v>
      </c>
      <c r="C79" s="38">
        <f t="shared" si="18"/>
        <v>65</v>
      </c>
      <c r="D79" s="130"/>
      <c r="E79" s="61">
        <f t="shared" si="17"/>
        <v>65</v>
      </c>
      <c r="F79" s="90"/>
      <c r="G79" s="91"/>
      <c r="H79" s="90"/>
      <c r="I79" s="91"/>
      <c r="J79" s="90"/>
      <c r="K79" s="55"/>
      <c r="L79" s="90"/>
      <c r="M79" s="55">
        <v>5</v>
      </c>
      <c r="N79" s="90"/>
      <c r="O79" s="55">
        <v>13</v>
      </c>
      <c r="P79" s="90"/>
      <c r="Q79" s="55">
        <v>26</v>
      </c>
      <c r="R79" s="90"/>
      <c r="S79" s="55">
        <v>14</v>
      </c>
      <c r="T79" s="90"/>
      <c r="U79" s="55">
        <v>6</v>
      </c>
      <c r="V79" s="90"/>
      <c r="W79" s="55">
        <v>1</v>
      </c>
      <c r="X79" s="90"/>
      <c r="Y79" s="55"/>
      <c r="Z79" s="90"/>
      <c r="AA79" s="55"/>
      <c r="AB79" s="90"/>
      <c r="AC79" s="55"/>
      <c r="AD79" s="126"/>
      <c r="AE79" s="127"/>
      <c r="AF79" s="113"/>
      <c r="AG79" s="92"/>
      <c r="AH79" s="113"/>
      <c r="AI79" s="92"/>
      <c r="AJ79" s="113"/>
      <c r="AK79" s="92"/>
      <c r="AL79" s="114"/>
      <c r="AM79" s="115"/>
      <c r="AN79" s="46"/>
      <c r="AO79" s="58">
        <v>0</v>
      </c>
      <c r="AP79" s="54">
        <v>0</v>
      </c>
      <c r="AQ79" s="105">
        <v>0</v>
      </c>
      <c r="AR79" s="105">
        <v>5</v>
      </c>
      <c r="AS79" s="105">
        <v>3</v>
      </c>
      <c r="AT79" s="105">
        <v>0</v>
      </c>
      <c r="AU79" s="33" t="str">
        <f t="shared" si="19"/>
        <v/>
      </c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17"/>
      <c r="BG79" s="17"/>
      <c r="BX79" s="2"/>
      <c r="CA79" s="35" t="str">
        <f t="shared" si="20"/>
        <v/>
      </c>
      <c r="CB79" s="35" t="str">
        <f t="shared" si="21"/>
        <v/>
      </c>
      <c r="CC79" s="35" t="str">
        <f t="shared" si="22"/>
        <v/>
      </c>
      <c r="CD79" s="35" t="str">
        <f t="shared" si="23"/>
        <v/>
      </c>
      <c r="CE79" s="35"/>
      <c r="CF79" s="35"/>
      <c r="CG79" s="36">
        <f t="shared" si="24"/>
        <v>0</v>
      </c>
      <c r="CH79" s="36">
        <f t="shared" si="25"/>
        <v>0</v>
      </c>
      <c r="CI79" s="36">
        <f t="shared" si="26"/>
        <v>0</v>
      </c>
      <c r="CJ79" s="36">
        <f t="shared" si="27"/>
        <v>0</v>
      </c>
      <c r="CK79" s="10"/>
      <c r="CL79" s="10"/>
      <c r="CM79" s="10"/>
      <c r="CN79" s="10"/>
      <c r="CO79" s="10"/>
    </row>
    <row r="80" spans="1:93" ht="16.350000000000001" customHeight="1" x14ac:dyDescent="0.25">
      <c r="A80" s="383"/>
      <c r="B80" s="133" t="s">
        <v>46</v>
      </c>
      <c r="C80" s="134">
        <f t="shared" si="18"/>
        <v>0</v>
      </c>
      <c r="D80" s="135"/>
      <c r="E80" s="66">
        <f t="shared" si="17"/>
        <v>0</v>
      </c>
      <c r="F80" s="97"/>
      <c r="G80" s="106"/>
      <c r="H80" s="97"/>
      <c r="I80" s="106"/>
      <c r="J80" s="97"/>
      <c r="K80" s="84"/>
      <c r="L80" s="97"/>
      <c r="M80" s="84"/>
      <c r="N80" s="97"/>
      <c r="O80" s="84"/>
      <c r="P80" s="97"/>
      <c r="Q80" s="84"/>
      <c r="R80" s="97"/>
      <c r="S80" s="84"/>
      <c r="T80" s="97"/>
      <c r="U80" s="84"/>
      <c r="V80" s="97"/>
      <c r="W80" s="84"/>
      <c r="X80" s="97"/>
      <c r="Y80" s="84"/>
      <c r="Z80" s="97"/>
      <c r="AA80" s="84"/>
      <c r="AB80" s="97"/>
      <c r="AC80" s="84"/>
      <c r="AD80" s="136"/>
      <c r="AE80" s="137"/>
      <c r="AF80" s="97"/>
      <c r="AG80" s="119"/>
      <c r="AH80" s="97"/>
      <c r="AI80" s="119"/>
      <c r="AJ80" s="97"/>
      <c r="AK80" s="119"/>
      <c r="AL80" s="120"/>
      <c r="AM80" s="121"/>
      <c r="AN80" s="72"/>
      <c r="AO80" s="87"/>
      <c r="AP80" s="74"/>
      <c r="AQ80" s="75"/>
      <c r="AR80" s="75"/>
      <c r="AS80" s="75"/>
      <c r="AT80" s="75"/>
      <c r="AU80" s="33" t="str">
        <f t="shared" si="19"/>
        <v/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17"/>
      <c r="BG80" s="17"/>
      <c r="BX80" s="2"/>
      <c r="CA80" s="35" t="str">
        <f t="shared" si="20"/>
        <v/>
      </c>
      <c r="CB80" s="35" t="str">
        <f t="shared" si="21"/>
        <v/>
      </c>
      <c r="CC80" s="35" t="str">
        <f t="shared" si="22"/>
        <v/>
      </c>
      <c r="CD80" s="35" t="str">
        <f t="shared" si="23"/>
        <v/>
      </c>
      <c r="CE80" s="35"/>
      <c r="CF80" s="35"/>
      <c r="CG80" s="36">
        <f t="shared" si="24"/>
        <v>0</v>
      </c>
      <c r="CH80" s="36">
        <f t="shared" si="25"/>
        <v>0</v>
      </c>
      <c r="CI80" s="36">
        <f t="shared" si="26"/>
        <v>0</v>
      </c>
      <c r="CJ80" s="36">
        <f t="shared" si="27"/>
        <v>0</v>
      </c>
      <c r="CK80" s="10"/>
      <c r="CL80" s="10"/>
      <c r="CM80" s="10"/>
      <c r="CN80" s="10"/>
      <c r="CO80" s="10"/>
    </row>
    <row r="81" spans="1:93" ht="16.350000000000001" customHeight="1" x14ac:dyDescent="0.25">
      <c r="A81" s="271" t="s">
        <v>59</v>
      </c>
      <c r="B81" s="139" t="s">
        <v>38</v>
      </c>
      <c r="C81" s="134">
        <f t="shared" si="18"/>
        <v>0</v>
      </c>
      <c r="D81" s="140">
        <f>SUM(F81+H81+J81)</f>
        <v>0</v>
      </c>
      <c r="E81" s="66">
        <f>SUM(G81+I81+K81)</f>
        <v>0</v>
      </c>
      <c r="F81" s="141"/>
      <c r="G81" s="142"/>
      <c r="H81" s="141"/>
      <c r="I81" s="142"/>
      <c r="J81" s="141"/>
      <c r="K81" s="143"/>
      <c r="L81" s="144"/>
      <c r="M81" s="145"/>
      <c r="N81" s="144"/>
      <c r="O81" s="145"/>
      <c r="P81" s="144"/>
      <c r="Q81" s="145"/>
      <c r="R81" s="144"/>
      <c r="S81" s="145"/>
      <c r="T81" s="144"/>
      <c r="U81" s="145"/>
      <c r="V81" s="144"/>
      <c r="W81" s="145"/>
      <c r="X81" s="144"/>
      <c r="Y81" s="145"/>
      <c r="Z81" s="144"/>
      <c r="AA81" s="145"/>
      <c r="AB81" s="144"/>
      <c r="AC81" s="145"/>
      <c r="AD81" s="146"/>
      <c r="AE81" s="147"/>
      <c r="AF81" s="148"/>
      <c r="AG81" s="149"/>
      <c r="AH81" s="148"/>
      <c r="AI81" s="149"/>
      <c r="AJ81" s="148"/>
      <c r="AK81" s="149"/>
      <c r="AL81" s="150"/>
      <c r="AM81" s="151"/>
      <c r="AN81" s="152"/>
      <c r="AO81" s="153"/>
      <c r="AP81" s="142"/>
      <c r="AQ81" s="154"/>
      <c r="AR81" s="154"/>
      <c r="AS81" s="154"/>
      <c r="AT81" s="154"/>
      <c r="AU81" s="33" t="str">
        <f t="shared" si="19"/>
        <v/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17"/>
      <c r="BG81" s="17"/>
      <c r="BX81" s="2"/>
      <c r="CA81" s="35" t="str">
        <f t="shared" si="20"/>
        <v/>
      </c>
      <c r="CB81" s="35" t="str">
        <f t="shared" si="21"/>
        <v/>
      </c>
      <c r="CC81" s="35" t="str">
        <f t="shared" si="22"/>
        <v/>
      </c>
      <c r="CD81" s="35" t="str">
        <f t="shared" si="23"/>
        <v/>
      </c>
      <c r="CE81" s="35"/>
      <c r="CF81" s="35"/>
      <c r="CG81" s="36">
        <f t="shared" si="24"/>
        <v>0</v>
      </c>
      <c r="CH81" s="36">
        <f t="shared" si="25"/>
        <v>0</v>
      </c>
      <c r="CI81" s="36">
        <f t="shared" si="26"/>
        <v>0</v>
      </c>
      <c r="CJ81" s="36">
        <f t="shared" si="27"/>
        <v>0</v>
      </c>
      <c r="CK81" s="10"/>
      <c r="CL81" s="10"/>
      <c r="CM81" s="10"/>
      <c r="CN81" s="10"/>
      <c r="CO81" s="10"/>
    </row>
    <row r="82" spans="1:93" ht="16.350000000000001" customHeight="1" x14ac:dyDescent="0.25">
      <c r="A82" s="382" t="s">
        <v>60</v>
      </c>
      <c r="B82" s="18" t="s">
        <v>37</v>
      </c>
      <c r="C82" s="19">
        <f t="shared" si="18"/>
        <v>0</v>
      </c>
      <c r="D82" s="20">
        <f>+F82+H82+J82+L82+N82+P82+R82+T82+V82+X82+Z82+AB82+AD82+AF82+AH82+AJ82+AL82</f>
        <v>0</v>
      </c>
      <c r="E82" s="21">
        <f>+G82+I82+K82+M82+O82+Q82+S82+U82+W82+Y82+AA82+AC82+AE82+AG82+AI82+AK82+AM82</f>
        <v>0</v>
      </c>
      <c r="F82" s="94"/>
      <c r="G82" s="95"/>
      <c r="H82" s="94"/>
      <c r="I82" s="95"/>
      <c r="J82" s="94"/>
      <c r="K82" s="96"/>
      <c r="L82" s="41"/>
      <c r="M82" s="43"/>
      <c r="N82" s="41"/>
      <c r="O82" s="43"/>
      <c r="P82" s="41"/>
      <c r="Q82" s="43"/>
      <c r="R82" s="41"/>
      <c r="S82" s="43"/>
      <c r="T82" s="41"/>
      <c r="U82" s="43"/>
      <c r="V82" s="41"/>
      <c r="W82" s="43"/>
      <c r="X82" s="41"/>
      <c r="Y82" s="43"/>
      <c r="Z82" s="41"/>
      <c r="AA82" s="43"/>
      <c r="AB82" s="41"/>
      <c r="AC82" s="43"/>
      <c r="AD82" s="94"/>
      <c r="AE82" s="96"/>
      <c r="AF82" s="94"/>
      <c r="AG82" s="96"/>
      <c r="AH82" s="94"/>
      <c r="AI82" s="96"/>
      <c r="AJ82" s="94"/>
      <c r="AK82" s="96"/>
      <c r="AL82" s="155"/>
      <c r="AM82" s="156"/>
      <c r="AN82" s="157"/>
      <c r="AO82" s="158"/>
      <c r="AP82" s="95"/>
      <c r="AQ82" s="83"/>
      <c r="AR82" s="83"/>
      <c r="AS82" s="83"/>
      <c r="AT82" s="83"/>
      <c r="AU82" s="33" t="str">
        <f t="shared" si="19"/>
        <v/>
      </c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17"/>
      <c r="BG82" s="17"/>
      <c r="BX82" s="2"/>
      <c r="CA82" s="35" t="str">
        <f t="shared" si="20"/>
        <v/>
      </c>
      <c r="CB82" s="35" t="str">
        <f t="shared" si="21"/>
        <v/>
      </c>
      <c r="CC82" s="35" t="str">
        <f t="shared" si="22"/>
        <v/>
      </c>
      <c r="CD82" s="35" t="str">
        <f t="shared" si="23"/>
        <v/>
      </c>
      <c r="CE82" s="35"/>
      <c r="CF82" s="35"/>
      <c r="CG82" s="36">
        <f t="shared" si="24"/>
        <v>0</v>
      </c>
      <c r="CH82" s="36">
        <f t="shared" si="25"/>
        <v>0</v>
      </c>
      <c r="CI82" s="36">
        <f t="shared" si="26"/>
        <v>0</v>
      </c>
      <c r="CJ82" s="36">
        <f t="shared" si="27"/>
        <v>0</v>
      </c>
      <c r="CK82" s="10"/>
      <c r="CL82" s="10"/>
      <c r="CM82" s="10"/>
      <c r="CN82" s="10"/>
      <c r="CO82" s="10"/>
    </row>
    <row r="83" spans="1:93" ht="16.350000000000001" customHeight="1" x14ac:dyDescent="0.25">
      <c r="A83" s="383"/>
      <c r="B83" s="37" t="s">
        <v>38</v>
      </c>
      <c r="C83" s="38">
        <f t="shared" si="18"/>
        <v>0</v>
      </c>
      <c r="D83" s="39">
        <f t="shared" ref="D83:E89" si="28">+F83+H83+J83+L83+N83+P83+R83+T83+V83+X83+Z83+AB83+AD83+AF83+AH83+AJ83+AL83</f>
        <v>0</v>
      </c>
      <c r="E83" s="40">
        <f t="shared" si="28"/>
        <v>0</v>
      </c>
      <c r="F83" s="41"/>
      <c r="G83" s="42"/>
      <c r="H83" s="41"/>
      <c r="I83" s="42"/>
      <c r="J83" s="41"/>
      <c r="K83" s="43"/>
      <c r="L83" s="41"/>
      <c r="M83" s="43"/>
      <c r="N83" s="41"/>
      <c r="O83" s="43"/>
      <c r="P83" s="41"/>
      <c r="Q83" s="43"/>
      <c r="R83" s="41"/>
      <c r="S83" s="43"/>
      <c r="T83" s="41"/>
      <c r="U83" s="43"/>
      <c r="V83" s="41"/>
      <c r="W83" s="43"/>
      <c r="X83" s="41"/>
      <c r="Y83" s="43"/>
      <c r="Z83" s="41"/>
      <c r="AA83" s="43"/>
      <c r="AB83" s="41"/>
      <c r="AC83" s="43"/>
      <c r="AD83" s="41"/>
      <c r="AE83" s="43"/>
      <c r="AF83" s="41"/>
      <c r="AG83" s="43"/>
      <c r="AH83" s="41"/>
      <c r="AI83" s="43"/>
      <c r="AJ83" s="41"/>
      <c r="AK83" s="43"/>
      <c r="AL83" s="44"/>
      <c r="AM83" s="45"/>
      <c r="AN83" s="159"/>
      <c r="AO83" s="47"/>
      <c r="AP83" s="42"/>
      <c r="AQ83" s="32"/>
      <c r="AR83" s="32"/>
      <c r="AS83" s="32"/>
      <c r="AT83" s="32"/>
      <c r="AU83" s="33" t="str">
        <f t="shared" si="19"/>
        <v/>
      </c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17"/>
      <c r="BG83" s="17"/>
      <c r="BX83" s="2"/>
      <c r="CA83" s="35" t="str">
        <f t="shared" si="20"/>
        <v/>
      </c>
      <c r="CB83" s="35" t="str">
        <f t="shared" si="21"/>
        <v/>
      </c>
      <c r="CC83" s="35" t="str">
        <f t="shared" si="22"/>
        <v/>
      </c>
      <c r="CD83" s="35" t="str">
        <f t="shared" si="23"/>
        <v/>
      </c>
      <c r="CE83" s="35"/>
      <c r="CF83" s="35"/>
      <c r="CG83" s="36">
        <f t="shared" si="24"/>
        <v>0</v>
      </c>
      <c r="CH83" s="36">
        <f t="shared" si="25"/>
        <v>0</v>
      </c>
      <c r="CI83" s="36">
        <f t="shared" si="26"/>
        <v>0</v>
      </c>
      <c r="CJ83" s="36">
        <f t="shared" si="27"/>
        <v>0</v>
      </c>
      <c r="CK83" s="10"/>
      <c r="CL83" s="10"/>
      <c r="CM83" s="10"/>
      <c r="CN83" s="10"/>
      <c r="CO83" s="10"/>
    </row>
    <row r="84" spans="1:93" ht="16.350000000000001" customHeight="1" x14ac:dyDescent="0.25">
      <c r="A84" s="383"/>
      <c r="B84" s="37" t="s">
        <v>39</v>
      </c>
      <c r="C84" s="38">
        <f t="shared" si="18"/>
        <v>0</v>
      </c>
      <c r="D84" s="39">
        <f t="shared" si="28"/>
        <v>0</v>
      </c>
      <c r="E84" s="40">
        <f t="shared" si="28"/>
        <v>0</v>
      </c>
      <c r="F84" s="41"/>
      <c r="G84" s="42"/>
      <c r="H84" s="41"/>
      <c r="I84" s="42"/>
      <c r="J84" s="41"/>
      <c r="K84" s="43"/>
      <c r="L84" s="41"/>
      <c r="M84" s="43"/>
      <c r="N84" s="41"/>
      <c r="O84" s="43"/>
      <c r="P84" s="41"/>
      <c r="Q84" s="43"/>
      <c r="R84" s="41"/>
      <c r="S84" s="43"/>
      <c r="T84" s="41"/>
      <c r="U84" s="43"/>
      <c r="V84" s="41"/>
      <c r="W84" s="43"/>
      <c r="X84" s="41"/>
      <c r="Y84" s="43"/>
      <c r="Z84" s="41"/>
      <c r="AA84" s="43"/>
      <c r="AB84" s="41"/>
      <c r="AC84" s="43"/>
      <c r="AD84" s="41"/>
      <c r="AE84" s="43"/>
      <c r="AF84" s="41"/>
      <c r="AG84" s="43"/>
      <c r="AH84" s="41"/>
      <c r="AI84" s="43"/>
      <c r="AJ84" s="41"/>
      <c r="AK84" s="43"/>
      <c r="AL84" s="44"/>
      <c r="AM84" s="45"/>
      <c r="AN84" s="159"/>
      <c r="AO84" s="47"/>
      <c r="AP84" s="42"/>
      <c r="AQ84" s="32"/>
      <c r="AR84" s="32"/>
      <c r="AS84" s="32"/>
      <c r="AT84" s="32"/>
      <c r="AU84" s="33" t="str">
        <f t="shared" si="19"/>
        <v/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17"/>
      <c r="BG84" s="17"/>
      <c r="BX84" s="2"/>
      <c r="CA84" s="35" t="str">
        <f t="shared" si="20"/>
        <v/>
      </c>
      <c r="CB84" s="35" t="str">
        <f t="shared" si="21"/>
        <v/>
      </c>
      <c r="CC84" s="35" t="str">
        <f t="shared" si="22"/>
        <v/>
      </c>
      <c r="CD84" s="35" t="str">
        <f t="shared" si="23"/>
        <v/>
      </c>
      <c r="CE84" s="35"/>
      <c r="CF84" s="35"/>
      <c r="CG84" s="36">
        <f t="shared" si="24"/>
        <v>0</v>
      </c>
      <c r="CH84" s="36">
        <f t="shared" si="25"/>
        <v>0</v>
      </c>
      <c r="CI84" s="36">
        <f t="shared" si="26"/>
        <v>0</v>
      </c>
      <c r="CJ84" s="36">
        <f t="shared" si="27"/>
        <v>0</v>
      </c>
      <c r="CK84" s="10"/>
      <c r="CL84" s="10"/>
      <c r="CM84" s="10"/>
      <c r="CN84" s="10"/>
      <c r="CO84" s="10"/>
    </row>
    <row r="85" spans="1:93" ht="16.350000000000001" customHeight="1" x14ac:dyDescent="0.25">
      <c r="A85" s="383"/>
      <c r="B85" s="37" t="s">
        <v>41</v>
      </c>
      <c r="C85" s="38">
        <f t="shared" si="18"/>
        <v>0</v>
      </c>
      <c r="D85" s="39">
        <f t="shared" si="28"/>
        <v>0</v>
      </c>
      <c r="E85" s="40">
        <f t="shared" si="28"/>
        <v>0</v>
      </c>
      <c r="F85" s="41"/>
      <c r="G85" s="42"/>
      <c r="H85" s="41"/>
      <c r="I85" s="42"/>
      <c r="J85" s="41"/>
      <c r="K85" s="43"/>
      <c r="L85" s="41"/>
      <c r="M85" s="43"/>
      <c r="N85" s="41"/>
      <c r="O85" s="43"/>
      <c r="P85" s="41"/>
      <c r="Q85" s="43"/>
      <c r="R85" s="41"/>
      <c r="S85" s="43"/>
      <c r="T85" s="41"/>
      <c r="U85" s="43"/>
      <c r="V85" s="41"/>
      <c r="W85" s="43"/>
      <c r="X85" s="41"/>
      <c r="Y85" s="43"/>
      <c r="Z85" s="41"/>
      <c r="AA85" s="43"/>
      <c r="AB85" s="41"/>
      <c r="AC85" s="43"/>
      <c r="AD85" s="41"/>
      <c r="AE85" s="43"/>
      <c r="AF85" s="41"/>
      <c r="AG85" s="43"/>
      <c r="AH85" s="41"/>
      <c r="AI85" s="43"/>
      <c r="AJ85" s="41"/>
      <c r="AK85" s="43"/>
      <c r="AL85" s="44"/>
      <c r="AM85" s="45"/>
      <c r="AN85" s="159"/>
      <c r="AO85" s="47"/>
      <c r="AP85" s="42"/>
      <c r="AQ85" s="32"/>
      <c r="AR85" s="32"/>
      <c r="AS85" s="32"/>
      <c r="AT85" s="32"/>
      <c r="AU85" s="33" t="str">
        <f t="shared" si="19"/>
        <v/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17"/>
      <c r="BG85" s="17"/>
      <c r="BX85" s="2"/>
      <c r="CA85" s="35" t="str">
        <f t="shared" si="20"/>
        <v/>
      </c>
      <c r="CB85" s="35" t="str">
        <f t="shared" si="21"/>
        <v/>
      </c>
      <c r="CC85" s="35" t="str">
        <f t="shared" si="22"/>
        <v/>
      </c>
      <c r="CD85" s="35" t="str">
        <f t="shared" si="23"/>
        <v/>
      </c>
      <c r="CE85" s="35"/>
      <c r="CF85" s="35"/>
      <c r="CG85" s="36">
        <f t="shared" si="24"/>
        <v>0</v>
      </c>
      <c r="CH85" s="36">
        <f t="shared" si="25"/>
        <v>0</v>
      </c>
      <c r="CI85" s="36">
        <f t="shared" si="26"/>
        <v>0</v>
      </c>
      <c r="CJ85" s="36">
        <f t="shared" si="27"/>
        <v>0</v>
      </c>
      <c r="CK85" s="10"/>
      <c r="CL85" s="10"/>
      <c r="CM85" s="10"/>
      <c r="CN85" s="10"/>
      <c r="CO85" s="10"/>
    </row>
    <row r="86" spans="1:93" ht="16.350000000000001" customHeight="1" x14ac:dyDescent="0.25">
      <c r="A86" s="383"/>
      <c r="B86" s="37" t="s">
        <v>42</v>
      </c>
      <c r="C86" s="38">
        <f t="shared" si="18"/>
        <v>0</v>
      </c>
      <c r="D86" s="39">
        <f t="shared" si="28"/>
        <v>0</v>
      </c>
      <c r="E86" s="40">
        <f t="shared" si="28"/>
        <v>0</v>
      </c>
      <c r="F86" s="41"/>
      <c r="G86" s="42"/>
      <c r="H86" s="41"/>
      <c r="I86" s="42"/>
      <c r="J86" s="41"/>
      <c r="K86" s="43"/>
      <c r="L86" s="41"/>
      <c r="M86" s="43"/>
      <c r="N86" s="41"/>
      <c r="O86" s="43"/>
      <c r="P86" s="41"/>
      <c r="Q86" s="43"/>
      <c r="R86" s="41"/>
      <c r="S86" s="43"/>
      <c r="T86" s="41"/>
      <c r="U86" s="43"/>
      <c r="V86" s="41"/>
      <c r="W86" s="43"/>
      <c r="X86" s="41"/>
      <c r="Y86" s="43"/>
      <c r="Z86" s="41"/>
      <c r="AA86" s="43"/>
      <c r="AB86" s="41"/>
      <c r="AC86" s="43"/>
      <c r="AD86" s="41"/>
      <c r="AE86" s="43"/>
      <c r="AF86" s="41"/>
      <c r="AG86" s="43"/>
      <c r="AH86" s="41"/>
      <c r="AI86" s="43"/>
      <c r="AJ86" s="41"/>
      <c r="AK86" s="43"/>
      <c r="AL86" s="44"/>
      <c r="AM86" s="45"/>
      <c r="AN86" s="159"/>
      <c r="AO86" s="47"/>
      <c r="AP86" s="42"/>
      <c r="AQ86" s="32"/>
      <c r="AR86" s="32"/>
      <c r="AS86" s="32"/>
      <c r="AT86" s="32"/>
      <c r="AU86" s="33" t="str">
        <f t="shared" si="19"/>
        <v/>
      </c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17"/>
      <c r="BG86" s="17"/>
      <c r="BX86" s="2"/>
      <c r="CA86" s="35" t="str">
        <f t="shared" si="20"/>
        <v/>
      </c>
      <c r="CB86" s="35" t="str">
        <f t="shared" si="21"/>
        <v/>
      </c>
      <c r="CC86" s="35" t="str">
        <f t="shared" si="22"/>
        <v/>
      </c>
      <c r="CD86" s="35" t="str">
        <f t="shared" si="23"/>
        <v/>
      </c>
      <c r="CE86" s="35"/>
      <c r="CF86" s="35"/>
      <c r="CG86" s="36">
        <f t="shared" si="24"/>
        <v>0</v>
      </c>
      <c r="CH86" s="36">
        <f t="shared" si="25"/>
        <v>0</v>
      </c>
      <c r="CI86" s="36">
        <f t="shared" si="26"/>
        <v>0</v>
      </c>
      <c r="CJ86" s="36">
        <f t="shared" si="27"/>
        <v>0</v>
      </c>
      <c r="CK86" s="10"/>
      <c r="CL86" s="10"/>
      <c r="CM86" s="10"/>
      <c r="CN86" s="10"/>
      <c r="CO86" s="10"/>
    </row>
    <row r="87" spans="1:93" ht="16.350000000000001" customHeight="1" x14ac:dyDescent="0.25">
      <c r="A87" s="383"/>
      <c r="B87" s="37" t="s">
        <v>44</v>
      </c>
      <c r="C87" s="38">
        <f t="shared" si="18"/>
        <v>0</v>
      </c>
      <c r="D87" s="39">
        <f t="shared" si="28"/>
        <v>0</v>
      </c>
      <c r="E87" s="40">
        <f t="shared" si="28"/>
        <v>0</v>
      </c>
      <c r="F87" s="41"/>
      <c r="G87" s="42"/>
      <c r="H87" s="41"/>
      <c r="I87" s="42"/>
      <c r="J87" s="41"/>
      <c r="K87" s="43"/>
      <c r="L87" s="41"/>
      <c r="M87" s="43"/>
      <c r="N87" s="41"/>
      <c r="O87" s="43"/>
      <c r="P87" s="41"/>
      <c r="Q87" s="43"/>
      <c r="R87" s="41"/>
      <c r="S87" s="43"/>
      <c r="T87" s="41"/>
      <c r="U87" s="43"/>
      <c r="V87" s="41"/>
      <c r="W87" s="43"/>
      <c r="X87" s="41"/>
      <c r="Y87" s="43"/>
      <c r="Z87" s="41"/>
      <c r="AA87" s="43"/>
      <c r="AB87" s="41"/>
      <c r="AC87" s="43"/>
      <c r="AD87" s="41"/>
      <c r="AE87" s="43"/>
      <c r="AF87" s="41"/>
      <c r="AG87" s="43"/>
      <c r="AH87" s="41"/>
      <c r="AI87" s="43"/>
      <c r="AJ87" s="41"/>
      <c r="AK87" s="43"/>
      <c r="AL87" s="44"/>
      <c r="AM87" s="45"/>
      <c r="AN87" s="159"/>
      <c r="AO87" s="47"/>
      <c r="AP87" s="42"/>
      <c r="AQ87" s="32"/>
      <c r="AR87" s="32"/>
      <c r="AS87" s="32"/>
      <c r="AT87" s="32"/>
      <c r="AU87" s="33" t="str">
        <f t="shared" si="19"/>
        <v/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17"/>
      <c r="BG87" s="17"/>
      <c r="BX87" s="2"/>
      <c r="CA87" s="35" t="str">
        <f t="shared" si="20"/>
        <v/>
      </c>
      <c r="CB87" s="35" t="str">
        <f t="shared" si="21"/>
        <v/>
      </c>
      <c r="CC87" s="35" t="str">
        <f t="shared" si="22"/>
        <v/>
      </c>
      <c r="CD87" s="35" t="str">
        <f t="shared" si="23"/>
        <v/>
      </c>
      <c r="CE87" s="35"/>
      <c r="CF87" s="35"/>
      <c r="CG87" s="36">
        <f t="shared" si="24"/>
        <v>0</v>
      </c>
      <c r="CH87" s="36">
        <f t="shared" si="25"/>
        <v>0</v>
      </c>
      <c r="CI87" s="36">
        <f t="shared" si="26"/>
        <v>0</v>
      </c>
      <c r="CJ87" s="36">
        <f t="shared" si="27"/>
        <v>0</v>
      </c>
      <c r="CK87" s="10"/>
      <c r="CL87" s="10"/>
      <c r="CM87" s="10"/>
      <c r="CN87" s="10"/>
      <c r="CO87" s="10"/>
    </row>
    <row r="88" spans="1:93" ht="16.350000000000001" customHeight="1" x14ac:dyDescent="0.25">
      <c r="A88" s="383"/>
      <c r="B88" s="59" t="s">
        <v>46</v>
      </c>
      <c r="C88" s="38">
        <f t="shared" si="18"/>
        <v>0</v>
      </c>
      <c r="D88" s="39">
        <f t="shared" si="28"/>
        <v>0</v>
      </c>
      <c r="E88" s="61">
        <f t="shared" si="28"/>
        <v>0</v>
      </c>
      <c r="F88" s="41"/>
      <c r="G88" s="42"/>
      <c r="H88" s="41"/>
      <c r="I88" s="42"/>
      <c r="J88" s="41"/>
      <c r="K88" s="43"/>
      <c r="L88" s="41"/>
      <c r="M88" s="43"/>
      <c r="N88" s="41"/>
      <c r="O88" s="43"/>
      <c r="P88" s="41"/>
      <c r="Q88" s="43"/>
      <c r="R88" s="41"/>
      <c r="S88" s="43"/>
      <c r="T88" s="41"/>
      <c r="U88" s="43"/>
      <c r="V88" s="41"/>
      <c r="W88" s="43"/>
      <c r="X88" s="41"/>
      <c r="Y88" s="43"/>
      <c r="Z88" s="41"/>
      <c r="AA88" s="43"/>
      <c r="AB88" s="41"/>
      <c r="AC88" s="43"/>
      <c r="AD88" s="41"/>
      <c r="AE88" s="43"/>
      <c r="AF88" s="41"/>
      <c r="AG88" s="43"/>
      <c r="AH88" s="41"/>
      <c r="AI88" s="43"/>
      <c r="AJ88" s="41"/>
      <c r="AK88" s="43"/>
      <c r="AL88" s="44"/>
      <c r="AM88" s="45"/>
      <c r="AN88" s="159"/>
      <c r="AO88" s="47"/>
      <c r="AP88" s="42"/>
      <c r="AQ88" s="32"/>
      <c r="AR88" s="32"/>
      <c r="AS88" s="32"/>
      <c r="AT88" s="32"/>
      <c r="AU88" s="33" t="str">
        <f t="shared" si="19"/>
        <v/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7"/>
      <c r="BG88" s="17"/>
      <c r="BX88" s="2"/>
      <c r="CA88" s="35" t="str">
        <f t="shared" si="20"/>
        <v/>
      </c>
      <c r="CB88" s="35" t="str">
        <f t="shared" si="21"/>
        <v/>
      </c>
      <c r="CC88" s="35" t="str">
        <f t="shared" si="22"/>
        <v/>
      </c>
      <c r="CD88" s="35" t="str">
        <f t="shared" si="23"/>
        <v/>
      </c>
      <c r="CE88" s="35"/>
      <c r="CF88" s="35"/>
      <c r="CG88" s="36">
        <f t="shared" si="24"/>
        <v>0</v>
      </c>
      <c r="CH88" s="36">
        <f t="shared" si="25"/>
        <v>0</v>
      </c>
      <c r="CI88" s="36">
        <f t="shared" si="26"/>
        <v>0</v>
      </c>
      <c r="CJ88" s="36">
        <f t="shared" si="27"/>
        <v>0</v>
      </c>
      <c r="CK88" s="10"/>
      <c r="CL88" s="10"/>
      <c r="CM88" s="10"/>
      <c r="CN88" s="10"/>
      <c r="CO88" s="10"/>
    </row>
    <row r="89" spans="1:93" ht="16.350000000000001" customHeight="1" x14ac:dyDescent="0.25">
      <c r="A89" s="384"/>
      <c r="B89" s="63" t="s">
        <v>45</v>
      </c>
      <c r="C89" s="64">
        <f t="shared" si="18"/>
        <v>0</v>
      </c>
      <c r="D89" s="65">
        <f t="shared" si="28"/>
        <v>0</v>
      </c>
      <c r="E89" s="66">
        <f t="shared" si="28"/>
        <v>0</v>
      </c>
      <c r="F89" s="70"/>
      <c r="G89" s="74"/>
      <c r="H89" s="70"/>
      <c r="I89" s="74"/>
      <c r="J89" s="70"/>
      <c r="K89" s="84"/>
      <c r="L89" s="70"/>
      <c r="M89" s="84"/>
      <c r="N89" s="70"/>
      <c r="O89" s="84"/>
      <c r="P89" s="70"/>
      <c r="Q89" s="84"/>
      <c r="R89" s="70"/>
      <c r="S89" s="84"/>
      <c r="T89" s="70"/>
      <c r="U89" s="84"/>
      <c r="V89" s="70"/>
      <c r="W89" s="84"/>
      <c r="X89" s="70"/>
      <c r="Y89" s="84"/>
      <c r="Z89" s="70"/>
      <c r="AA89" s="84"/>
      <c r="AB89" s="70"/>
      <c r="AC89" s="84"/>
      <c r="AD89" s="70"/>
      <c r="AE89" s="84"/>
      <c r="AF89" s="70"/>
      <c r="AG89" s="84"/>
      <c r="AH89" s="70"/>
      <c r="AI89" s="84"/>
      <c r="AJ89" s="70"/>
      <c r="AK89" s="84"/>
      <c r="AL89" s="85"/>
      <c r="AM89" s="86"/>
      <c r="AN89" s="160"/>
      <c r="AO89" s="87"/>
      <c r="AP89" s="74"/>
      <c r="AQ89" s="75"/>
      <c r="AR89" s="75"/>
      <c r="AS89" s="75"/>
      <c r="AT89" s="75"/>
      <c r="AU89" s="33" t="str">
        <f t="shared" si="19"/>
        <v/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17"/>
      <c r="BG89" s="17"/>
      <c r="BX89" s="2"/>
      <c r="CA89" s="35" t="str">
        <f t="shared" si="20"/>
        <v/>
      </c>
      <c r="CB89" s="35" t="str">
        <f t="shared" si="21"/>
        <v/>
      </c>
      <c r="CC89" s="35" t="str">
        <f t="shared" si="22"/>
        <v/>
      </c>
      <c r="CD89" s="35" t="str">
        <f t="shared" si="23"/>
        <v/>
      </c>
      <c r="CE89" s="35"/>
      <c r="CF89" s="35"/>
      <c r="CG89" s="36">
        <f t="shared" si="24"/>
        <v>0</v>
      </c>
      <c r="CH89" s="36">
        <f t="shared" si="25"/>
        <v>0</v>
      </c>
      <c r="CI89" s="36">
        <f t="shared" si="26"/>
        <v>0</v>
      </c>
      <c r="CJ89" s="36">
        <f t="shared" si="27"/>
        <v>0</v>
      </c>
      <c r="CK89" s="10"/>
      <c r="CL89" s="10"/>
      <c r="CM89" s="10"/>
      <c r="CN89" s="10"/>
      <c r="CO89" s="10"/>
    </row>
    <row r="90" spans="1:93" ht="32.1" customHeight="1" x14ac:dyDescent="0.25">
      <c r="A90" s="161" t="s">
        <v>61</v>
      </c>
      <c r="B90" s="161"/>
      <c r="C90" s="162"/>
      <c r="D90" s="162"/>
      <c r="E90" s="162"/>
      <c r="F90" s="162"/>
      <c r="G90" s="162"/>
      <c r="H90" s="162"/>
      <c r="I90" s="162"/>
      <c r="J90" s="162"/>
      <c r="K90" s="163"/>
      <c r="L90" s="163"/>
      <c r="M90" s="164"/>
      <c r="N90" s="165"/>
      <c r="O90" s="164"/>
      <c r="P90" s="164"/>
      <c r="Q90" s="164"/>
      <c r="R90" s="164"/>
      <c r="S90" s="164"/>
      <c r="T90" s="164"/>
      <c r="U90" s="164"/>
      <c r="V90" s="164"/>
      <c r="W90" s="165"/>
      <c r="X90" s="165"/>
      <c r="Y90" s="165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7"/>
      <c r="AR90" s="17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21" customHeight="1" x14ac:dyDescent="0.25">
      <c r="A91" s="382" t="s">
        <v>62</v>
      </c>
      <c r="B91" s="388" t="s">
        <v>63</v>
      </c>
      <c r="C91" s="391" t="s">
        <v>6</v>
      </c>
      <c r="D91" s="392"/>
      <c r="E91" s="393"/>
      <c r="F91" s="415" t="s">
        <v>7</v>
      </c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6"/>
      <c r="AN91" s="392" t="s">
        <v>9</v>
      </c>
      <c r="AO91" s="393"/>
      <c r="AP91" s="382" t="s">
        <v>10</v>
      </c>
      <c r="AQ91" s="382" t="s">
        <v>11</v>
      </c>
      <c r="AR91" s="382" t="s">
        <v>13</v>
      </c>
      <c r="BX91" s="2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2.5" customHeight="1" x14ac:dyDescent="0.25">
      <c r="A92" s="383"/>
      <c r="B92" s="389"/>
      <c r="C92" s="397"/>
      <c r="D92" s="398"/>
      <c r="E92" s="399"/>
      <c r="F92" s="407" t="s">
        <v>14</v>
      </c>
      <c r="G92" s="408"/>
      <c r="H92" s="407" t="s">
        <v>15</v>
      </c>
      <c r="I92" s="408"/>
      <c r="J92" s="415" t="s">
        <v>64</v>
      </c>
      <c r="K92" s="417"/>
      <c r="L92" s="415" t="s">
        <v>65</v>
      </c>
      <c r="M92" s="417"/>
      <c r="N92" s="415" t="s">
        <v>66</v>
      </c>
      <c r="O92" s="417"/>
      <c r="P92" s="415" t="s">
        <v>67</v>
      </c>
      <c r="Q92" s="417"/>
      <c r="R92" s="415" t="s">
        <v>68</v>
      </c>
      <c r="S92" s="417"/>
      <c r="T92" s="415" t="s">
        <v>69</v>
      </c>
      <c r="U92" s="417"/>
      <c r="V92" s="415" t="s">
        <v>70</v>
      </c>
      <c r="W92" s="417"/>
      <c r="X92" s="415" t="s">
        <v>71</v>
      </c>
      <c r="Y92" s="417"/>
      <c r="Z92" s="415" t="s">
        <v>72</v>
      </c>
      <c r="AA92" s="417"/>
      <c r="AB92" s="415" t="s">
        <v>73</v>
      </c>
      <c r="AC92" s="417"/>
      <c r="AD92" s="415" t="s">
        <v>74</v>
      </c>
      <c r="AE92" s="418"/>
      <c r="AF92" s="415" t="s">
        <v>75</v>
      </c>
      <c r="AG92" s="417"/>
      <c r="AH92" s="418" t="s">
        <v>76</v>
      </c>
      <c r="AI92" s="418"/>
      <c r="AJ92" s="415" t="s">
        <v>77</v>
      </c>
      <c r="AK92" s="417"/>
      <c r="AL92" s="418" t="s">
        <v>30</v>
      </c>
      <c r="AM92" s="416"/>
      <c r="AN92" s="398"/>
      <c r="AO92" s="399"/>
      <c r="AP92" s="383"/>
      <c r="AQ92" s="383"/>
      <c r="AR92" s="383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X92" s="2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24" customHeight="1" x14ac:dyDescent="0.25">
      <c r="A93" s="384"/>
      <c r="B93" s="390"/>
      <c r="C93" s="166" t="s">
        <v>31</v>
      </c>
      <c r="D93" s="167" t="s">
        <v>32</v>
      </c>
      <c r="E93" s="355" t="s">
        <v>33</v>
      </c>
      <c r="F93" s="11" t="s">
        <v>32</v>
      </c>
      <c r="G93" s="353" t="s">
        <v>33</v>
      </c>
      <c r="H93" s="11" t="s">
        <v>32</v>
      </c>
      <c r="I93" s="353" t="s">
        <v>33</v>
      </c>
      <c r="J93" s="11" t="s">
        <v>32</v>
      </c>
      <c r="K93" s="353" t="s">
        <v>33</v>
      </c>
      <c r="L93" s="11" t="s">
        <v>32</v>
      </c>
      <c r="M93" s="353" t="s">
        <v>33</v>
      </c>
      <c r="N93" s="11" t="s">
        <v>32</v>
      </c>
      <c r="O93" s="358" t="s">
        <v>33</v>
      </c>
      <c r="P93" s="11" t="s">
        <v>32</v>
      </c>
      <c r="Q93" s="353" t="s">
        <v>33</v>
      </c>
      <c r="R93" s="170" t="s">
        <v>32</v>
      </c>
      <c r="S93" s="358" t="s">
        <v>33</v>
      </c>
      <c r="T93" s="11" t="s">
        <v>32</v>
      </c>
      <c r="U93" s="353" t="s">
        <v>33</v>
      </c>
      <c r="V93" s="170" t="s">
        <v>32</v>
      </c>
      <c r="W93" s="358" t="s">
        <v>33</v>
      </c>
      <c r="X93" s="11" t="s">
        <v>32</v>
      </c>
      <c r="Y93" s="353" t="s">
        <v>33</v>
      </c>
      <c r="Z93" s="170" t="s">
        <v>32</v>
      </c>
      <c r="AA93" s="358" t="s">
        <v>33</v>
      </c>
      <c r="AB93" s="11" t="s">
        <v>32</v>
      </c>
      <c r="AC93" s="353" t="s">
        <v>33</v>
      </c>
      <c r="AD93" s="11" t="s">
        <v>32</v>
      </c>
      <c r="AE93" s="358" t="s">
        <v>33</v>
      </c>
      <c r="AF93" s="11" t="s">
        <v>32</v>
      </c>
      <c r="AG93" s="353" t="s">
        <v>33</v>
      </c>
      <c r="AH93" s="170" t="s">
        <v>32</v>
      </c>
      <c r="AI93" s="358" t="s">
        <v>33</v>
      </c>
      <c r="AJ93" s="11" t="s">
        <v>32</v>
      </c>
      <c r="AK93" s="353" t="s">
        <v>33</v>
      </c>
      <c r="AL93" s="170" t="s">
        <v>32</v>
      </c>
      <c r="AM93" s="360" t="s">
        <v>33</v>
      </c>
      <c r="AN93" s="359" t="s">
        <v>34</v>
      </c>
      <c r="AO93" s="355" t="s">
        <v>35</v>
      </c>
      <c r="AP93" s="384"/>
      <c r="AQ93" s="384"/>
      <c r="AR93" s="384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X93" s="2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9.5" customHeight="1" x14ac:dyDescent="0.25">
      <c r="A94" s="382" t="s">
        <v>78</v>
      </c>
      <c r="B94" s="18" t="s">
        <v>79</v>
      </c>
      <c r="C94" s="19">
        <f t="shared" ref="C94:C105" si="29">SUM(D94+E94)</f>
        <v>253</v>
      </c>
      <c r="D94" s="20">
        <f>+L94+N94+P94+R94+T94+V94+X94+Z94+AB94+AD94</f>
        <v>136</v>
      </c>
      <c r="E94" s="172">
        <f>+M94+O94+Q94+S94+U94+W94+Y94+AA94+AC94+AE94</f>
        <v>117</v>
      </c>
      <c r="F94" s="126"/>
      <c r="G94" s="173"/>
      <c r="H94" s="126"/>
      <c r="I94" s="174"/>
      <c r="J94" s="126"/>
      <c r="K94" s="173"/>
      <c r="L94" s="77">
        <v>4</v>
      </c>
      <c r="M94" s="78">
        <v>9</v>
      </c>
      <c r="N94" s="175">
        <v>8</v>
      </c>
      <c r="O94" s="176">
        <v>20</v>
      </c>
      <c r="P94" s="79">
        <v>17</v>
      </c>
      <c r="Q94" s="78">
        <v>11</v>
      </c>
      <c r="R94" s="177">
        <v>21</v>
      </c>
      <c r="S94" s="176">
        <v>19</v>
      </c>
      <c r="T94" s="77">
        <v>13</v>
      </c>
      <c r="U94" s="29">
        <v>19</v>
      </c>
      <c r="V94" s="175">
        <v>19</v>
      </c>
      <c r="W94" s="177">
        <v>18</v>
      </c>
      <c r="X94" s="77">
        <v>25</v>
      </c>
      <c r="Y94" s="29">
        <v>6</v>
      </c>
      <c r="Z94" s="175">
        <v>14</v>
      </c>
      <c r="AA94" s="177">
        <v>9</v>
      </c>
      <c r="AB94" s="77">
        <v>10</v>
      </c>
      <c r="AC94" s="29">
        <v>5</v>
      </c>
      <c r="AD94" s="77">
        <v>5</v>
      </c>
      <c r="AE94" s="78">
        <v>1</v>
      </c>
      <c r="AF94" s="178"/>
      <c r="AG94" s="179"/>
      <c r="AH94" s="178"/>
      <c r="AI94" s="179"/>
      <c r="AJ94" s="178"/>
      <c r="AK94" s="179"/>
      <c r="AL94" s="180"/>
      <c r="AM94" s="181"/>
      <c r="AN94" s="182">
        <v>0</v>
      </c>
      <c r="AO94" s="78">
        <v>0</v>
      </c>
      <c r="AP94" s="30">
        <v>0</v>
      </c>
      <c r="AQ94" s="29">
        <v>0</v>
      </c>
      <c r="AR94" s="78">
        <v>0</v>
      </c>
      <c r="AS94" s="33" t="str">
        <f t="shared" ref="AS94:AS105" si="30">$CA94&amp;$CB94&amp;$CC94&amp;$CD94</f>
        <v/>
      </c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17"/>
      <c r="BE94" s="17"/>
      <c r="BX94" s="2"/>
      <c r="CA94" s="35" t="str">
        <f t="shared" ref="CA94:CA105" si="31">IF(CG94=1,"* No olvide digitar la columna Trans y/o Pueblos Originarios y/o Migrantes y/o Población SENAME (Digite Cero si no tiene). ","")</f>
        <v/>
      </c>
      <c r="CB94" s="35" t="str">
        <f t="shared" ref="CB94:CB105" si="32">IF(CH94=1,"* El número de Trans y/o Pueblos Originarios y/o Migrantes y/o Población SENAME NO DEBE ser mayor que el Total. ","")</f>
        <v/>
      </c>
      <c r="CC94" s="35"/>
      <c r="CD94" s="35"/>
      <c r="CE94" s="35"/>
      <c r="CF94" s="35"/>
      <c r="CG94" s="36">
        <f t="shared" ref="CG94:CG105" si="33">IF(AND(C94&lt;&gt;0,OR(AO94="",AP94="",AQ94="",AR94="",AN94="")),1,0)</f>
        <v>0</v>
      </c>
      <c r="CH94" s="36">
        <f t="shared" ref="CH94:CH105" si="34">IF(OR(C94&lt;(AN94+AO94),C94&lt;AQ94,C94&lt;AP94,C94&lt;AR94),1,0)</f>
        <v>0</v>
      </c>
      <c r="CI94" s="36"/>
      <c r="CJ94" s="36"/>
      <c r="CK94" s="10"/>
      <c r="CL94" s="10"/>
      <c r="CM94" s="10"/>
      <c r="CN94" s="10"/>
      <c r="CO94" s="10"/>
    </row>
    <row r="95" spans="1:93" ht="19.5" customHeight="1" x14ac:dyDescent="0.25">
      <c r="A95" s="383"/>
      <c r="B95" s="37" t="s">
        <v>80</v>
      </c>
      <c r="C95" s="38">
        <f t="shared" si="29"/>
        <v>19</v>
      </c>
      <c r="D95" s="39">
        <f>SUM(F95+H95+J95+L95+N95+P95+R95+T95+V95+X95+Z95+AB95+AD95+AF95+AH95+AJ95+AL95)</f>
        <v>11</v>
      </c>
      <c r="E95" s="183">
        <f t="shared" ref="D95:E97" si="35">SUM(G95+I95+K95+M95+O95+Q95+S95+U95+W95+Y95+AA95+AC95+AE95+AG95+AI95+AK95+AM95)</f>
        <v>8</v>
      </c>
      <c r="F95" s="41"/>
      <c r="G95" s="184"/>
      <c r="H95" s="41"/>
      <c r="I95" s="42"/>
      <c r="J95" s="182"/>
      <c r="K95" s="101"/>
      <c r="L95" s="41">
        <v>1</v>
      </c>
      <c r="M95" s="43"/>
      <c r="N95" s="182">
        <v>1</v>
      </c>
      <c r="O95" s="101"/>
      <c r="P95" s="44">
        <v>1</v>
      </c>
      <c r="Q95" s="43"/>
      <c r="R95" s="184"/>
      <c r="S95" s="101">
        <v>1</v>
      </c>
      <c r="T95" s="41"/>
      <c r="U95" s="42"/>
      <c r="V95" s="182">
        <v>1</v>
      </c>
      <c r="W95" s="184">
        <v>1</v>
      </c>
      <c r="X95" s="41"/>
      <c r="Y95" s="42"/>
      <c r="Z95" s="182">
        <v>1</v>
      </c>
      <c r="AA95" s="184">
        <v>1</v>
      </c>
      <c r="AB95" s="41">
        <v>2</v>
      </c>
      <c r="AC95" s="42"/>
      <c r="AD95" s="41">
        <v>1</v>
      </c>
      <c r="AE95" s="43"/>
      <c r="AF95" s="41">
        <v>2</v>
      </c>
      <c r="AG95" s="42">
        <v>4</v>
      </c>
      <c r="AH95" s="41"/>
      <c r="AI95" s="42">
        <v>1</v>
      </c>
      <c r="AJ95" s="41">
        <v>1</v>
      </c>
      <c r="AK95" s="42"/>
      <c r="AL95" s="182"/>
      <c r="AM95" s="46"/>
      <c r="AN95" s="182">
        <v>0</v>
      </c>
      <c r="AO95" s="43">
        <v>0</v>
      </c>
      <c r="AP95" s="32">
        <v>0</v>
      </c>
      <c r="AQ95" s="42">
        <v>0</v>
      </c>
      <c r="AR95" s="43">
        <v>0</v>
      </c>
      <c r="AS95" s="33" t="str">
        <f t="shared" si="30"/>
        <v/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17"/>
      <c r="BE95" s="17"/>
      <c r="BX95" s="2"/>
      <c r="CA95" s="35" t="str">
        <f t="shared" si="31"/>
        <v/>
      </c>
      <c r="CB95" s="35" t="str">
        <f t="shared" si="32"/>
        <v/>
      </c>
      <c r="CG95" s="36">
        <f t="shared" si="33"/>
        <v>0</v>
      </c>
      <c r="CH95" s="36">
        <f t="shared" si="34"/>
        <v>0</v>
      </c>
      <c r="CI95" s="10"/>
      <c r="CJ95" s="10"/>
      <c r="CK95" s="10"/>
      <c r="CL95" s="10"/>
      <c r="CM95" s="10"/>
      <c r="CN95" s="10"/>
      <c r="CO95" s="10"/>
    </row>
    <row r="96" spans="1:93" ht="19.5" customHeight="1" x14ac:dyDescent="0.25">
      <c r="A96" s="383"/>
      <c r="B96" s="37" t="s">
        <v>81</v>
      </c>
      <c r="C96" s="38">
        <f t="shared" si="29"/>
        <v>7</v>
      </c>
      <c r="D96" s="39">
        <f t="shared" si="35"/>
        <v>1</v>
      </c>
      <c r="E96" s="183">
        <f t="shared" si="35"/>
        <v>6</v>
      </c>
      <c r="F96" s="41"/>
      <c r="G96" s="184"/>
      <c r="H96" s="41"/>
      <c r="I96" s="42"/>
      <c r="J96" s="182">
        <v>1</v>
      </c>
      <c r="K96" s="101"/>
      <c r="L96" s="41"/>
      <c r="M96" s="43"/>
      <c r="N96" s="182"/>
      <c r="O96" s="101">
        <v>1</v>
      </c>
      <c r="P96" s="44"/>
      <c r="Q96" s="43"/>
      <c r="R96" s="184"/>
      <c r="S96" s="101">
        <v>3</v>
      </c>
      <c r="T96" s="41"/>
      <c r="U96" s="42">
        <v>1</v>
      </c>
      <c r="V96" s="182"/>
      <c r="W96" s="184"/>
      <c r="X96" s="41"/>
      <c r="Y96" s="42"/>
      <c r="Z96" s="182"/>
      <c r="AA96" s="184"/>
      <c r="AB96" s="41"/>
      <c r="AC96" s="42">
        <v>1</v>
      </c>
      <c r="AD96" s="41"/>
      <c r="AE96" s="43"/>
      <c r="AF96" s="41"/>
      <c r="AG96" s="42"/>
      <c r="AH96" s="41"/>
      <c r="AI96" s="42"/>
      <c r="AJ96" s="41"/>
      <c r="AK96" s="42"/>
      <c r="AL96" s="182"/>
      <c r="AM96" s="46"/>
      <c r="AN96" s="182">
        <v>0</v>
      </c>
      <c r="AO96" s="43">
        <v>0</v>
      </c>
      <c r="AP96" s="32">
        <v>0</v>
      </c>
      <c r="AQ96" s="42">
        <v>0</v>
      </c>
      <c r="AR96" s="43">
        <v>0</v>
      </c>
      <c r="AS96" s="33" t="str">
        <f t="shared" si="30"/>
        <v/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17"/>
      <c r="BE96" s="17"/>
      <c r="BX96" s="2"/>
      <c r="CA96" s="35" t="str">
        <f t="shared" si="31"/>
        <v/>
      </c>
      <c r="CB96" s="35" t="str">
        <f t="shared" si="32"/>
        <v/>
      </c>
      <c r="CG96" s="36">
        <f t="shared" si="33"/>
        <v>0</v>
      </c>
      <c r="CH96" s="36">
        <f t="shared" si="34"/>
        <v>0</v>
      </c>
      <c r="CI96" s="10"/>
      <c r="CJ96" s="10"/>
      <c r="CK96" s="10"/>
      <c r="CL96" s="10"/>
      <c r="CM96" s="10"/>
      <c r="CN96" s="10"/>
      <c r="CO96" s="10"/>
    </row>
    <row r="97" spans="1:93" ht="19.5" customHeight="1" x14ac:dyDescent="0.25">
      <c r="A97" s="383"/>
      <c r="B97" s="37" t="s">
        <v>82</v>
      </c>
      <c r="C97" s="38">
        <f t="shared" si="29"/>
        <v>0</v>
      </c>
      <c r="D97" s="39">
        <f t="shared" si="35"/>
        <v>0</v>
      </c>
      <c r="E97" s="183">
        <f t="shared" si="35"/>
        <v>0</v>
      </c>
      <c r="F97" s="41"/>
      <c r="G97" s="184"/>
      <c r="H97" s="41"/>
      <c r="I97" s="42"/>
      <c r="J97" s="182"/>
      <c r="K97" s="101"/>
      <c r="L97" s="41"/>
      <c r="M97" s="43"/>
      <c r="N97" s="182"/>
      <c r="O97" s="101"/>
      <c r="P97" s="44"/>
      <c r="Q97" s="43"/>
      <c r="R97" s="184"/>
      <c r="S97" s="101"/>
      <c r="T97" s="41"/>
      <c r="U97" s="42"/>
      <c r="V97" s="182"/>
      <c r="W97" s="184"/>
      <c r="X97" s="41"/>
      <c r="Y97" s="42"/>
      <c r="Z97" s="182"/>
      <c r="AA97" s="184"/>
      <c r="AB97" s="41"/>
      <c r="AC97" s="42"/>
      <c r="AD97" s="41"/>
      <c r="AE97" s="43"/>
      <c r="AF97" s="41"/>
      <c r="AG97" s="42"/>
      <c r="AH97" s="41"/>
      <c r="AI97" s="42"/>
      <c r="AJ97" s="41"/>
      <c r="AK97" s="42"/>
      <c r="AL97" s="182"/>
      <c r="AM97" s="46"/>
      <c r="AN97" s="182"/>
      <c r="AO97" s="43"/>
      <c r="AP97" s="32"/>
      <c r="AQ97" s="42"/>
      <c r="AR97" s="43"/>
      <c r="AS97" s="33" t="str">
        <f t="shared" si="30"/>
        <v/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17"/>
      <c r="BE97" s="17"/>
      <c r="BX97" s="2"/>
      <c r="CA97" s="35" t="str">
        <f t="shared" si="31"/>
        <v/>
      </c>
      <c r="CB97" s="35" t="str">
        <f t="shared" si="32"/>
        <v/>
      </c>
      <c r="CG97" s="36">
        <f t="shared" si="33"/>
        <v>0</v>
      </c>
      <c r="CH97" s="36">
        <f t="shared" si="34"/>
        <v>0</v>
      </c>
      <c r="CI97" s="10"/>
      <c r="CJ97" s="10"/>
      <c r="CK97" s="10"/>
      <c r="CL97" s="10"/>
      <c r="CM97" s="10"/>
      <c r="CN97" s="10"/>
      <c r="CO97" s="10"/>
    </row>
    <row r="98" spans="1:93" ht="19.5" customHeight="1" x14ac:dyDescent="0.25">
      <c r="A98" s="383"/>
      <c r="B98" s="128" t="s">
        <v>83</v>
      </c>
      <c r="C98" s="129">
        <f t="shared" si="29"/>
        <v>0</v>
      </c>
      <c r="D98" s="185">
        <f>+J98+L98+N98</f>
        <v>0</v>
      </c>
      <c r="E98" s="186">
        <f>+K98+M98+O98</f>
        <v>0</v>
      </c>
      <c r="F98" s="90"/>
      <c r="G98" s="187"/>
      <c r="H98" s="90"/>
      <c r="I98" s="91"/>
      <c r="J98" s="182"/>
      <c r="K98" s="101"/>
      <c r="L98" s="53"/>
      <c r="M98" s="55"/>
      <c r="N98" s="188"/>
      <c r="O98" s="189"/>
      <c r="P98" s="117"/>
      <c r="Q98" s="116"/>
      <c r="R98" s="187"/>
      <c r="S98" s="190"/>
      <c r="T98" s="90"/>
      <c r="U98" s="91"/>
      <c r="V98" s="130"/>
      <c r="W98" s="187"/>
      <c r="X98" s="90"/>
      <c r="Y98" s="91"/>
      <c r="Z98" s="130"/>
      <c r="AA98" s="187"/>
      <c r="AB98" s="90"/>
      <c r="AC98" s="91"/>
      <c r="AD98" s="90"/>
      <c r="AE98" s="116"/>
      <c r="AF98" s="90"/>
      <c r="AG98" s="91"/>
      <c r="AH98" s="90"/>
      <c r="AI98" s="91"/>
      <c r="AJ98" s="90"/>
      <c r="AK98" s="91"/>
      <c r="AL98" s="187"/>
      <c r="AM98" s="118"/>
      <c r="AN98" s="182"/>
      <c r="AO98" s="43"/>
      <c r="AP98" s="32"/>
      <c r="AQ98" s="54"/>
      <c r="AR98" s="55"/>
      <c r="AS98" s="33" t="str">
        <f t="shared" si="30"/>
        <v/>
      </c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17"/>
      <c r="BE98" s="17"/>
      <c r="BX98" s="2"/>
      <c r="CA98" s="35" t="str">
        <f t="shared" si="31"/>
        <v/>
      </c>
      <c r="CB98" s="35" t="str">
        <f t="shared" si="32"/>
        <v/>
      </c>
      <c r="CG98" s="36">
        <f t="shared" si="33"/>
        <v>0</v>
      </c>
      <c r="CH98" s="36">
        <f t="shared" si="34"/>
        <v>0</v>
      </c>
      <c r="CI98" s="10"/>
      <c r="CJ98" s="10"/>
      <c r="CK98" s="10"/>
      <c r="CL98" s="10"/>
      <c r="CM98" s="10"/>
      <c r="CN98" s="10"/>
      <c r="CO98" s="10"/>
    </row>
    <row r="99" spans="1:93" ht="19.5" customHeight="1" x14ac:dyDescent="0.25">
      <c r="A99" s="384"/>
      <c r="B99" s="63" t="s">
        <v>84</v>
      </c>
      <c r="C99" s="64">
        <f t="shared" si="29"/>
        <v>0</v>
      </c>
      <c r="D99" s="65">
        <f>SUM(F99+H99+J99+L99+N99+P99+R99+T99+V99+X99+Z99+AB99+AD99+AF99+AH99+AJ99+AL99)</f>
        <v>0</v>
      </c>
      <c r="E99" s="191">
        <f>SUM(G99+I99+K99+M99+O99+Q99+S99+U99+W99+Y99+AA99+AC99+AE99+AG99+AI99+AK99+AM99)</f>
        <v>0</v>
      </c>
      <c r="F99" s="70"/>
      <c r="G99" s="192"/>
      <c r="H99" s="70"/>
      <c r="I99" s="74"/>
      <c r="J99" s="193"/>
      <c r="K99" s="194"/>
      <c r="L99" s="70"/>
      <c r="M99" s="84"/>
      <c r="N99" s="193"/>
      <c r="O99" s="194"/>
      <c r="P99" s="85"/>
      <c r="Q99" s="84"/>
      <c r="R99" s="192"/>
      <c r="S99" s="194"/>
      <c r="T99" s="70"/>
      <c r="U99" s="74"/>
      <c r="V99" s="193"/>
      <c r="W99" s="192"/>
      <c r="X99" s="70"/>
      <c r="Y99" s="74"/>
      <c r="Z99" s="193"/>
      <c r="AA99" s="192"/>
      <c r="AB99" s="70"/>
      <c r="AC99" s="74"/>
      <c r="AD99" s="70"/>
      <c r="AE99" s="84"/>
      <c r="AF99" s="70"/>
      <c r="AG99" s="74"/>
      <c r="AH99" s="70"/>
      <c r="AI99" s="74"/>
      <c r="AJ99" s="70"/>
      <c r="AK99" s="74"/>
      <c r="AL99" s="70"/>
      <c r="AM99" s="74"/>
      <c r="AN99" s="182"/>
      <c r="AO99" s="43"/>
      <c r="AP99" s="32"/>
      <c r="AQ99" s="42"/>
      <c r="AR99" s="43"/>
      <c r="AS99" s="33" t="str">
        <f t="shared" si="30"/>
        <v/>
      </c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17"/>
      <c r="BE99" s="17"/>
      <c r="BX99" s="2"/>
      <c r="CA99" s="35" t="str">
        <f t="shared" si="31"/>
        <v/>
      </c>
      <c r="CB99" s="35" t="str">
        <f t="shared" si="32"/>
        <v/>
      </c>
      <c r="CG99" s="36">
        <f t="shared" si="33"/>
        <v>0</v>
      </c>
      <c r="CH99" s="36">
        <f t="shared" si="34"/>
        <v>0</v>
      </c>
      <c r="CI99" s="10"/>
      <c r="CJ99" s="10"/>
      <c r="CK99" s="10"/>
      <c r="CL99" s="10"/>
      <c r="CM99" s="10"/>
      <c r="CN99" s="10"/>
      <c r="CO99" s="10"/>
    </row>
    <row r="100" spans="1:93" ht="19.5" customHeight="1" x14ac:dyDescent="0.25">
      <c r="A100" s="382" t="s">
        <v>85</v>
      </c>
      <c r="B100" s="18" t="s">
        <v>79</v>
      </c>
      <c r="C100" s="19">
        <f t="shared" si="29"/>
        <v>0</v>
      </c>
      <c r="D100" s="20">
        <f>+L100+N100+P100+R100+T100+V100+X100+Z100+AB100+AD100</f>
        <v>0</v>
      </c>
      <c r="E100" s="172">
        <f>+M100+O100+Q100+S100+U100+W100+Y100+AA100+AC100+AE100</f>
        <v>0</v>
      </c>
      <c r="F100" s="126"/>
      <c r="G100" s="173"/>
      <c r="H100" s="126"/>
      <c r="I100" s="174"/>
      <c r="J100" s="126"/>
      <c r="K100" s="173"/>
      <c r="L100" s="77"/>
      <c r="M100" s="78"/>
      <c r="N100" s="175"/>
      <c r="O100" s="176"/>
      <c r="P100" s="79"/>
      <c r="Q100" s="78"/>
      <c r="R100" s="177"/>
      <c r="S100" s="176"/>
      <c r="T100" s="77"/>
      <c r="U100" s="29"/>
      <c r="V100" s="175"/>
      <c r="W100" s="177"/>
      <c r="X100" s="77"/>
      <c r="Y100" s="29"/>
      <c r="Z100" s="175"/>
      <c r="AA100" s="177"/>
      <c r="AB100" s="77"/>
      <c r="AC100" s="29"/>
      <c r="AD100" s="77"/>
      <c r="AE100" s="78"/>
      <c r="AF100" s="107"/>
      <c r="AG100" s="195"/>
      <c r="AH100" s="107"/>
      <c r="AI100" s="195"/>
      <c r="AJ100" s="107"/>
      <c r="AK100" s="195"/>
      <c r="AL100" s="196"/>
      <c r="AM100" s="197"/>
      <c r="AN100" s="182"/>
      <c r="AO100" s="43"/>
      <c r="AP100" s="32"/>
      <c r="AQ100" s="95"/>
      <c r="AR100" s="96"/>
      <c r="AS100" s="33" t="str">
        <f t="shared" si="30"/>
        <v/>
      </c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17"/>
      <c r="BE100" s="17"/>
      <c r="BX100" s="2"/>
      <c r="CA100" s="35" t="str">
        <f t="shared" si="31"/>
        <v/>
      </c>
      <c r="CB100" s="35" t="str">
        <f t="shared" si="32"/>
        <v/>
      </c>
      <c r="CG100" s="36">
        <f t="shared" si="33"/>
        <v>0</v>
      </c>
      <c r="CH100" s="36">
        <f t="shared" si="34"/>
        <v>0</v>
      </c>
      <c r="CI100" s="10"/>
      <c r="CJ100" s="10"/>
      <c r="CK100" s="10"/>
      <c r="CL100" s="10"/>
      <c r="CM100" s="10"/>
      <c r="CN100" s="10"/>
      <c r="CO100" s="10"/>
    </row>
    <row r="101" spans="1:93" ht="19.5" customHeight="1" x14ac:dyDescent="0.25">
      <c r="A101" s="383"/>
      <c r="B101" s="37" t="s">
        <v>80</v>
      </c>
      <c r="C101" s="38">
        <f t="shared" si="29"/>
        <v>19</v>
      </c>
      <c r="D101" s="39">
        <f t="shared" ref="D101:E103" si="36">SUM(F101+H101+J101+L101+N101+P101+R101+T101+V101+X101+Z101+AB101+AD101+AF101+AH101+AJ101+AL101)</f>
        <v>11</v>
      </c>
      <c r="E101" s="183">
        <f t="shared" si="36"/>
        <v>8</v>
      </c>
      <c r="F101" s="41"/>
      <c r="G101" s="198"/>
      <c r="H101" s="41"/>
      <c r="I101" s="95"/>
      <c r="J101" s="41"/>
      <c r="K101" s="198"/>
      <c r="L101" s="41">
        <v>1</v>
      </c>
      <c r="M101" s="95"/>
      <c r="N101" s="182">
        <v>1</v>
      </c>
      <c r="O101" s="198"/>
      <c r="P101" s="41">
        <v>1</v>
      </c>
      <c r="Q101" s="95"/>
      <c r="R101" s="182"/>
      <c r="S101" s="198">
        <v>1</v>
      </c>
      <c r="T101" s="41"/>
      <c r="U101" s="95"/>
      <c r="V101" s="182">
        <v>1</v>
      </c>
      <c r="W101" s="198">
        <v>1</v>
      </c>
      <c r="X101" s="41"/>
      <c r="Y101" s="95"/>
      <c r="Z101" s="182">
        <v>1</v>
      </c>
      <c r="AA101" s="198">
        <v>1</v>
      </c>
      <c r="AB101" s="41">
        <v>2</v>
      </c>
      <c r="AC101" s="95"/>
      <c r="AD101" s="41">
        <v>1</v>
      </c>
      <c r="AE101" s="96"/>
      <c r="AF101" s="41">
        <v>2</v>
      </c>
      <c r="AG101" s="42">
        <v>4</v>
      </c>
      <c r="AH101" s="41"/>
      <c r="AI101" s="42">
        <v>1</v>
      </c>
      <c r="AJ101" s="41">
        <v>1</v>
      </c>
      <c r="AK101" s="42"/>
      <c r="AL101" s="182"/>
      <c r="AM101" s="46"/>
      <c r="AN101" s="182">
        <v>0</v>
      </c>
      <c r="AO101" s="43">
        <v>0</v>
      </c>
      <c r="AP101" s="32">
        <v>0</v>
      </c>
      <c r="AQ101" s="95">
        <v>0</v>
      </c>
      <c r="AR101" s="96">
        <v>0</v>
      </c>
      <c r="AS101" s="33" t="str">
        <f t="shared" si="30"/>
        <v/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17"/>
      <c r="BE101" s="17"/>
      <c r="BX101" s="2"/>
      <c r="CA101" s="35" t="str">
        <f t="shared" si="31"/>
        <v/>
      </c>
      <c r="CB101" s="35" t="str">
        <f t="shared" si="32"/>
        <v/>
      </c>
      <c r="CG101" s="36">
        <f t="shared" si="33"/>
        <v>0</v>
      </c>
      <c r="CH101" s="36">
        <f t="shared" si="34"/>
        <v>0</v>
      </c>
      <c r="CI101" s="10"/>
      <c r="CJ101" s="10"/>
      <c r="CK101" s="10"/>
      <c r="CL101" s="10"/>
      <c r="CM101" s="10"/>
      <c r="CN101" s="10"/>
      <c r="CO101" s="10"/>
    </row>
    <row r="102" spans="1:93" ht="19.5" customHeight="1" x14ac:dyDescent="0.25">
      <c r="A102" s="383"/>
      <c r="B102" s="37" t="s">
        <v>81</v>
      </c>
      <c r="C102" s="38">
        <f t="shared" si="29"/>
        <v>7</v>
      </c>
      <c r="D102" s="39">
        <f>SUM(F102+H102+J102+L102+N102+P102+R102+T102+V102+X102+Z102+AB102+AD102+AF102+AH102+AJ102+AL102)</f>
        <v>1</v>
      </c>
      <c r="E102" s="183">
        <f t="shared" si="36"/>
        <v>6</v>
      </c>
      <c r="F102" s="41"/>
      <c r="G102" s="184"/>
      <c r="H102" s="41"/>
      <c r="I102" s="42"/>
      <c r="J102" s="41">
        <v>1</v>
      </c>
      <c r="K102" s="184"/>
      <c r="L102" s="41"/>
      <c r="M102" s="42"/>
      <c r="N102" s="182"/>
      <c r="O102" s="184">
        <v>1</v>
      </c>
      <c r="P102" s="41"/>
      <c r="Q102" s="42"/>
      <c r="R102" s="182"/>
      <c r="S102" s="184">
        <v>3</v>
      </c>
      <c r="T102" s="41"/>
      <c r="U102" s="42">
        <v>1</v>
      </c>
      <c r="V102" s="182"/>
      <c r="W102" s="184"/>
      <c r="X102" s="41"/>
      <c r="Y102" s="42"/>
      <c r="Z102" s="182"/>
      <c r="AA102" s="184"/>
      <c r="AB102" s="41"/>
      <c r="AC102" s="42">
        <v>1</v>
      </c>
      <c r="AD102" s="41"/>
      <c r="AE102" s="43"/>
      <c r="AF102" s="41"/>
      <c r="AG102" s="42"/>
      <c r="AH102" s="41"/>
      <c r="AI102" s="42"/>
      <c r="AJ102" s="41"/>
      <c r="AK102" s="42"/>
      <c r="AL102" s="182"/>
      <c r="AM102" s="46"/>
      <c r="AN102" s="182">
        <v>0</v>
      </c>
      <c r="AO102" s="43">
        <v>0</v>
      </c>
      <c r="AP102" s="32">
        <v>0</v>
      </c>
      <c r="AQ102" s="42">
        <v>0</v>
      </c>
      <c r="AR102" s="43">
        <v>0</v>
      </c>
      <c r="AS102" s="33" t="str">
        <f t="shared" si="30"/>
        <v/>
      </c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17"/>
      <c r="BE102" s="17"/>
      <c r="BX102" s="2"/>
      <c r="CA102" s="35" t="str">
        <f t="shared" si="31"/>
        <v/>
      </c>
      <c r="CB102" s="35" t="str">
        <f t="shared" si="32"/>
        <v/>
      </c>
      <c r="CG102" s="36">
        <f t="shared" si="33"/>
        <v>0</v>
      </c>
      <c r="CH102" s="36">
        <f t="shared" si="34"/>
        <v>0</v>
      </c>
      <c r="CI102" s="10"/>
      <c r="CJ102" s="10"/>
      <c r="CK102" s="10"/>
      <c r="CL102" s="10"/>
      <c r="CM102" s="10"/>
      <c r="CN102" s="10"/>
      <c r="CO102" s="10"/>
    </row>
    <row r="103" spans="1:93" ht="19.5" customHeight="1" x14ac:dyDescent="0.25">
      <c r="A103" s="383"/>
      <c r="B103" s="37" t="s">
        <v>82</v>
      </c>
      <c r="C103" s="38">
        <f t="shared" si="29"/>
        <v>0</v>
      </c>
      <c r="D103" s="39">
        <f t="shared" si="36"/>
        <v>0</v>
      </c>
      <c r="E103" s="183">
        <f t="shared" si="36"/>
        <v>0</v>
      </c>
      <c r="F103" s="41"/>
      <c r="G103" s="184"/>
      <c r="H103" s="41"/>
      <c r="I103" s="42"/>
      <c r="J103" s="41"/>
      <c r="K103" s="184"/>
      <c r="L103" s="41"/>
      <c r="M103" s="42"/>
      <c r="N103" s="182"/>
      <c r="O103" s="184"/>
      <c r="P103" s="41"/>
      <c r="Q103" s="42"/>
      <c r="R103" s="182"/>
      <c r="S103" s="184"/>
      <c r="T103" s="41"/>
      <c r="U103" s="42"/>
      <c r="V103" s="182"/>
      <c r="W103" s="184"/>
      <c r="X103" s="41"/>
      <c r="Y103" s="42"/>
      <c r="Z103" s="182"/>
      <c r="AA103" s="184"/>
      <c r="AB103" s="41"/>
      <c r="AC103" s="42"/>
      <c r="AD103" s="41"/>
      <c r="AE103" s="43"/>
      <c r="AF103" s="41"/>
      <c r="AG103" s="42"/>
      <c r="AH103" s="41"/>
      <c r="AI103" s="42"/>
      <c r="AJ103" s="41"/>
      <c r="AK103" s="42"/>
      <c r="AL103" s="182"/>
      <c r="AM103" s="46"/>
      <c r="AN103" s="182"/>
      <c r="AO103" s="43"/>
      <c r="AP103" s="32"/>
      <c r="AQ103" s="42"/>
      <c r="AR103" s="43"/>
      <c r="AS103" s="33" t="str">
        <f t="shared" si="30"/>
        <v/>
      </c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17"/>
      <c r="BE103" s="17"/>
      <c r="BX103" s="2"/>
      <c r="CA103" s="35" t="str">
        <f t="shared" si="31"/>
        <v/>
      </c>
      <c r="CB103" s="35" t="str">
        <f t="shared" si="32"/>
        <v/>
      </c>
      <c r="CG103" s="36">
        <f t="shared" si="33"/>
        <v>0</v>
      </c>
      <c r="CH103" s="36">
        <f t="shared" si="34"/>
        <v>0</v>
      </c>
      <c r="CI103" s="10"/>
      <c r="CJ103" s="10"/>
      <c r="CK103" s="10"/>
      <c r="CL103" s="10"/>
      <c r="CM103" s="10"/>
      <c r="CN103" s="10"/>
      <c r="CO103" s="10"/>
    </row>
    <row r="104" spans="1:93" ht="19.5" customHeight="1" x14ac:dyDescent="0.25">
      <c r="A104" s="383"/>
      <c r="B104" s="128" t="s">
        <v>83</v>
      </c>
      <c r="C104" s="129">
        <f t="shared" si="29"/>
        <v>0</v>
      </c>
      <c r="D104" s="185">
        <f>+J104+L104+N104</f>
        <v>0</v>
      </c>
      <c r="E104" s="186">
        <f>+K104+M104+O104</f>
        <v>0</v>
      </c>
      <c r="F104" s="90"/>
      <c r="G104" s="187"/>
      <c r="H104" s="126"/>
      <c r="I104" s="174"/>
      <c r="J104" s="41"/>
      <c r="K104" s="184"/>
      <c r="L104" s="41"/>
      <c r="M104" s="42"/>
      <c r="N104" s="182"/>
      <c r="O104" s="184"/>
      <c r="P104" s="199"/>
      <c r="Q104" s="127"/>
      <c r="R104" s="173"/>
      <c r="S104" s="200"/>
      <c r="T104" s="126"/>
      <c r="U104" s="174"/>
      <c r="V104" s="201"/>
      <c r="W104" s="173"/>
      <c r="X104" s="126"/>
      <c r="Y104" s="174"/>
      <c r="Z104" s="201"/>
      <c r="AA104" s="173"/>
      <c r="AB104" s="126"/>
      <c r="AC104" s="174"/>
      <c r="AD104" s="126"/>
      <c r="AE104" s="127"/>
      <c r="AF104" s="126"/>
      <c r="AG104" s="174"/>
      <c r="AH104" s="126"/>
      <c r="AI104" s="174"/>
      <c r="AJ104" s="126"/>
      <c r="AK104" s="174"/>
      <c r="AL104" s="173"/>
      <c r="AM104" s="202"/>
      <c r="AN104" s="182"/>
      <c r="AO104" s="43"/>
      <c r="AP104" s="32"/>
      <c r="AQ104" s="42"/>
      <c r="AR104" s="43"/>
      <c r="AS104" s="33" t="str">
        <f t="shared" si="30"/>
        <v/>
      </c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17"/>
      <c r="BE104" s="17"/>
      <c r="BX104" s="2"/>
      <c r="CA104" s="35" t="str">
        <f t="shared" si="31"/>
        <v/>
      </c>
      <c r="CB104" s="35" t="str">
        <f t="shared" si="32"/>
        <v/>
      </c>
      <c r="CG104" s="36">
        <f t="shared" si="33"/>
        <v>0</v>
      </c>
      <c r="CH104" s="36">
        <f t="shared" si="34"/>
        <v>0</v>
      </c>
      <c r="CI104" s="10"/>
      <c r="CJ104" s="10"/>
      <c r="CK104" s="10"/>
      <c r="CL104" s="10"/>
      <c r="CM104" s="10"/>
      <c r="CN104" s="10"/>
      <c r="CO104" s="10"/>
    </row>
    <row r="105" spans="1:93" ht="19.5" customHeight="1" x14ac:dyDescent="0.25">
      <c r="A105" s="384"/>
      <c r="B105" s="63" t="s">
        <v>84</v>
      </c>
      <c r="C105" s="64">
        <f t="shared" si="29"/>
        <v>0</v>
      </c>
      <c r="D105" s="65">
        <f>SUM(F105+H105+J105+L105+N105+P105+R105+T105+V105+X105+Z105+AB105+AD105+AF105+AH105+AJ105+AL105)</f>
        <v>0</v>
      </c>
      <c r="E105" s="191">
        <f>SUM(G105+I105+K105+M105+O105+Q105+S105+U105+W105+Y105+AA105+AC105+AE105+AG105+AI105+AK105+AM105)</f>
        <v>0</v>
      </c>
      <c r="F105" s="70"/>
      <c r="G105" s="192"/>
      <c r="H105" s="70"/>
      <c r="I105" s="74"/>
      <c r="J105" s="193"/>
      <c r="K105" s="194"/>
      <c r="L105" s="70"/>
      <c r="M105" s="84"/>
      <c r="N105" s="193"/>
      <c r="O105" s="194"/>
      <c r="P105" s="85"/>
      <c r="Q105" s="84"/>
      <c r="R105" s="192"/>
      <c r="S105" s="194"/>
      <c r="T105" s="70"/>
      <c r="U105" s="74"/>
      <c r="V105" s="193"/>
      <c r="W105" s="192"/>
      <c r="X105" s="70"/>
      <c r="Y105" s="74"/>
      <c r="Z105" s="193"/>
      <c r="AA105" s="192"/>
      <c r="AB105" s="70"/>
      <c r="AC105" s="74"/>
      <c r="AD105" s="70"/>
      <c r="AE105" s="84"/>
      <c r="AF105" s="70"/>
      <c r="AG105" s="74"/>
      <c r="AH105" s="70"/>
      <c r="AI105" s="74"/>
      <c r="AJ105" s="70"/>
      <c r="AK105" s="74"/>
      <c r="AL105" s="192"/>
      <c r="AM105" s="86"/>
      <c r="AN105" s="193"/>
      <c r="AO105" s="84"/>
      <c r="AP105" s="75"/>
      <c r="AQ105" s="74"/>
      <c r="AR105" s="74"/>
      <c r="AS105" s="33" t="str">
        <f t="shared" si="30"/>
        <v/>
      </c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17"/>
      <c r="BE105" s="17"/>
      <c r="BX105" s="2"/>
      <c r="CA105" s="35" t="str">
        <f t="shared" si="31"/>
        <v/>
      </c>
      <c r="CB105" s="35" t="str">
        <f t="shared" si="32"/>
        <v/>
      </c>
      <c r="CG105" s="36">
        <f t="shared" si="33"/>
        <v>0</v>
      </c>
      <c r="CH105" s="36">
        <f t="shared" si="34"/>
        <v>0</v>
      </c>
      <c r="CI105" s="10"/>
      <c r="CJ105" s="10"/>
      <c r="CK105" s="10"/>
      <c r="CL105" s="10"/>
      <c r="CM105" s="10"/>
      <c r="CN105" s="10"/>
      <c r="CO105" s="10"/>
    </row>
    <row r="106" spans="1:93" ht="32.1" customHeight="1" x14ac:dyDescent="0.25">
      <c r="A106" s="203" t="s">
        <v>86</v>
      </c>
      <c r="B106" s="9"/>
      <c r="C106" s="9"/>
      <c r="D106" s="9"/>
      <c r="E106" s="163"/>
      <c r="F106" s="163"/>
      <c r="G106" s="163"/>
      <c r="H106" s="163"/>
      <c r="I106" s="163"/>
      <c r="J106" s="163"/>
      <c r="K106" s="163"/>
      <c r="L106" s="164"/>
      <c r="M106" s="17"/>
      <c r="N106" s="17"/>
      <c r="O106" s="17"/>
      <c r="P106" s="17"/>
      <c r="Q106" s="17"/>
      <c r="R106" s="17"/>
      <c r="S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25.35" customHeight="1" x14ac:dyDescent="0.25">
      <c r="A107" s="392" t="s">
        <v>87</v>
      </c>
      <c r="B107" s="204" t="s">
        <v>88</v>
      </c>
      <c r="C107" s="356" t="s">
        <v>89</v>
      </c>
      <c r="D107" s="356" t="s">
        <v>90</v>
      </c>
      <c r="E107" s="163"/>
      <c r="F107" s="163"/>
      <c r="G107" s="163"/>
      <c r="H107" s="163"/>
      <c r="I107" s="163"/>
      <c r="J107" s="163"/>
      <c r="K107" s="163"/>
      <c r="L107" s="164"/>
      <c r="M107" s="17"/>
      <c r="N107" s="17"/>
      <c r="O107" s="17"/>
      <c r="P107" s="17"/>
      <c r="Q107" s="17"/>
      <c r="R107" s="17"/>
      <c r="S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26.25" customHeight="1" x14ac:dyDescent="0.25">
      <c r="A108" s="395"/>
      <c r="B108" s="206" t="s">
        <v>91</v>
      </c>
      <c r="C108" s="30"/>
      <c r="D108" s="30"/>
      <c r="E108" s="33" t="str">
        <f>$CA108&amp;$CB108&amp;$CC108&amp;$CD108</f>
        <v/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17"/>
      <c r="R108" s="17"/>
      <c r="S108" s="17"/>
      <c r="CA108" s="4" t="str">
        <f>IF(D108&lt;=C108,"","* Las consejerías realizadas en Espacios Amigables NO DEBEN ser mayor al Total de Actividades. ")</f>
        <v/>
      </c>
      <c r="CG108" s="10">
        <f>IF(D108&lt;=C108,0,1)</f>
        <v>0</v>
      </c>
      <c r="CH108" s="10"/>
      <c r="CI108" s="10"/>
      <c r="CJ108" s="10"/>
      <c r="CK108" s="10"/>
      <c r="CL108" s="10"/>
      <c r="CM108" s="10"/>
      <c r="CN108" s="10"/>
      <c r="CO108" s="10"/>
    </row>
    <row r="109" spans="1:93" ht="26.25" customHeight="1" x14ac:dyDescent="0.25">
      <c r="A109" s="395"/>
      <c r="B109" s="207" t="s">
        <v>92</v>
      </c>
      <c r="C109" s="32"/>
      <c r="D109" s="32"/>
      <c r="E109" s="33" t="str">
        <f>$CA109&amp;$CB109&amp;$CC109&amp;$CD109</f>
        <v/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17"/>
      <c r="R109" s="17"/>
      <c r="S109" s="17"/>
      <c r="CA109" s="4" t="str">
        <f>IF(D109&lt;=C109,"","* Las consejerías realizadas en Espacios Amigables NO DEBEN ser mayor al Total de Actividades. ")</f>
        <v/>
      </c>
      <c r="CG109" s="10">
        <f>IF(D109&lt;=C109,0,1)</f>
        <v>0</v>
      </c>
      <c r="CH109" s="10"/>
      <c r="CI109" s="10"/>
      <c r="CJ109" s="10"/>
      <c r="CK109" s="10"/>
      <c r="CL109" s="10"/>
      <c r="CM109" s="10"/>
      <c r="CN109" s="10"/>
      <c r="CO109" s="10"/>
    </row>
    <row r="110" spans="1:93" ht="26.25" customHeight="1" x14ac:dyDescent="0.25">
      <c r="A110" s="395"/>
      <c r="B110" s="207" t="s">
        <v>93</v>
      </c>
      <c r="C110" s="32"/>
      <c r="D110" s="32"/>
      <c r="E110" s="33" t="str">
        <f>$CA110&amp;$CB110&amp;$CC110&amp;$CD110</f>
        <v/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17"/>
      <c r="R110" s="17"/>
      <c r="S110" s="17"/>
      <c r="CA110" s="4" t="str">
        <f>IF(D110&lt;=C110,"","* Las consejerías realizadas en Espacios Amigables NO DEBEN ser mayor al Total de Actividades. ")</f>
        <v/>
      </c>
      <c r="CG110" s="10">
        <f>IF(D110&lt;=C110,0,1)</f>
        <v>0</v>
      </c>
      <c r="CH110" s="10"/>
      <c r="CI110" s="10"/>
      <c r="CJ110" s="10"/>
      <c r="CK110" s="10"/>
      <c r="CL110" s="10"/>
      <c r="CM110" s="10"/>
      <c r="CN110" s="10"/>
      <c r="CO110" s="10"/>
    </row>
    <row r="111" spans="1:93" ht="26.25" customHeight="1" x14ac:dyDescent="0.25">
      <c r="A111" s="395"/>
      <c r="B111" s="207" t="s">
        <v>94</v>
      </c>
      <c r="C111" s="32"/>
      <c r="D111" s="208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17"/>
      <c r="R111" s="17"/>
      <c r="S111" s="17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ht="26.25" customHeight="1" x14ac:dyDescent="0.25">
      <c r="A112" s="395"/>
      <c r="B112" s="209" t="s">
        <v>95</v>
      </c>
      <c r="C112" s="42"/>
      <c r="D112" s="208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17"/>
      <c r="R112" s="17"/>
      <c r="S112" s="17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104" ht="26.25" customHeight="1" x14ac:dyDescent="0.25">
      <c r="A113" s="395"/>
      <c r="B113" s="209" t="s">
        <v>96</v>
      </c>
      <c r="C113" s="42"/>
      <c r="D113" s="32"/>
      <c r="E113" s="33" t="str">
        <f>$CA113&amp;$CB113&amp;$CC113&amp;$CD113</f>
        <v/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17"/>
      <c r="R113" s="17"/>
      <c r="S113" s="17"/>
      <c r="CA113" s="4" t="str">
        <f>IF(D113&lt;=C113,"","* Las consejerías realizadas en Espacios Amigables NO DEBEN ser mayor al Total de Actividades. ")</f>
        <v/>
      </c>
      <c r="CG113" s="10">
        <f>IF(D113&lt;=C113,0,1)</f>
        <v>0</v>
      </c>
      <c r="CH113" s="10"/>
      <c r="CI113" s="10"/>
      <c r="CJ113" s="10"/>
      <c r="CK113" s="10"/>
      <c r="CL113" s="10"/>
      <c r="CM113" s="10"/>
      <c r="CN113" s="10"/>
      <c r="CO113" s="10"/>
    </row>
    <row r="114" spans="1:104" ht="26.25" customHeight="1" x14ac:dyDescent="0.25">
      <c r="A114" s="395"/>
      <c r="B114" s="209" t="s">
        <v>97</v>
      </c>
      <c r="C114" s="42"/>
      <c r="D114" s="32"/>
      <c r="E114" s="33" t="str">
        <f>$CA114&amp;$CB114&amp;$CC114&amp;$CD114</f>
        <v/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17"/>
      <c r="R114" s="17"/>
      <c r="S114" s="17"/>
      <c r="CA114" s="4" t="str">
        <f>IF(D114&lt;=C114,"","* Las consejerías realizadas en Espacios Amigables NO DEBEN ser mayor al Total de Actividades. ")</f>
        <v/>
      </c>
      <c r="CG114" s="10">
        <f>IF(D114&lt;=C114,0,1)</f>
        <v>0</v>
      </c>
      <c r="CH114" s="10"/>
      <c r="CI114" s="10"/>
      <c r="CJ114" s="10"/>
      <c r="CK114" s="10"/>
      <c r="CL114" s="10"/>
      <c r="CM114" s="10"/>
      <c r="CN114" s="10"/>
      <c r="CO114" s="10"/>
    </row>
    <row r="115" spans="1:104" ht="26.25" customHeight="1" x14ac:dyDescent="0.25">
      <c r="A115" s="395"/>
      <c r="B115" s="209" t="s">
        <v>98</v>
      </c>
      <c r="C115" s="32"/>
      <c r="D115" s="32"/>
      <c r="E115" s="33" t="str">
        <f>$CA115&amp;$CB115&amp;$CC115&amp;$CD115</f>
        <v/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7"/>
      <c r="R115" s="17"/>
      <c r="S115" s="17"/>
      <c r="CA115" s="4" t="str">
        <f>IF(D115&lt;=C115,"","* Las consejerías realizadas en Espacios Amigables NO DEBEN ser mayor al Total de Actividades. ")</f>
        <v/>
      </c>
      <c r="CG115" s="10">
        <f>IF(D115&lt;=C115,0,1)</f>
        <v>0</v>
      </c>
      <c r="CH115" s="10"/>
      <c r="CI115" s="10"/>
      <c r="CJ115" s="10"/>
      <c r="CK115" s="10"/>
      <c r="CL115" s="10"/>
      <c r="CM115" s="10"/>
      <c r="CN115" s="10"/>
      <c r="CO115" s="10"/>
    </row>
    <row r="116" spans="1:104" ht="26.25" customHeight="1" x14ac:dyDescent="0.25">
      <c r="A116" s="398"/>
      <c r="B116" s="210" t="s">
        <v>99</v>
      </c>
      <c r="C116" s="211"/>
      <c r="D116" s="211"/>
      <c r="E116" s="33" t="str">
        <f>$CA116&amp;$CB116&amp;$CC116&amp;$CD116</f>
        <v/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17"/>
      <c r="R116" s="17"/>
      <c r="S116" s="17"/>
      <c r="CA116" s="4" t="str">
        <f>IF(D116&lt;=C116,"","* Las consejerías realizadas en Espacios Amigables NO DEBEN ser mayor al Total de Actividades. ")</f>
        <v/>
      </c>
      <c r="CG116" s="10">
        <f>IF(D116&lt;=C116,0,1)</f>
        <v>0</v>
      </c>
      <c r="CH116" s="10"/>
      <c r="CI116" s="10"/>
      <c r="CJ116" s="10"/>
      <c r="CK116" s="10"/>
      <c r="CL116" s="10"/>
      <c r="CM116" s="10"/>
      <c r="CN116" s="10"/>
      <c r="CO116" s="10"/>
    </row>
    <row r="117" spans="1:104" ht="26.25" customHeight="1" x14ac:dyDescent="0.25">
      <c r="A117" s="212" t="s">
        <v>100</v>
      </c>
      <c r="B117" s="212"/>
      <c r="C117" s="203"/>
      <c r="D117" s="203"/>
      <c r="E117" s="21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7"/>
      <c r="R117" s="17"/>
      <c r="S117" s="17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104" ht="26.25" customHeight="1" x14ac:dyDescent="0.25">
      <c r="A118" s="382" t="s">
        <v>101</v>
      </c>
      <c r="B118" s="203"/>
      <c r="C118" s="391" t="s">
        <v>102</v>
      </c>
      <c r="D118" s="392"/>
      <c r="E118" s="393"/>
      <c r="F118" s="419" t="s">
        <v>7</v>
      </c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1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26.25" customHeight="1" x14ac:dyDescent="0.25">
      <c r="A119" s="383"/>
      <c r="B119" s="203"/>
      <c r="C119" s="397"/>
      <c r="D119" s="398"/>
      <c r="E119" s="399"/>
      <c r="F119" s="407" t="s">
        <v>16</v>
      </c>
      <c r="G119" s="408"/>
      <c r="H119" s="407" t="s">
        <v>17</v>
      </c>
      <c r="I119" s="408"/>
      <c r="J119" s="407" t="s">
        <v>18</v>
      </c>
      <c r="K119" s="408"/>
      <c r="L119" s="407" t="s">
        <v>19</v>
      </c>
      <c r="M119" s="408"/>
      <c r="N119" s="407" t="s">
        <v>20</v>
      </c>
      <c r="O119" s="408"/>
      <c r="P119" s="407" t="s">
        <v>21</v>
      </c>
      <c r="Q119" s="408"/>
      <c r="R119" s="407" t="s">
        <v>22</v>
      </c>
      <c r="S119" s="408"/>
      <c r="T119" s="407" t="s">
        <v>23</v>
      </c>
      <c r="U119" s="408"/>
      <c r="V119" s="407" t="s">
        <v>24</v>
      </c>
      <c r="W119" s="408"/>
      <c r="X119" s="407" t="s">
        <v>25</v>
      </c>
      <c r="Y119" s="408"/>
      <c r="Z119" s="407" t="s">
        <v>26</v>
      </c>
      <c r="AA119" s="408"/>
      <c r="AB119" s="407" t="s">
        <v>27</v>
      </c>
      <c r="AC119" s="408"/>
      <c r="AD119" s="407" t="s">
        <v>28</v>
      </c>
      <c r="AE119" s="408"/>
      <c r="AF119" s="407" t="s">
        <v>29</v>
      </c>
      <c r="AG119" s="408"/>
      <c r="AH119" s="415" t="s">
        <v>30</v>
      </c>
      <c r="AI119" s="416"/>
      <c r="AJ119" s="418" t="s">
        <v>103</v>
      </c>
      <c r="AK119" s="417"/>
      <c r="AP119" s="3"/>
      <c r="AQ119" s="3"/>
      <c r="AR119" s="3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27" customHeight="1" x14ac:dyDescent="0.25">
      <c r="A120" s="384"/>
      <c r="B120" s="203"/>
      <c r="C120" s="357" t="s">
        <v>31</v>
      </c>
      <c r="D120" s="170" t="s">
        <v>32</v>
      </c>
      <c r="E120" s="354" t="s">
        <v>33</v>
      </c>
      <c r="F120" s="11" t="s">
        <v>32</v>
      </c>
      <c r="G120" s="353" t="s">
        <v>33</v>
      </c>
      <c r="H120" s="11" t="s">
        <v>32</v>
      </c>
      <c r="I120" s="353" t="s">
        <v>33</v>
      </c>
      <c r="J120" s="11" t="s">
        <v>32</v>
      </c>
      <c r="K120" s="353" t="s">
        <v>33</v>
      </c>
      <c r="L120" s="11" t="s">
        <v>32</v>
      </c>
      <c r="M120" s="353" t="s">
        <v>33</v>
      </c>
      <c r="N120" s="11" t="s">
        <v>32</v>
      </c>
      <c r="O120" s="353" t="s">
        <v>33</v>
      </c>
      <c r="P120" s="11" t="s">
        <v>32</v>
      </c>
      <c r="Q120" s="353" t="s">
        <v>33</v>
      </c>
      <c r="R120" s="11" t="s">
        <v>32</v>
      </c>
      <c r="S120" s="353" t="s">
        <v>33</v>
      </c>
      <c r="T120" s="11" t="s">
        <v>32</v>
      </c>
      <c r="U120" s="353" t="s">
        <v>33</v>
      </c>
      <c r="V120" s="11" t="s">
        <v>32</v>
      </c>
      <c r="W120" s="353" t="s">
        <v>33</v>
      </c>
      <c r="X120" s="11" t="s">
        <v>32</v>
      </c>
      <c r="Y120" s="353" t="s">
        <v>33</v>
      </c>
      <c r="Z120" s="11" t="s">
        <v>32</v>
      </c>
      <c r="AA120" s="353" t="s">
        <v>33</v>
      </c>
      <c r="AB120" s="11" t="s">
        <v>32</v>
      </c>
      <c r="AC120" s="353" t="s">
        <v>33</v>
      </c>
      <c r="AD120" s="11" t="s">
        <v>32</v>
      </c>
      <c r="AE120" s="353" t="s">
        <v>33</v>
      </c>
      <c r="AF120" s="11" t="s">
        <v>32</v>
      </c>
      <c r="AG120" s="353" t="s">
        <v>33</v>
      </c>
      <c r="AH120" s="11" t="s">
        <v>32</v>
      </c>
      <c r="AI120" s="360" t="s">
        <v>33</v>
      </c>
      <c r="AJ120" s="170" t="s">
        <v>32</v>
      </c>
      <c r="AK120" s="353" t="s">
        <v>33</v>
      </c>
      <c r="AP120" s="3"/>
      <c r="AQ120" s="3"/>
      <c r="AR120" s="3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20.25" customHeight="1" x14ac:dyDescent="0.25">
      <c r="A121" s="393" t="s">
        <v>104</v>
      </c>
      <c r="B121" s="18" t="s">
        <v>105</v>
      </c>
      <c r="C121" s="215">
        <f>SUM(D121:E121)</f>
        <v>0</v>
      </c>
      <c r="D121" s="216">
        <f t="shared" ref="D121:E123" si="37">+F121+H121+J121+L121+N121+P121+R121+T121+V121+X121+Z121+AB121+AD121+AF121+AH121</f>
        <v>0</v>
      </c>
      <c r="E121" s="21">
        <f t="shared" si="37"/>
        <v>0</v>
      </c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5"/>
      <c r="AI121" s="26"/>
      <c r="AJ121" s="217"/>
      <c r="AK121" s="24"/>
      <c r="AP121" s="3"/>
      <c r="AQ121" s="3"/>
      <c r="AR121" s="3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8.75" customHeight="1" x14ac:dyDescent="0.25">
      <c r="A122" s="396"/>
      <c r="B122" s="37" t="s">
        <v>106</v>
      </c>
      <c r="C122" s="103">
        <f>SUM(D122:E122)</f>
        <v>0</v>
      </c>
      <c r="D122" s="218">
        <f t="shared" si="37"/>
        <v>0</v>
      </c>
      <c r="E122" s="40">
        <f t="shared" si="37"/>
        <v>0</v>
      </c>
      <c r="F122" s="41"/>
      <c r="G122" s="43"/>
      <c r="H122" s="41"/>
      <c r="I122" s="43"/>
      <c r="J122" s="41"/>
      <c r="K122" s="43"/>
      <c r="L122" s="41"/>
      <c r="M122" s="43"/>
      <c r="N122" s="41"/>
      <c r="O122" s="43"/>
      <c r="P122" s="41"/>
      <c r="Q122" s="43"/>
      <c r="R122" s="41"/>
      <c r="S122" s="43"/>
      <c r="T122" s="41"/>
      <c r="U122" s="43"/>
      <c r="V122" s="41"/>
      <c r="W122" s="43"/>
      <c r="X122" s="41"/>
      <c r="Y122" s="43"/>
      <c r="Z122" s="41"/>
      <c r="AA122" s="43"/>
      <c r="AB122" s="41"/>
      <c r="AC122" s="43"/>
      <c r="AD122" s="41"/>
      <c r="AE122" s="43"/>
      <c r="AF122" s="41"/>
      <c r="AG122" s="43"/>
      <c r="AH122" s="44"/>
      <c r="AI122" s="45"/>
      <c r="AJ122" s="184"/>
      <c r="AK122" s="43"/>
      <c r="AP122" s="3"/>
      <c r="AQ122" s="3"/>
      <c r="AR122" s="3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8.75" customHeight="1" x14ac:dyDescent="0.25">
      <c r="A123" s="399"/>
      <c r="B123" s="63" t="s">
        <v>107</v>
      </c>
      <c r="C123" s="219">
        <f>SUM(D123:E123)</f>
        <v>0</v>
      </c>
      <c r="D123" s="220">
        <f t="shared" si="37"/>
        <v>0</v>
      </c>
      <c r="E123" s="66">
        <f t="shared" si="37"/>
        <v>0</v>
      </c>
      <c r="F123" s="70"/>
      <c r="G123" s="84"/>
      <c r="H123" s="70"/>
      <c r="I123" s="84"/>
      <c r="J123" s="70"/>
      <c r="K123" s="84"/>
      <c r="L123" s="70"/>
      <c r="M123" s="84"/>
      <c r="N123" s="70"/>
      <c r="O123" s="84"/>
      <c r="P123" s="70"/>
      <c r="Q123" s="84"/>
      <c r="R123" s="70"/>
      <c r="S123" s="84"/>
      <c r="T123" s="70"/>
      <c r="U123" s="84"/>
      <c r="V123" s="70"/>
      <c r="W123" s="84"/>
      <c r="X123" s="70"/>
      <c r="Y123" s="84"/>
      <c r="Z123" s="70"/>
      <c r="AA123" s="84"/>
      <c r="AB123" s="70"/>
      <c r="AC123" s="84"/>
      <c r="AD123" s="70"/>
      <c r="AE123" s="84"/>
      <c r="AF123" s="70"/>
      <c r="AG123" s="84"/>
      <c r="AH123" s="85"/>
      <c r="AI123" s="86"/>
      <c r="AJ123" s="192"/>
      <c r="AK123" s="84"/>
      <c r="AP123" s="3"/>
      <c r="AQ123" s="3"/>
      <c r="AR123" s="3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21" customHeight="1" x14ac:dyDescent="0.25">
      <c r="A124" s="203" t="s">
        <v>108</v>
      </c>
      <c r="B124" s="9"/>
      <c r="C124" s="221"/>
      <c r="D124" s="222"/>
      <c r="E124" s="164"/>
      <c r="F124" s="164"/>
      <c r="G124" s="164"/>
      <c r="H124" s="164"/>
      <c r="I124" s="164"/>
      <c r="J124" s="164"/>
      <c r="K124" s="164"/>
      <c r="L124" s="164"/>
      <c r="M124" s="17"/>
      <c r="N124" s="17"/>
      <c r="O124" s="17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104" ht="21.75" customHeight="1" x14ac:dyDescent="0.25">
      <c r="A125" s="203" t="s">
        <v>109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104" ht="27" customHeight="1" x14ac:dyDescent="0.25">
      <c r="A126" s="406" t="s">
        <v>110</v>
      </c>
      <c r="B126" s="406" t="s">
        <v>111</v>
      </c>
      <c r="C126" s="406" t="s">
        <v>89</v>
      </c>
      <c r="D126" s="407" t="s">
        <v>112</v>
      </c>
      <c r="E126" s="422"/>
      <c r="F126" s="422"/>
      <c r="G126" s="422"/>
      <c r="H126" s="422"/>
      <c r="I126" s="422"/>
      <c r="J126" s="423"/>
      <c r="K126" s="393" t="s">
        <v>113</v>
      </c>
      <c r="L126" s="393" t="s">
        <v>114</v>
      </c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104" ht="55.5" customHeight="1" x14ac:dyDescent="0.25">
      <c r="A127" s="406"/>
      <c r="B127" s="406"/>
      <c r="C127" s="406"/>
      <c r="D127" s="11" t="s">
        <v>115</v>
      </c>
      <c r="E127" s="12" t="s">
        <v>116</v>
      </c>
      <c r="F127" s="12" t="s">
        <v>117</v>
      </c>
      <c r="G127" s="12" t="s">
        <v>118</v>
      </c>
      <c r="H127" s="12" t="s">
        <v>119</v>
      </c>
      <c r="I127" s="223" t="s">
        <v>120</v>
      </c>
      <c r="J127" s="224" t="s">
        <v>121</v>
      </c>
      <c r="K127" s="399"/>
      <c r="L127" s="399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104" ht="19.5" customHeight="1" x14ac:dyDescent="0.25">
      <c r="A128" s="406" t="s">
        <v>122</v>
      </c>
      <c r="B128" s="225" t="s">
        <v>123</v>
      </c>
      <c r="C128" s="226">
        <f t="shared" ref="C128:C143" si="38">SUM(D128:J128)</f>
        <v>0</v>
      </c>
      <c r="D128" s="22"/>
      <c r="E128" s="227"/>
      <c r="F128" s="227"/>
      <c r="G128" s="227"/>
      <c r="H128" s="227"/>
      <c r="I128" s="228"/>
      <c r="J128" s="26"/>
      <c r="K128" s="229"/>
      <c r="L128" s="102"/>
      <c r="M128" s="3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ht="19.5" customHeight="1" x14ac:dyDescent="0.25">
      <c r="A129" s="406"/>
      <c r="B129" s="209" t="s">
        <v>124</v>
      </c>
      <c r="C129" s="103">
        <f t="shared" si="38"/>
        <v>0</v>
      </c>
      <c r="D129" s="41"/>
      <c r="E129" s="230"/>
      <c r="F129" s="230"/>
      <c r="G129" s="230"/>
      <c r="H129" s="230"/>
      <c r="I129" s="101"/>
      <c r="J129" s="45"/>
      <c r="K129" s="182"/>
      <c r="L129" s="32"/>
      <c r="M129" s="3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ht="19.5" customHeight="1" x14ac:dyDescent="0.25">
      <c r="A130" s="406"/>
      <c r="B130" s="209" t="s">
        <v>125</v>
      </c>
      <c r="C130" s="103">
        <f t="shared" si="38"/>
        <v>0</v>
      </c>
      <c r="D130" s="41"/>
      <c r="E130" s="230"/>
      <c r="F130" s="230"/>
      <c r="G130" s="230"/>
      <c r="H130" s="230"/>
      <c r="I130" s="101"/>
      <c r="J130" s="45"/>
      <c r="K130" s="182"/>
      <c r="L130" s="32"/>
      <c r="M130" s="3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ht="19.5" customHeight="1" x14ac:dyDescent="0.25">
      <c r="A131" s="406"/>
      <c r="B131" s="231" t="s">
        <v>126</v>
      </c>
      <c r="C131" s="219">
        <f t="shared" si="38"/>
        <v>0</v>
      </c>
      <c r="D131" s="67"/>
      <c r="E131" s="232"/>
      <c r="F131" s="232"/>
      <c r="G131" s="232"/>
      <c r="H131" s="232"/>
      <c r="I131" s="233"/>
      <c r="J131" s="71"/>
      <c r="K131" s="234"/>
      <c r="L131" s="211"/>
      <c r="M131" s="3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ht="19.5" customHeight="1" x14ac:dyDescent="0.25">
      <c r="A132" s="406" t="s">
        <v>127</v>
      </c>
      <c r="B132" s="225" t="s">
        <v>123</v>
      </c>
      <c r="C132" s="215">
        <f t="shared" si="38"/>
        <v>0</v>
      </c>
      <c r="D132" s="77"/>
      <c r="E132" s="235"/>
      <c r="F132" s="235"/>
      <c r="G132" s="235"/>
      <c r="H132" s="235"/>
      <c r="I132" s="176"/>
      <c r="J132" s="80"/>
      <c r="K132" s="175"/>
      <c r="L132" s="30"/>
      <c r="M132" s="3"/>
      <c r="CG132" s="10"/>
      <c r="CH132" s="10"/>
      <c r="CI132" s="10"/>
      <c r="CJ132" s="10"/>
      <c r="CK132" s="10"/>
      <c r="CL132" s="10"/>
      <c r="CM132" s="10"/>
      <c r="CN132" s="10"/>
      <c r="CO132" s="10"/>
    </row>
    <row r="133" spans="1:93" ht="19.5" customHeight="1" x14ac:dyDescent="0.25">
      <c r="A133" s="406"/>
      <c r="B133" s="209" t="s">
        <v>124</v>
      </c>
      <c r="C133" s="236">
        <f t="shared" si="38"/>
        <v>0</v>
      </c>
      <c r="D133" s="237"/>
      <c r="E133" s="238"/>
      <c r="F133" s="238"/>
      <c r="G133" s="238"/>
      <c r="H133" s="238"/>
      <c r="I133" s="239"/>
      <c r="J133" s="240"/>
      <c r="K133" s="241"/>
      <c r="L133" s="124"/>
      <c r="M133" s="3"/>
      <c r="CG133" s="10"/>
      <c r="CH133" s="10"/>
      <c r="CI133" s="10"/>
      <c r="CJ133" s="10"/>
      <c r="CK133" s="10"/>
      <c r="CL133" s="10"/>
      <c r="CM133" s="10"/>
      <c r="CN133" s="10"/>
      <c r="CO133" s="10"/>
    </row>
    <row r="134" spans="1:93" ht="19.5" customHeight="1" x14ac:dyDescent="0.25">
      <c r="A134" s="406"/>
      <c r="B134" s="209" t="s">
        <v>125</v>
      </c>
      <c r="C134" s="103">
        <f t="shared" si="38"/>
        <v>0</v>
      </c>
      <c r="D134" s="41"/>
      <c r="E134" s="230"/>
      <c r="F134" s="230"/>
      <c r="G134" s="230"/>
      <c r="H134" s="230"/>
      <c r="I134" s="101"/>
      <c r="J134" s="45"/>
      <c r="K134" s="182"/>
      <c r="L134" s="32"/>
      <c r="M134" s="3"/>
      <c r="CG134" s="10"/>
      <c r="CH134" s="10"/>
      <c r="CI134" s="10"/>
      <c r="CJ134" s="10"/>
      <c r="CK134" s="10"/>
      <c r="CL134" s="10"/>
      <c r="CM134" s="10"/>
      <c r="CN134" s="10"/>
      <c r="CO134" s="10"/>
    </row>
    <row r="135" spans="1:93" ht="19.5" customHeight="1" x14ac:dyDescent="0.25">
      <c r="A135" s="406"/>
      <c r="B135" s="231" t="s">
        <v>126</v>
      </c>
      <c r="C135" s="219">
        <f t="shared" si="38"/>
        <v>0</v>
      </c>
      <c r="D135" s="70"/>
      <c r="E135" s="242"/>
      <c r="F135" s="242"/>
      <c r="G135" s="242"/>
      <c r="H135" s="242"/>
      <c r="I135" s="194"/>
      <c r="J135" s="86"/>
      <c r="K135" s="193"/>
      <c r="L135" s="75"/>
      <c r="M135" s="3"/>
      <c r="CG135" s="10"/>
      <c r="CH135" s="10"/>
      <c r="CI135" s="10"/>
      <c r="CJ135" s="10"/>
      <c r="CK135" s="10"/>
      <c r="CL135" s="10"/>
      <c r="CM135" s="10"/>
      <c r="CN135" s="10"/>
      <c r="CO135" s="10"/>
    </row>
    <row r="136" spans="1:93" ht="19.5" customHeight="1" x14ac:dyDescent="0.25">
      <c r="A136" s="406" t="s">
        <v>128</v>
      </c>
      <c r="B136" s="225" t="s">
        <v>123</v>
      </c>
      <c r="C136" s="215">
        <f t="shared" si="38"/>
        <v>0</v>
      </c>
      <c r="D136" s="77"/>
      <c r="E136" s="235"/>
      <c r="F136" s="235"/>
      <c r="G136" s="235"/>
      <c r="H136" s="235"/>
      <c r="I136" s="176"/>
      <c r="J136" s="80"/>
      <c r="K136" s="175"/>
      <c r="L136" s="30"/>
      <c r="M136" s="3"/>
      <c r="CG136" s="10"/>
      <c r="CH136" s="10"/>
      <c r="CI136" s="10"/>
      <c r="CJ136" s="10"/>
      <c r="CK136" s="10"/>
      <c r="CL136" s="10"/>
      <c r="CM136" s="10"/>
      <c r="CN136" s="10"/>
      <c r="CO136" s="10"/>
    </row>
    <row r="137" spans="1:93" ht="19.5" customHeight="1" x14ac:dyDescent="0.25">
      <c r="A137" s="406"/>
      <c r="B137" s="209" t="s">
        <v>124</v>
      </c>
      <c r="C137" s="236">
        <f t="shared" si="38"/>
        <v>0</v>
      </c>
      <c r="D137" s="237"/>
      <c r="E137" s="238"/>
      <c r="F137" s="238"/>
      <c r="G137" s="238"/>
      <c r="H137" s="238"/>
      <c r="I137" s="239"/>
      <c r="J137" s="240"/>
      <c r="K137" s="241"/>
      <c r="L137" s="124"/>
      <c r="M137" s="3"/>
      <c r="CG137" s="10"/>
      <c r="CH137" s="10"/>
      <c r="CI137" s="10"/>
      <c r="CJ137" s="10"/>
      <c r="CK137" s="10"/>
      <c r="CL137" s="10"/>
      <c r="CM137" s="10"/>
      <c r="CN137" s="10"/>
      <c r="CO137" s="10"/>
    </row>
    <row r="138" spans="1:93" ht="19.5" customHeight="1" x14ac:dyDescent="0.25">
      <c r="A138" s="406"/>
      <c r="B138" s="209" t="s">
        <v>125</v>
      </c>
      <c r="C138" s="103">
        <f t="shared" si="38"/>
        <v>0</v>
      </c>
      <c r="D138" s="41"/>
      <c r="E138" s="230"/>
      <c r="F138" s="230"/>
      <c r="G138" s="230"/>
      <c r="H138" s="230"/>
      <c r="I138" s="101"/>
      <c r="J138" s="45"/>
      <c r="K138" s="182"/>
      <c r="L138" s="32"/>
      <c r="M138" s="3"/>
      <c r="CG138" s="10"/>
      <c r="CH138" s="10"/>
      <c r="CI138" s="10"/>
      <c r="CJ138" s="10"/>
      <c r="CK138" s="10"/>
      <c r="CL138" s="10"/>
      <c r="CM138" s="10"/>
      <c r="CN138" s="10"/>
      <c r="CO138" s="10"/>
    </row>
    <row r="139" spans="1:93" ht="19.5" customHeight="1" x14ac:dyDescent="0.25">
      <c r="A139" s="406"/>
      <c r="B139" s="231" t="s">
        <v>126</v>
      </c>
      <c r="C139" s="219">
        <f t="shared" si="38"/>
        <v>0</v>
      </c>
      <c r="D139" s="70"/>
      <c r="E139" s="242"/>
      <c r="F139" s="242"/>
      <c r="G139" s="242"/>
      <c r="H139" s="242"/>
      <c r="I139" s="194"/>
      <c r="J139" s="86"/>
      <c r="K139" s="193"/>
      <c r="L139" s="75"/>
      <c r="M139" s="3"/>
      <c r="CG139" s="10"/>
      <c r="CH139" s="10"/>
      <c r="CI139" s="10"/>
      <c r="CJ139" s="10"/>
      <c r="CK139" s="10"/>
      <c r="CL139" s="10"/>
      <c r="CM139" s="10"/>
      <c r="CN139" s="10"/>
      <c r="CO139" s="10"/>
    </row>
    <row r="140" spans="1:93" ht="19.5" customHeight="1" x14ac:dyDescent="0.25">
      <c r="A140" s="406" t="s">
        <v>129</v>
      </c>
      <c r="B140" s="225" t="s">
        <v>123</v>
      </c>
      <c r="C140" s="215">
        <f t="shared" si="38"/>
        <v>0</v>
      </c>
      <c r="D140" s="77"/>
      <c r="E140" s="235"/>
      <c r="F140" s="235"/>
      <c r="G140" s="235"/>
      <c r="H140" s="235"/>
      <c r="I140" s="176"/>
      <c r="J140" s="80"/>
      <c r="K140" s="175"/>
      <c r="L140" s="30"/>
      <c r="M140" s="3"/>
      <c r="CG140" s="10"/>
      <c r="CH140" s="10"/>
      <c r="CI140" s="10"/>
      <c r="CJ140" s="10"/>
      <c r="CK140" s="10"/>
      <c r="CL140" s="10"/>
      <c r="CM140" s="10"/>
      <c r="CN140" s="10"/>
      <c r="CO140" s="10"/>
    </row>
    <row r="141" spans="1:93" ht="19.5" customHeight="1" x14ac:dyDescent="0.25">
      <c r="A141" s="406"/>
      <c r="B141" s="209" t="s">
        <v>124</v>
      </c>
      <c r="C141" s="236">
        <f t="shared" si="38"/>
        <v>0</v>
      </c>
      <c r="D141" s="237"/>
      <c r="E141" s="238"/>
      <c r="F141" s="238"/>
      <c r="G141" s="238"/>
      <c r="H141" s="238"/>
      <c r="I141" s="239"/>
      <c r="J141" s="240"/>
      <c r="K141" s="241"/>
      <c r="L141" s="124"/>
      <c r="M141" s="3"/>
      <c r="CG141" s="10"/>
      <c r="CH141" s="10"/>
      <c r="CI141" s="10"/>
      <c r="CJ141" s="10"/>
      <c r="CK141" s="10"/>
      <c r="CL141" s="10"/>
      <c r="CM141" s="10"/>
      <c r="CN141" s="10"/>
      <c r="CO141" s="10"/>
    </row>
    <row r="142" spans="1:93" ht="19.5" customHeight="1" x14ac:dyDescent="0.25">
      <c r="A142" s="406"/>
      <c r="B142" s="209" t="s">
        <v>125</v>
      </c>
      <c r="C142" s="103">
        <f t="shared" si="38"/>
        <v>0</v>
      </c>
      <c r="D142" s="41"/>
      <c r="E142" s="230"/>
      <c r="F142" s="230"/>
      <c r="G142" s="230"/>
      <c r="H142" s="230"/>
      <c r="I142" s="101"/>
      <c r="J142" s="45"/>
      <c r="K142" s="182"/>
      <c r="L142" s="32"/>
      <c r="M142" s="3"/>
      <c r="CG142" s="10"/>
      <c r="CH142" s="10"/>
      <c r="CI142" s="10"/>
      <c r="CJ142" s="10"/>
      <c r="CK142" s="10"/>
      <c r="CL142" s="10"/>
      <c r="CM142" s="10"/>
      <c r="CN142" s="10"/>
      <c r="CO142" s="10"/>
    </row>
    <row r="143" spans="1:93" ht="19.5" customHeight="1" x14ac:dyDescent="0.25">
      <c r="A143" s="406"/>
      <c r="B143" s="231" t="s">
        <v>126</v>
      </c>
      <c r="C143" s="219">
        <f t="shared" si="38"/>
        <v>0</v>
      </c>
      <c r="D143" s="70"/>
      <c r="E143" s="242"/>
      <c r="F143" s="242"/>
      <c r="G143" s="242"/>
      <c r="H143" s="242"/>
      <c r="I143" s="194"/>
      <c r="J143" s="86"/>
      <c r="K143" s="193"/>
      <c r="L143" s="75"/>
      <c r="M143" s="3"/>
      <c r="CG143" s="10"/>
      <c r="CH143" s="10"/>
      <c r="CI143" s="10"/>
      <c r="CJ143" s="10"/>
      <c r="CK143" s="10"/>
      <c r="CL143" s="10"/>
      <c r="CM143" s="10"/>
      <c r="CN143" s="10"/>
      <c r="CO143" s="10"/>
    </row>
    <row r="144" spans="1:93" ht="37.35" customHeight="1" x14ac:dyDescent="0.25">
      <c r="A144" s="203" t="s">
        <v>130</v>
      </c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CG144" s="10"/>
      <c r="CH144" s="10"/>
      <c r="CI144" s="10"/>
      <c r="CJ144" s="10"/>
      <c r="CK144" s="10"/>
      <c r="CL144" s="10"/>
      <c r="CM144" s="10"/>
      <c r="CN144" s="10"/>
      <c r="CO144" s="10"/>
    </row>
    <row r="145" spans="1:93" ht="42.75" customHeight="1" x14ac:dyDescent="0.25">
      <c r="A145" s="204" t="s">
        <v>131</v>
      </c>
      <c r="B145" s="352" t="s">
        <v>132</v>
      </c>
      <c r="C145" s="166" t="s">
        <v>133</v>
      </c>
      <c r="D145" s="167" t="s">
        <v>134</v>
      </c>
      <c r="E145" s="167" t="s">
        <v>135</v>
      </c>
      <c r="F145" s="167" t="s">
        <v>136</v>
      </c>
      <c r="G145" s="167" t="s">
        <v>137</v>
      </c>
      <c r="H145" s="244" t="s">
        <v>138</v>
      </c>
      <c r="I145" s="245"/>
      <c r="J145" s="246"/>
      <c r="K145" s="246"/>
      <c r="L145" s="246"/>
      <c r="CG145" s="10"/>
      <c r="CH145" s="10"/>
      <c r="CI145" s="10"/>
      <c r="CJ145" s="10"/>
      <c r="CK145" s="10"/>
      <c r="CL145" s="10"/>
      <c r="CM145" s="10"/>
      <c r="CN145" s="10"/>
      <c r="CO145" s="10"/>
    </row>
    <row r="146" spans="1:93" ht="21.75" customHeight="1" x14ac:dyDescent="0.25">
      <c r="A146" s="225" t="s">
        <v>139</v>
      </c>
      <c r="B146" s="247"/>
      <c r="C146" s="77"/>
      <c r="D146" s="247"/>
      <c r="E146" s="247"/>
      <c r="F146" s="247"/>
      <c r="G146" s="247"/>
      <c r="H146" s="248"/>
      <c r="I146" s="249"/>
      <c r="J146" s="222"/>
      <c r="K146" s="222"/>
      <c r="L146" s="222"/>
      <c r="CG146" s="10"/>
      <c r="CH146" s="10"/>
      <c r="CI146" s="10"/>
      <c r="CJ146" s="10"/>
      <c r="CK146" s="10"/>
      <c r="CL146" s="10"/>
      <c r="CM146" s="10"/>
      <c r="CN146" s="10"/>
      <c r="CO146" s="10"/>
    </row>
    <row r="147" spans="1:93" ht="21.75" customHeight="1" x14ac:dyDescent="0.25">
      <c r="A147" s="209" t="s">
        <v>124</v>
      </c>
      <c r="B147" s="238"/>
      <c r="C147" s="237"/>
      <c r="D147" s="238"/>
      <c r="E147" s="238"/>
      <c r="F147" s="238"/>
      <c r="G147" s="238"/>
      <c r="H147" s="250"/>
      <c r="I147" s="249"/>
      <c r="J147" s="222"/>
      <c r="K147" s="222"/>
      <c r="L147" s="222"/>
      <c r="CG147" s="10"/>
      <c r="CH147" s="10"/>
      <c r="CI147" s="10"/>
      <c r="CJ147" s="10"/>
      <c r="CK147" s="10"/>
      <c r="CL147" s="10"/>
      <c r="CM147" s="10"/>
      <c r="CN147" s="10"/>
      <c r="CO147" s="10"/>
    </row>
    <row r="148" spans="1:93" ht="21.75" customHeight="1" x14ac:dyDescent="0.25">
      <c r="A148" s="209" t="s">
        <v>125</v>
      </c>
      <c r="B148" s="230"/>
      <c r="C148" s="41"/>
      <c r="D148" s="230"/>
      <c r="E148" s="230"/>
      <c r="F148" s="230"/>
      <c r="G148" s="230"/>
      <c r="H148" s="43"/>
      <c r="I148" s="249"/>
      <c r="J148" s="222"/>
      <c r="K148" s="222"/>
      <c r="L148" s="222"/>
      <c r="CG148" s="10"/>
      <c r="CH148" s="10"/>
      <c r="CI148" s="10"/>
      <c r="CJ148" s="10"/>
      <c r="CK148" s="10"/>
      <c r="CL148" s="10"/>
      <c r="CM148" s="10"/>
      <c r="CN148" s="10"/>
      <c r="CO148" s="10"/>
    </row>
    <row r="149" spans="1:93" ht="21.75" customHeight="1" x14ac:dyDescent="0.25">
      <c r="A149" s="231" t="s">
        <v>140</v>
      </c>
      <c r="B149" s="242"/>
      <c r="C149" s="70"/>
      <c r="D149" s="242"/>
      <c r="E149" s="242"/>
      <c r="F149" s="242"/>
      <c r="G149" s="242"/>
      <c r="H149" s="84"/>
      <c r="I149" s="249"/>
      <c r="J149" s="222"/>
      <c r="K149" s="222"/>
      <c r="L149" s="222"/>
      <c r="CG149" s="10"/>
      <c r="CH149" s="10"/>
      <c r="CI149" s="10"/>
      <c r="CJ149" s="10"/>
      <c r="CK149" s="10"/>
      <c r="CL149" s="10"/>
      <c r="CM149" s="10"/>
      <c r="CN149" s="10"/>
      <c r="CO149" s="10"/>
    </row>
    <row r="150" spans="1:93" ht="16.350000000000001" customHeight="1" x14ac:dyDescent="0.25">
      <c r="A150" s="203" t="s">
        <v>141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CG150" s="10"/>
      <c r="CH150" s="10"/>
      <c r="CI150" s="10"/>
      <c r="CJ150" s="10"/>
      <c r="CK150" s="10"/>
      <c r="CL150" s="10"/>
      <c r="CM150" s="10"/>
      <c r="CN150" s="10"/>
      <c r="CO150" s="10"/>
    </row>
    <row r="151" spans="1:93" ht="50.25" customHeight="1" x14ac:dyDescent="0.25">
      <c r="A151" s="204" t="s">
        <v>131</v>
      </c>
      <c r="B151" s="352" t="s">
        <v>89</v>
      </c>
      <c r="C151" s="166" t="s">
        <v>142</v>
      </c>
      <c r="D151" s="167" t="s">
        <v>143</v>
      </c>
      <c r="E151" s="167" t="s">
        <v>144</v>
      </c>
      <c r="F151" s="167" t="s">
        <v>145</v>
      </c>
      <c r="G151" s="167" t="s">
        <v>146</v>
      </c>
      <c r="H151" s="244" t="s">
        <v>147</v>
      </c>
      <c r="I151" s="245"/>
      <c r="J151" s="246"/>
      <c r="K151" s="246"/>
      <c r="L151" s="246"/>
      <c r="CG151" s="10"/>
      <c r="CH151" s="10"/>
      <c r="CI151" s="10"/>
      <c r="CJ151" s="10"/>
      <c r="CK151" s="10"/>
      <c r="CL151" s="10"/>
      <c r="CM151" s="10"/>
      <c r="CN151" s="10"/>
      <c r="CO151" s="10"/>
    </row>
    <row r="152" spans="1:93" ht="19.5" customHeight="1" x14ac:dyDescent="0.25">
      <c r="A152" s="225" t="s">
        <v>139</v>
      </c>
      <c r="B152" s="215">
        <f t="shared" ref="B152:B157" si="39">SUM(C152:H152)</f>
        <v>0</v>
      </c>
      <c r="C152" s="77"/>
      <c r="D152" s="247"/>
      <c r="E152" s="247"/>
      <c r="F152" s="247"/>
      <c r="G152" s="247"/>
      <c r="H152" s="248"/>
      <c r="I152" s="249"/>
      <c r="J152" s="222"/>
      <c r="K152" s="222"/>
      <c r="L152" s="222"/>
      <c r="BX152" s="2"/>
      <c r="CA152" s="3"/>
    </row>
    <row r="153" spans="1:93" ht="19.5" customHeight="1" x14ac:dyDescent="0.25">
      <c r="A153" s="209" t="s">
        <v>124</v>
      </c>
      <c r="B153" s="103">
        <f t="shared" si="39"/>
        <v>0</v>
      </c>
      <c r="C153" s="41"/>
      <c r="D153" s="230"/>
      <c r="E153" s="230"/>
      <c r="F153" s="230"/>
      <c r="G153" s="230"/>
      <c r="H153" s="43"/>
      <c r="I153" s="249"/>
      <c r="J153" s="222"/>
      <c r="K153" s="222"/>
      <c r="L153" s="222"/>
      <c r="BX153" s="2"/>
      <c r="CA153" s="3"/>
    </row>
    <row r="154" spans="1:93" ht="19.5" customHeight="1" x14ac:dyDescent="0.25">
      <c r="A154" s="209" t="s">
        <v>125</v>
      </c>
      <c r="B154" s="103">
        <f t="shared" si="39"/>
        <v>0</v>
      </c>
      <c r="C154" s="41"/>
      <c r="D154" s="230"/>
      <c r="E154" s="230"/>
      <c r="F154" s="230"/>
      <c r="G154" s="230"/>
      <c r="H154" s="43"/>
      <c r="I154" s="249"/>
      <c r="J154" s="222"/>
      <c r="K154" s="222"/>
      <c r="L154" s="222"/>
      <c r="BX154" s="2"/>
      <c r="CA154" s="3"/>
    </row>
    <row r="155" spans="1:93" ht="19.5" customHeight="1" x14ac:dyDescent="0.25">
      <c r="A155" s="251" t="s">
        <v>148</v>
      </c>
      <c r="B155" s="103">
        <f t="shared" si="39"/>
        <v>0</v>
      </c>
      <c r="C155" s="41"/>
      <c r="D155" s="230"/>
      <c r="E155" s="230"/>
      <c r="F155" s="230"/>
      <c r="G155" s="230"/>
      <c r="H155" s="43"/>
      <c r="I155" s="249"/>
      <c r="J155" s="222"/>
      <c r="K155" s="222"/>
      <c r="L155" s="222"/>
      <c r="BX155" s="2"/>
      <c r="CA155" s="3"/>
    </row>
    <row r="156" spans="1:93" ht="19.5" customHeight="1" x14ac:dyDescent="0.25">
      <c r="A156" s="252" t="s">
        <v>149</v>
      </c>
      <c r="B156" s="253">
        <f t="shared" si="39"/>
        <v>0</v>
      </c>
      <c r="C156" s="53"/>
      <c r="D156" s="254"/>
      <c r="E156" s="254"/>
      <c r="F156" s="254"/>
      <c r="G156" s="254"/>
      <c r="H156" s="55"/>
      <c r="I156" s="249"/>
      <c r="J156" s="222"/>
      <c r="K156" s="222"/>
      <c r="L156" s="222"/>
    </row>
    <row r="157" spans="1:93" ht="19.5" customHeight="1" x14ac:dyDescent="0.25">
      <c r="A157" s="219" t="s">
        <v>150</v>
      </c>
      <c r="B157" s="219">
        <f t="shared" si="39"/>
        <v>0</v>
      </c>
      <c r="C157" s="70"/>
      <c r="D157" s="242"/>
      <c r="E157" s="242"/>
      <c r="F157" s="242"/>
      <c r="G157" s="242"/>
      <c r="H157" s="84"/>
      <c r="I157" s="249"/>
      <c r="J157" s="222"/>
      <c r="K157" s="222"/>
      <c r="L157" s="222"/>
    </row>
    <row r="158" spans="1:93" ht="21.75" customHeight="1" x14ac:dyDescent="0.25">
      <c r="A158" s="203" t="s">
        <v>151</v>
      </c>
      <c r="B158" s="222"/>
      <c r="C158" s="222"/>
      <c r="D158" s="222"/>
      <c r="E158" s="222"/>
      <c r="F158" s="222"/>
      <c r="G158" s="222"/>
      <c r="H158" s="222"/>
    </row>
    <row r="159" spans="1:93" ht="57.75" customHeight="1" x14ac:dyDescent="0.25">
      <c r="A159" s="204" t="s">
        <v>131</v>
      </c>
      <c r="B159" s="204" t="s">
        <v>152</v>
      </c>
      <c r="C159" s="255" t="s">
        <v>153</v>
      </c>
      <c r="D159" s="255" t="s">
        <v>36</v>
      </c>
      <c r="E159" s="167" t="s">
        <v>154</v>
      </c>
      <c r="F159" s="167" t="s">
        <v>155</v>
      </c>
      <c r="G159" s="167" t="s">
        <v>156</v>
      </c>
      <c r="H159" s="167" t="s">
        <v>157</v>
      </c>
      <c r="I159" s="167" t="s">
        <v>158</v>
      </c>
      <c r="J159" s="356" t="s">
        <v>159</v>
      </c>
    </row>
    <row r="160" spans="1:93" ht="18" customHeight="1" x14ac:dyDescent="0.25">
      <c r="A160" s="225" t="s">
        <v>160</v>
      </c>
      <c r="B160" s="256"/>
      <c r="C160" s="175"/>
      <c r="D160" s="175"/>
      <c r="E160" s="247"/>
      <c r="F160" s="247"/>
      <c r="G160" s="247"/>
      <c r="H160" s="247"/>
      <c r="I160" s="247"/>
      <c r="J160" s="257"/>
    </row>
    <row r="161" spans="1:10" ht="18" customHeight="1" x14ac:dyDescent="0.25">
      <c r="A161" s="209" t="s">
        <v>140</v>
      </c>
      <c r="B161" s="32"/>
      <c r="C161" s="182"/>
      <c r="D161" s="182"/>
      <c r="E161" s="230"/>
      <c r="F161" s="230"/>
      <c r="G161" s="230"/>
      <c r="H161" s="230"/>
      <c r="I161" s="230"/>
      <c r="J161" s="42"/>
    </row>
    <row r="162" spans="1:10" ht="18" customHeight="1" x14ac:dyDescent="0.25">
      <c r="A162" s="258" t="s">
        <v>161</v>
      </c>
      <c r="B162" s="75"/>
      <c r="C162" s="193"/>
      <c r="D162" s="193"/>
      <c r="E162" s="242"/>
      <c r="F162" s="242"/>
      <c r="G162" s="242"/>
      <c r="H162" s="242"/>
      <c r="I162" s="242"/>
      <c r="J162" s="74"/>
    </row>
    <row r="186" spans="1:104" ht="12.75" customHeight="1" x14ac:dyDescent="0.25"/>
    <row r="187" spans="1:104" s="259" customFormat="1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</row>
    <row r="194" spans="1:15" hidden="1" x14ac:dyDescent="0.25">
      <c r="A194" s="259">
        <f>SUM(C14:C89,C94:C105,C128:C143,B146:B149,B152:B157,C108:C115)</f>
        <v>1707</v>
      </c>
      <c r="B194" s="259">
        <f>SUM(CG11:CO151)</f>
        <v>0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</row>
  </sheetData>
  <mergeCells count="96">
    <mergeCell ref="A140:A143"/>
    <mergeCell ref="AJ119:AK119"/>
    <mergeCell ref="A121:A123"/>
    <mergeCell ref="A126:A127"/>
    <mergeCell ref="B126:B127"/>
    <mergeCell ref="C126:C127"/>
    <mergeCell ref="D126:J126"/>
    <mergeCell ref="K126:K127"/>
    <mergeCell ref="L126:L127"/>
    <mergeCell ref="X119:Y119"/>
    <mergeCell ref="Z119:AA119"/>
    <mergeCell ref="AB119:AC119"/>
    <mergeCell ref="AD119:AE119"/>
    <mergeCell ref="T119:U119"/>
    <mergeCell ref="V119:W119"/>
    <mergeCell ref="A128:A131"/>
    <mergeCell ref="A132:A135"/>
    <mergeCell ref="A136:A139"/>
    <mergeCell ref="F118:AK118"/>
    <mergeCell ref="F119:G119"/>
    <mergeCell ref="H119:I119"/>
    <mergeCell ref="J119:K119"/>
    <mergeCell ref="AF119:AG119"/>
    <mergeCell ref="AH119:AI119"/>
    <mergeCell ref="L119:M119"/>
    <mergeCell ref="N119:O119"/>
    <mergeCell ref="P119:Q119"/>
    <mergeCell ref="R119:S119"/>
    <mergeCell ref="Z92:AA92"/>
    <mergeCell ref="AB92:AC92"/>
    <mergeCell ref="AD92:AE92"/>
    <mergeCell ref="AF92:AG92"/>
    <mergeCell ref="AH92:AI92"/>
    <mergeCell ref="A94:A99"/>
    <mergeCell ref="A100:A105"/>
    <mergeCell ref="A107:A116"/>
    <mergeCell ref="A118:A120"/>
    <mergeCell ref="C118:E119"/>
    <mergeCell ref="AQ91:AQ93"/>
    <mergeCell ref="AR91:AR93"/>
    <mergeCell ref="F92:G92"/>
    <mergeCell ref="H92:I92"/>
    <mergeCell ref="J92:K92"/>
    <mergeCell ref="L92:M92"/>
    <mergeCell ref="X92:Y92"/>
    <mergeCell ref="F91:AM91"/>
    <mergeCell ref="AN91:AO92"/>
    <mergeCell ref="AP91:AP93"/>
    <mergeCell ref="N92:O92"/>
    <mergeCell ref="P92:Q92"/>
    <mergeCell ref="R92:S92"/>
    <mergeCell ref="T92:U92"/>
    <mergeCell ref="V92:W92"/>
    <mergeCell ref="AL92:AM92"/>
    <mergeCell ref="A65:A68"/>
    <mergeCell ref="A69:A75"/>
    <mergeCell ref="A76:A80"/>
    <mergeCell ref="A82:A89"/>
    <mergeCell ref="A91:A93"/>
    <mergeCell ref="A14:A24"/>
    <mergeCell ref="A25:A35"/>
    <mergeCell ref="A36:A46"/>
    <mergeCell ref="A47:A57"/>
    <mergeCell ref="A58:A64"/>
    <mergeCell ref="X12:Y12"/>
    <mergeCell ref="AN10:AN13"/>
    <mergeCell ref="AO10:AP12"/>
    <mergeCell ref="B91:B93"/>
    <mergeCell ref="AL12:AM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C91:E92"/>
    <mergeCell ref="AJ92:AK9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F12:G12"/>
    <mergeCell ref="H12:I12"/>
    <mergeCell ref="J12:K12"/>
    <mergeCell ref="L12:M12"/>
    <mergeCell ref="T12:U12"/>
    <mergeCell ref="V12:W12"/>
  </mergeCells>
  <dataValidations count="1">
    <dataValidation type="whole" allowBlank="1" showInputMessage="1" showErrorMessage="1" error="Valor no Permitido" sqref="A1:XFD1048576" xr:uid="{B1E301D7-732A-4C96-B160-6BA15ACE9288}">
      <formula1>0</formula1>
      <formula2>1E+30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A19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17.28515625" style="2" customWidth="1"/>
    <col min="4" max="4" width="16.140625" style="2" customWidth="1"/>
    <col min="5" max="5" width="14.140625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ht="16.350000000000001" customHeight="1" x14ac:dyDescent="0.25">
      <c r="A1" s="1" t="s">
        <v>0</v>
      </c>
    </row>
    <row r="2" spans="1:93" ht="16.350000000000001" customHeight="1" x14ac:dyDescent="0.25">
      <c r="A2" s="1" t="str">
        <f>CONCATENATE("COMUNA: ",[12]NOMBRE!B2," - ","( ",[12]NOMBRE!C2,[12]NOMBRE!D2,[12]NOMBRE!E2,[12]NOMBRE!F2,[12]NOMBRE!G2," )")</f>
        <v>COMUNA: LINARES - ( 07401 )</v>
      </c>
    </row>
    <row r="3" spans="1:93" ht="16.350000000000001" customHeight="1" x14ac:dyDescent="0.25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93" ht="16.350000000000001" customHeight="1" x14ac:dyDescent="0.25">
      <c r="A4" s="1" t="str">
        <f>CONCATENATE("MES: ",[12]NOMBRE!B6," - ","( ",[12]NOMBRE!C6,[12]NOMBRE!D6," )")</f>
        <v>MES: NOVIEMBRE - ( 11 )</v>
      </c>
    </row>
    <row r="5" spans="1:93" ht="16.350000000000001" customHeight="1" x14ac:dyDescent="0.25">
      <c r="A5" s="1" t="str">
        <f>CONCATENATE("AÑO: ",[12]NOMBRE!B7)</f>
        <v>AÑO: 2021</v>
      </c>
    </row>
    <row r="6" spans="1:93" x14ac:dyDescent="0.25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93" x14ac:dyDescent="0.25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</row>
    <row r="8" spans="1:93" ht="32.1" customHeight="1" x14ac:dyDescent="0.25">
      <c r="A8" s="386" t="s">
        <v>2</v>
      </c>
      <c r="B8" s="38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93" ht="32.1" customHeigh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</row>
    <row r="10" spans="1:93" ht="16.350000000000001" customHeight="1" x14ac:dyDescent="0.25">
      <c r="A10" s="387" t="s">
        <v>4</v>
      </c>
      <c r="B10" s="388" t="s">
        <v>5</v>
      </c>
      <c r="C10" s="391" t="s">
        <v>6</v>
      </c>
      <c r="D10" s="392"/>
      <c r="E10" s="393"/>
      <c r="F10" s="400" t="s">
        <v>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2"/>
      <c r="AN10" s="409" t="s">
        <v>8</v>
      </c>
      <c r="AO10" s="412" t="s">
        <v>9</v>
      </c>
      <c r="AP10" s="393"/>
      <c r="AQ10" s="382" t="s">
        <v>10</v>
      </c>
      <c r="AR10" s="382" t="s">
        <v>11</v>
      </c>
      <c r="AS10" s="382" t="s">
        <v>12</v>
      </c>
      <c r="AT10" s="382" t="s">
        <v>13</v>
      </c>
      <c r="BX10" s="2"/>
    </row>
    <row r="11" spans="1:93" ht="16.350000000000001" customHeight="1" x14ac:dyDescent="0.25">
      <c r="A11" s="387"/>
      <c r="B11" s="389"/>
      <c r="C11" s="394"/>
      <c r="D11" s="395"/>
      <c r="E11" s="396"/>
      <c r="F11" s="403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5"/>
      <c r="AN11" s="410"/>
      <c r="AO11" s="413"/>
      <c r="AP11" s="396"/>
      <c r="AQ11" s="383"/>
      <c r="AR11" s="383"/>
      <c r="AS11" s="383"/>
      <c r="AT11" s="383"/>
      <c r="BX11" s="2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6.350000000000001" customHeight="1" x14ac:dyDescent="0.25">
      <c r="A12" s="387"/>
      <c r="B12" s="389"/>
      <c r="C12" s="397"/>
      <c r="D12" s="398"/>
      <c r="E12" s="399"/>
      <c r="F12" s="406" t="s">
        <v>14</v>
      </c>
      <c r="G12" s="406"/>
      <c r="H12" s="407" t="s">
        <v>15</v>
      </c>
      <c r="I12" s="408"/>
      <c r="J12" s="407" t="s">
        <v>16</v>
      </c>
      <c r="K12" s="408"/>
      <c r="L12" s="407" t="s">
        <v>17</v>
      </c>
      <c r="M12" s="408"/>
      <c r="N12" s="407" t="s">
        <v>18</v>
      </c>
      <c r="O12" s="408"/>
      <c r="P12" s="407" t="s">
        <v>19</v>
      </c>
      <c r="Q12" s="408"/>
      <c r="R12" s="407" t="s">
        <v>20</v>
      </c>
      <c r="S12" s="408"/>
      <c r="T12" s="407" t="s">
        <v>21</v>
      </c>
      <c r="U12" s="408"/>
      <c r="V12" s="407" t="s">
        <v>22</v>
      </c>
      <c r="W12" s="408"/>
      <c r="X12" s="407" t="s">
        <v>23</v>
      </c>
      <c r="Y12" s="408"/>
      <c r="Z12" s="407" t="s">
        <v>24</v>
      </c>
      <c r="AA12" s="408"/>
      <c r="AB12" s="407" t="s">
        <v>25</v>
      </c>
      <c r="AC12" s="408"/>
      <c r="AD12" s="407" t="s">
        <v>26</v>
      </c>
      <c r="AE12" s="408"/>
      <c r="AF12" s="407" t="s">
        <v>27</v>
      </c>
      <c r="AG12" s="408"/>
      <c r="AH12" s="407" t="s">
        <v>28</v>
      </c>
      <c r="AI12" s="408"/>
      <c r="AJ12" s="407" t="s">
        <v>29</v>
      </c>
      <c r="AK12" s="408"/>
      <c r="AL12" s="415" t="s">
        <v>30</v>
      </c>
      <c r="AM12" s="416"/>
      <c r="AN12" s="410"/>
      <c r="AO12" s="414"/>
      <c r="AP12" s="399"/>
      <c r="AQ12" s="383"/>
      <c r="AR12" s="383"/>
      <c r="AS12" s="383"/>
      <c r="AT12" s="383"/>
      <c r="BX12" s="2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6.350000000000001" customHeight="1" x14ac:dyDescent="0.25">
      <c r="A13" s="387"/>
      <c r="B13" s="390"/>
      <c r="C13" s="11" t="s">
        <v>31</v>
      </c>
      <c r="D13" s="12" t="s">
        <v>32</v>
      </c>
      <c r="E13" s="366" t="s">
        <v>33</v>
      </c>
      <c r="F13" s="11" t="s">
        <v>32</v>
      </c>
      <c r="G13" s="365" t="s">
        <v>33</v>
      </c>
      <c r="H13" s="11" t="s">
        <v>32</v>
      </c>
      <c r="I13" s="365" t="s">
        <v>33</v>
      </c>
      <c r="J13" s="11" t="s">
        <v>32</v>
      </c>
      <c r="K13" s="365" t="s">
        <v>33</v>
      </c>
      <c r="L13" s="11" t="s">
        <v>32</v>
      </c>
      <c r="M13" s="365" t="s">
        <v>33</v>
      </c>
      <c r="N13" s="11" t="s">
        <v>32</v>
      </c>
      <c r="O13" s="365" t="s">
        <v>33</v>
      </c>
      <c r="P13" s="11" t="s">
        <v>32</v>
      </c>
      <c r="Q13" s="365" t="s">
        <v>33</v>
      </c>
      <c r="R13" s="11" t="s">
        <v>32</v>
      </c>
      <c r="S13" s="365" t="s">
        <v>33</v>
      </c>
      <c r="T13" s="11" t="s">
        <v>32</v>
      </c>
      <c r="U13" s="365" t="s">
        <v>33</v>
      </c>
      <c r="V13" s="11" t="s">
        <v>32</v>
      </c>
      <c r="W13" s="365" t="s">
        <v>33</v>
      </c>
      <c r="X13" s="11" t="s">
        <v>32</v>
      </c>
      <c r="Y13" s="365" t="s">
        <v>33</v>
      </c>
      <c r="Z13" s="11" t="s">
        <v>32</v>
      </c>
      <c r="AA13" s="365" t="s">
        <v>33</v>
      </c>
      <c r="AB13" s="11" t="s">
        <v>32</v>
      </c>
      <c r="AC13" s="365" t="s">
        <v>33</v>
      </c>
      <c r="AD13" s="11" t="s">
        <v>32</v>
      </c>
      <c r="AE13" s="365" t="s">
        <v>33</v>
      </c>
      <c r="AF13" s="11" t="s">
        <v>32</v>
      </c>
      <c r="AG13" s="365" t="s">
        <v>33</v>
      </c>
      <c r="AH13" s="11" t="s">
        <v>32</v>
      </c>
      <c r="AI13" s="365" t="s">
        <v>33</v>
      </c>
      <c r="AJ13" s="11" t="s">
        <v>32</v>
      </c>
      <c r="AK13" s="365" t="s">
        <v>33</v>
      </c>
      <c r="AL13" s="11" t="s">
        <v>32</v>
      </c>
      <c r="AM13" s="371" t="s">
        <v>33</v>
      </c>
      <c r="AN13" s="411"/>
      <c r="AO13" s="16" t="s">
        <v>34</v>
      </c>
      <c r="AP13" s="365" t="s">
        <v>35</v>
      </c>
      <c r="AQ13" s="384"/>
      <c r="AR13" s="384"/>
      <c r="AS13" s="384"/>
      <c r="AT13" s="384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X13" s="2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6.350000000000001" customHeight="1" x14ac:dyDescent="0.25">
      <c r="A14" s="382" t="s">
        <v>36</v>
      </c>
      <c r="B14" s="18" t="s">
        <v>37</v>
      </c>
      <c r="C14" s="19">
        <f t="shared" ref="C14:C77" si="0">SUM(D14+E14)</f>
        <v>29</v>
      </c>
      <c r="D14" s="20">
        <f>+F14+H14+J14+L14+N14+P14+R14+T14+V14+X14+Z14+AB14+AD14+AF14+AH14+AJ14+AL14</f>
        <v>21</v>
      </c>
      <c r="E14" s="21">
        <f>+G14+I14+K14+M14+O14+Q14+S14+U14+W14+Y14+AA14+AC14+AE14+AG14+AI14+AK14+AM14</f>
        <v>8</v>
      </c>
      <c r="F14" s="22"/>
      <c r="G14" s="23"/>
      <c r="H14" s="22"/>
      <c r="I14" s="23"/>
      <c r="J14" s="22"/>
      <c r="K14" s="24"/>
      <c r="L14" s="22"/>
      <c r="M14" s="24"/>
      <c r="N14" s="22"/>
      <c r="O14" s="24"/>
      <c r="P14" s="22">
        <v>8</v>
      </c>
      <c r="Q14" s="24">
        <v>3</v>
      </c>
      <c r="R14" s="22">
        <v>1</v>
      </c>
      <c r="S14" s="24">
        <v>1</v>
      </c>
      <c r="T14" s="22">
        <v>3</v>
      </c>
      <c r="U14" s="24">
        <v>2</v>
      </c>
      <c r="V14" s="22">
        <v>1</v>
      </c>
      <c r="W14" s="24"/>
      <c r="X14" s="22">
        <v>1</v>
      </c>
      <c r="Y14" s="24"/>
      <c r="Z14" s="22">
        <v>6</v>
      </c>
      <c r="AA14" s="24">
        <v>2</v>
      </c>
      <c r="AB14" s="22">
        <v>1</v>
      </c>
      <c r="AC14" s="24"/>
      <c r="AD14" s="22"/>
      <c r="AE14" s="24"/>
      <c r="AF14" s="22"/>
      <c r="AG14" s="24"/>
      <c r="AH14" s="22"/>
      <c r="AI14" s="24"/>
      <c r="AJ14" s="22"/>
      <c r="AK14" s="24"/>
      <c r="AL14" s="25"/>
      <c r="AM14" s="26"/>
      <c r="AN14" s="27"/>
      <c r="AO14" s="28">
        <v>0</v>
      </c>
      <c r="AP14" s="29">
        <v>0</v>
      </c>
      <c r="AQ14" s="30">
        <v>0</v>
      </c>
      <c r="AR14" s="30">
        <v>0</v>
      </c>
      <c r="AS14" s="31"/>
      <c r="AT14" s="32">
        <v>0</v>
      </c>
      <c r="AU14" s="33" t="str">
        <f t="shared" ref="AU14:AU77" si="1">$CA14&amp;$CB14&amp;$CC14&amp;$CD14</f>
        <v/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17"/>
      <c r="BG14" s="17"/>
      <c r="BX14" s="2"/>
      <c r="CA14" s="35" t="str">
        <f t="shared" ref="CA14:CA77" si="2">IF(CG14=1,"* No olvide digitar la columna Trans y/o Pueblos Originarios y/o Migrantes y/o Población SENAME (Digite Cero si no tiene). ","")</f>
        <v/>
      </c>
      <c r="CB14" s="35" t="str">
        <f t="shared" ref="CB14:CB77" si="3">IF(CH14=1,"* El número de Trans y/o Pueblos Originarios y/o Migrantes y/o Población SENAME NO DEBE ser mayor que el Total. ","")</f>
        <v/>
      </c>
      <c r="CC14" s="35" t="str">
        <f t="shared" ref="CC14:CC77" si="4">IF(CI14=1,"* Las consejerías realizadas en Espacios amigables NO DEBEN ser mayor al Total. ","")</f>
        <v/>
      </c>
      <c r="CD14" s="35" t="str">
        <f t="shared" ref="CD14:CD77" si="5">IF(CJ14=1,"* La columna 14-18 AÑOS no puede ser mayor al total por grupo edad de 10 a 19 años. ","")</f>
        <v/>
      </c>
      <c r="CE14" s="35"/>
      <c r="CF14" s="35"/>
      <c r="CG14" s="36">
        <f t="shared" ref="CG14:CG77" si="6">IF(AND(C14&lt;&gt;0,OR(AO14="",AP14="",AQ14="",AR14="",AT14="")),1,0)</f>
        <v>0</v>
      </c>
      <c r="CH14" s="36">
        <f t="shared" ref="CH14:CH77" si="7">IF(OR(C14&lt;(AO14+AP14),C14&lt;AQ14,C14&lt;AR14,C14&lt;AT14),1,0)</f>
        <v>0</v>
      </c>
      <c r="CI14" s="36">
        <f t="shared" ref="CI14:CI77" si="8">IF(C14&lt;AN14,1,0)</f>
        <v>0</v>
      </c>
      <c r="CJ14" s="36">
        <f t="shared" ref="CJ14:CJ77" si="9">IF((J14+K14+L14+M14)&lt;AS14,1,0)</f>
        <v>0</v>
      </c>
      <c r="CK14" s="10"/>
      <c r="CL14" s="10"/>
      <c r="CM14" s="10"/>
      <c r="CN14" s="10"/>
      <c r="CO14" s="10"/>
    </row>
    <row r="15" spans="1:93" ht="16.350000000000001" customHeight="1" x14ac:dyDescent="0.25">
      <c r="A15" s="383"/>
      <c r="B15" s="37" t="s">
        <v>38</v>
      </c>
      <c r="C15" s="38">
        <f t="shared" si="0"/>
        <v>0</v>
      </c>
      <c r="D15" s="39">
        <f t="shared" ref="D15:E24" si="10">+F15+H15+J15+L15+N15+P15+R15+T15+V15+X15+Z15+AB15+AD15+AF15+AH15+AJ15+AL15</f>
        <v>0</v>
      </c>
      <c r="E15" s="40">
        <f>+G15+I15+K15+M15+O15+Q15+S15+U15+W15+Y15+AA15+AC15+AE15+AG15+AI15+AK15+AM15</f>
        <v>0</v>
      </c>
      <c r="F15" s="41"/>
      <c r="G15" s="42"/>
      <c r="H15" s="41"/>
      <c r="I15" s="42"/>
      <c r="J15" s="41"/>
      <c r="K15" s="43"/>
      <c r="L15" s="41"/>
      <c r="M15" s="43"/>
      <c r="N15" s="41"/>
      <c r="O15" s="43"/>
      <c r="P15" s="41"/>
      <c r="Q15" s="43"/>
      <c r="R15" s="41"/>
      <c r="S15" s="43"/>
      <c r="T15" s="41"/>
      <c r="U15" s="43"/>
      <c r="V15" s="41"/>
      <c r="W15" s="43"/>
      <c r="X15" s="41"/>
      <c r="Y15" s="43"/>
      <c r="Z15" s="41"/>
      <c r="AA15" s="43"/>
      <c r="AB15" s="41"/>
      <c r="AC15" s="43"/>
      <c r="AD15" s="41"/>
      <c r="AE15" s="43"/>
      <c r="AF15" s="41"/>
      <c r="AG15" s="43"/>
      <c r="AH15" s="41"/>
      <c r="AI15" s="43"/>
      <c r="AJ15" s="41"/>
      <c r="AK15" s="43"/>
      <c r="AL15" s="44"/>
      <c r="AM15" s="45"/>
      <c r="AN15" s="46"/>
      <c r="AO15" s="47"/>
      <c r="AP15" s="42"/>
      <c r="AQ15" s="32"/>
      <c r="AR15" s="32"/>
      <c r="AS15" s="48"/>
      <c r="AT15" s="32"/>
      <c r="AU15" s="33" t="str">
        <f t="shared" si="1"/>
        <v/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7"/>
      <c r="BG15" s="17"/>
      <c r="BX15" s="2"/>
      <c r="CA15" s="35" t="str">
        <f t="shared" si="2"/>
        <v/>
      </c>
      <c r="CB15" s="35" t="str">
        <f t="shared" si="3"/>
        <v/>
      </c>
      <c r="CC15" s="35" t="str">
        <f t="shared" si="4"/>
        <v/>
      </c>
      <c r="CD15" s="35" t="str">
        <f t="shared" si="5"/>
        <v/>
      </c>
      <c r="CE15" s="35"/>
      <c r="CF15" s="35"/>
      <c r="CG15" s="36">
        <f t="shared" si="6"/>
        <v>0</v>
      </c>
      <c r="CH15" s="36">
        <f t="shared" si="7"/>
        <v>0</v>
      </c>
      <c r="CI15" s="36">
        <f t="shared" si="8"/>
        <v>0</v>
      </c>
      <c r="CJ15" s="36">
        <f t="shared" si="9"/>
        <v>0</v>
      </c>
      <c r="CK15" s="10"/>
      <c r="CL15" s="10"/>
      <c r="CM15" s="10"/>
      <c r="CN15" s="10"/>
      <c r="CO15" s="10"/>
    </row>
    <row r="16" spans="1:93" ht="16.350000000000001" customHeight="1" x14ac:dyDescent="0.25">
      <c r="A16" s="383"/>
      <c r="B16" s="37" t="s">
        <v>39</v>
      </c>
      <c r="C16" s="38">
        <f t="shared" si="0"/>
        <v>161</v>
      </c>
      <c r="D16" s="39">
        <f t="shared" si="10"/>
        <v>121</v>
      </c>
      <c r="E16" s="40">
        <f t="shared" si="10"/>
        <v>40</v>
      </c>
      <c r="F16" s="41"/>
      <c r="G16" s="42"/>
      <c r="H16" s="41"/>
      <c r="I16" s="42"/>
      <c r="J16" s="41"/>
      <c r="K16" s="43"/>
      <c r="L16" s="41">
        <v>2</v>
      </c>
      <c r="M16" s="43"/>
      <c r="N16" s="41">
        <v>6</v>
      </c>
      <c r="O16" s="43"/>
      <c r="P16" s="41">
        <v>23</v>
      </c>
      <c r="Q16" s="43">
        <v>5</v>
      </c>
      <c r="R16" s="41">
        <v>17</v>
      </c>
      <c r="S16" s="43">
        <v>7</v>
      </c>
      <c r="T16" s="41">
        <v>19</v>
      </c>
      <c r="U16" s="43">
        <v>11</v>
      </c>
      <c r="V16" s="41">
        <v>15</v>
      </c>
      <c r="W16" s="43">
        <v>6</v>
      </c>
      <c r="X16" s="41">
        <v>8</v>
      </c>
      <c r="Y16" s="43">
        <v>4</v>
      </c>
      <c r="Z16" s="41">
        <v>22</v>
      </c>
      <c r="AA16" s="43">
        <v>4</v>
      </c>
      <c r="AB16" s="41">
        <v>6</v>
      </c>
      <c r="AC16" s="43">
        <v>2</v>
      </c>
      <c r="AD16" s="41"/>
      <c r="AE16" s="43"/>
      <c r="AF16" s="41">
        <v>2</v>
      </c>
      <c r="AG16" s="43">
        <v>1</v>
      </c>
      <c r="AH16" s="41"/>
      <c r="AI16" s="43"/>
      <c r="AJ16" s="41">
        <v>1</v>
      </c>
      <c r="AK16" s="43"/>
      <c r="AL16" s="44"/>
      <c r="AM16" s="45"/>
      <c r="AN16" s="46"/>
      <c r="AO16" s="47">
        <v>0</v>
      </c>
      <c r="AP16" s="42">
        <v>2</v>
      </c>
      <c r="AQ16" s="32">
        <v>0</v>
      </c>
      <c r="AR16" s="32">
        <v>3</v>
      </c>
      <c r="AS16" s="48"/>
      <c r="AT16" s="32">
        <v>0</v>
      </c>
      <c r="AU16" s="33" t="str">
        <f t="shared" si="1"/>
        <v/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17"/>
      <c r="BG16" s="17"/>
      <c r="BX16" s="2"/>
      <c r="CA16" s="35" t="str">
        <f t="shared" si="2"/>
        <v/>
      </c>
      <c r="CB16" s="35" t="str">
        <f t="shared" si="3"/>
        <v/>
      </c>
      <c r="CC16" s="35" t="str">
        <f t="shared" si="4"/>
        <v/>
      </c>
      <c r="CD16" s="35" t="str">
        <f t="shared" si="5"/>
        <v/>
      </c>
      <c r="CE16" s="35"/>
      <c r="CF16" s="35"/>
      <c r="CG16" s="36">
        <f t="shared" si="6"/>
        <v>0</v>
      </c>
      <c r="CH16" s="36">
        <f t="shared" si="7"/>
        <v>0</v>
      </c>
      <c r="CI16" s="36">
        <f t="shared" si="8"/>
        <v>0</v>
      </c>
      <c r="CJ16" s="36">
        <f t="shared" si="9"/>
        <v>0</v>
      </c>
      <c r="CK16" s="10"/>
      <c r="CL16" s="10"/>
      <c r="CM16" s="10"/>
      <c r="CN16" s="10"/>
      <c r="CO16" s="10"/>
    </row>
    <row r="17" spans="1:93" ht="16.350000000000001" customHeight="1" x14ac:dyDescent="0.25">
      <c r="A17" s="383"/>
      <c r="B17" s="37" t="s">
        <v>40</v>
      </c>
      <c r="C17" s="38">
        <f t="shared" si="0"/>
        <v>0</v>
      </c>
      <c r="D17" s="39">
        <f t="shared" si="10"/>
        <v>0</v>
      </c>
      <c r="E17" s="40">
        <f t="shared" si="10"/>
        <v>0</v>
      </c>
      <c r="F17" s="41"/>
      <c r="G17" s="42"/>
      <c r="H17" s="41"/>
      <c r="I17" s="42"/>
      <c r="J17" s="41"/>
      <c r="K17" s="43"/>
      <c r="L17" s="41"/>
      <c r="M17" s="43"/>
      <c r="N17" s="41"/>
      <c r="O17" s="43"/>
      <c r="P17" s="41"/>
      <c r="Q17" s="43"/>
      <c r="R17" s="41"/>
      <c r="S17" s="43"/>
      <c r="T17" s="41"/>
      <c r="U17" s="43"/>
      <c r="V17" s="41"/>
      <c r="W17" s="43"/>
      <c r="X17" s="41"/>
      <c r="Y17" s="43"/>
      <c r="Z17" s="41"/>
      <c r="AA17" s="43"/>
      <c r="AB17" s="41"/>
      <c r="AC17" s="43"/>
      <c r="AD17" s="41"/>
      <c r="AE17" s="43"/>
      <c r="AF17" s="41"/>
      <c r="AG17" s="43"/>
      <c r="AH17" s="41"/>
      <c r="AI17" s="43"/>
      <c r="AJ17" s="41"/>
      <c r="AK17" s="43"/>
      <c r="AL17" s="44"/>
      <c r="AM17" s="45"/>
      <c r="AN17" s="46"/>
      <c r="AO17" s="47"/>
      <c r="AP17" s="42"/>
      <c r="AQ17" s="32"/>
      <c r="AR17" s="32"/>
      <c r="AS17" s="48"/>
      <c r="AT17" s="32"/>
      <c r="AU17" s="33" t="str">
        <f t="shared" si="1"/>
        <v/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17"/>
      <c r="BG17" s="17"/>
      <c r="BX17" s="2"/>
      <c r="CA17" s="35" t="str">
        <f t="shared" si="2"/>
        <v/>
      </c>
      <c r="CB17" s="35" t="str">
        <f t="shared" si="3"/>
        <v/>
      </c>
      <c r="CC17" s="35" t="str">
        <f t="shared" si="4"/>
        <v/>
      </c>
      <c r="CD17" s="35" t="str">
        <f t="shared" si="5"/>
        <v/>
      </c>
      <c r="CE17" s="35"/>
      <c r="CF17" s="35"/>
      <c r="CG17" s="36">
        <f t="shared" si="6"/>
        <v>0</v>
      </c>
      <c r="CH17" s="36">
        <f t="shared" si="7"/>
        <v>0</v>
      </c>
      <c r="CI17" s="36">
        <f t="shared" si="8"/>
        <v>0</v>
      </c>
      <c r="CJ17" s="36">
        <f t="shared" si="9"/>
        <v>0</v>
      </c>
      <c r="CK17" s="10"/>
      <c r="CL17" s="10"/>
      <c r="CM17" s="10"/>
      <c r="CN17" s="10"/>
      <c r="CO17" s="10"/>
    </row>
    <row r="18" spans="1:93" ht="16.350000000000001" customHeight="1" x14ac:dyDescent="0.25">
      <c r="A18" s="383"/>
      <c r="B18" s="37" t="s">
        <v>41</v>
      </c>
      <c r="C18" s="38">
        <f t="shared" si="0"/>
        <v>0</v>
      </c>
      <c r="D18" s="39">
        <f t="shared" si="10"/>
        <v>0</v>
      </c>
      <c r="E18" s="40">
        <f t="shared" si="10"/>
        <v>0</v>
      </c>
      <c r="F18" s="41"/>
      <c r="G18" s="42"/>
      <c r="H18" s="41"/>
      <c r="I18" s="42"/>
      <c r="J18" s="41"/>
      <c r="K18" s="43"/>
      <c r="L18" s="41"/>
      <c r="M18" s="43"/>
      <c r="N18" s="41"/>
      <c r="O18" s="43"/>
      <c r="P18" s="41"/>
      <c r="Q18" s="43"/>
      <c r="R18" s="41"/>
      <c r="S18" s="43"/>
      <c r="T18" s="41"/>
      <c r="U18" s="43"/>
      <c r="V18" s="41"/>
      <c r="W18" s="43"/>
      <c r="X18" s="41"/>
      <c r="Y18" s="43"/>
      <c r="Z18" s="41"/>
      <c r="AA18" s="43"/>
      <c r="AB18" s="41"/>
      <c r="AC18" s="43"/>
      <c r="AD18" s="41"/>
      <c r="AE18" s="43"/>
      <c r="AF18" s="41"/>
      <c r="AG18" s="43"/>
      <c r="AH18" s="41"/>
      <c r="AI18" s="43"/>
      <c r="AJ18" s="41"/>
      <c r="AK18" s="43"/>
      <c r="AL18" s="44"/>
      <c r="AM18" s="45"/>
      <c r="AN18" s="46"/>
      <c r="AO18" s="47"/>
      <c r="AP18" s="42"/>
      <c r="AQ18" s="32"/>
      <c r="AR18" s="32"/>
      <c r="AS18" s="48"/>
      <c r="AT18" s="32"/>
      <c r="AU18" s="33" t="str">
        <f t="shared" si="1"/>
        <v/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17"/>
      <c r="BG18" s="17"/>
      <c r="BX18" s="2"/>
      <c r="CA18" s="35" t="str">
        <f t="shared" si="2"/>
        <v/>
      </c>
      <c r="CB18" s="35" t="str">
        <f t="shared" si="3"/>
        <v/>
      </c>
      <c r="CC18" s="35" t="str">
        <f t="shared" si="4"/>
        <v/>
      </c>
      <c r="CD18" s="35" t="str">
        <f t="shared" si="5"/>
        <v/>
      </c>
      <c r="CE18" s="35"/>
      <c r="CF18" s="35"/>
      <c r="CG18" s="36">
        <f t="shared" si="6"/>
        <v>0</v>
      </c>
      <c r="CH18" s="36">
        <f t="shared" si="7"/>
        <v>0</v>
      </c>
      <c r="CI18" s="36">
        <f t="shared" si="8"/>
        <v>0</v>
      </c>
      <c r="CJ18" s="36">
        <f t="shared" si="9"/>
        <v>0</v>
      </c>
      <c r="CK18" s="10"/>
      <c r="CL18" s="10"/>
      <c r="CM18" s="10"/>
      <c r="CN18" s="10"/>
      <c r="CO18" s="10"/>
    </row>
    <row r="19" spans="1:93" ht="16.350000000000001" customHeight="1" x14ac:dyDescent="0.25">
      <c r="A19" s="383"/>
      <c r="B19" s="37" t="s">
        <v>42</v>
      </c>
      <c r="C19" s="38">
        <f t="shared" si="0"/>
        <v>0</v>
      </c>
      <c r="D19" s="39">
        <f t="shared" si="10"/>
        <v>0</v>
      </c>
      <c r="E19" s="40">
        <f t="shared" si="10"/>
        <v>0</v>
      </c>
      <c r="F19" s="41"/>
      <c r="G19" s="42"/>
      <c r="H19" s="41"/>
      <c r="I19" s="42"/>
      <c r="J19" s="41"/>
      <c r="K19" s="43"/>
      <c r="L19" s="41"/>
      <c r="M19" s="43"/>
      <c r="N19" s="41"/>
      <c r="O19" s="43"/>
      <c r="P19" s="41"/>
      <c r="Q19" s="43"/>
      <c r="R19" s="41"/>
      <c r="S19" s="43"/>
      <c r="T19" s="41"/>
      <c r="U19" s="43"/>
      <c r="V19" s="41"/>
      <c r="W19" s="43"/>
      <c r="X19" s="41"/>
      <c r="Y19" s="43"/>
      <c r="Z19" s="41"/>
      <c r="AA19" s="43"/>
      <c r="AB19" s="41"/>
      <c r="AC19" s="43"/>
      <c r="AD19" s="41"/>
      <c r="AE19" s="43"/>
      <c r="AF19" s="41"/>
      <c r="AG19" s="43"/>
      <c r="AH19" s="41"/>
      <c r="AI19" s="43"/>
      <c r="AJ19" s="41"/>
      <c r="AK19" s="43"/>
      <c r="AL19" s="44"/>
      <c r="AM19" s="45"/>
      <c r="AN19" s="46"/>
      <c r="AO19" s="47"/>
      <c r="AP19" s="42"/>
      <c r="AQ19" s="32"/>
      <c r="AR19" s="32"/>
      <c r="AS19" s="48"/>
      <c r="AT19" s="32"/>
      <c r="AU19" s="33" t="str">
        <f t="shared" si="1"/>
        <v/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17"/>
      <c r="BG19" s="17"/>
      <c r="BX19" s="2"/>
      <c r="CA19" s="35" t="str">
        <f t="shared" si="2"/>
        <v/>
      </c>
      <c r="CB19" s="35" t="str">
        <f t="shared" si="3"/>
        <v/>
      </c>
      <c r="CC19" s="35" t="str">
        <f t="shared" si="4"/>
        <v/>
      </c>
      <c r="CD19" s="35" t="str">
        <f t="shared" si="5"/>
        <v/>
      </c>
      <c r="CE19" s="35"/>
      <c r="CF19" s="35"/>
      <c r="CG19" s="36">
        <f t="shared" si="6"/>
        <v>0</v>
      </c>
      <c r="CH19" s="36">
        <f t="shared" si="7"/>
        <v>0</v>
      </c>
      <c r="CI19" s="36">
        <f t="shared" si="8"/>
        <v>0</v>
      </c>
      <c r="CJ19" s="36">
        <f t="shared" si="9"/>
        <v>0</v>
      </c>
      <c r="CK19" s="10"/>
      <c r="CL19" s="10"/>
      <c r="CM19" s="10"/>
      <c r="CN19" s="10"/>
      <c r="CO19" s="10"/>
    </row>
    <row r="20" spans="1:93" ht="16.350000000000001" customHeight="1" x14ac:dyDescent="0.25">
      <c r="A20" s="383"/>
      <c r="B20" s="37" t="s">
        <v>43</v>
      </c>
      <c r="C20" s="38">
        <f t="shared" si="0"/>
        <v>0</v>
      </c>
      <c r="D20" s="39">
        <f t="shared" si="10"/>
        <v>0</v>
      </c>
      <c r="E20" s="40">
        <f t="shared" si="10"/>
        <v>0</v>
      </c>
      <c r="F20" s="41"/>
      <c r="G20" s="42"/>
      <c r="H20" s="41"/>
      <c r="I20" s="42"/>
      <c r="J20" s="41"/>
      <c r="K20" s="43"/>
      <c r="L20" s="41"/>
      <c r="M20" s="43"/>
      <c r="N20" s="41"/>
      <c r="O20" s="43"/>
      <c r="P20" s="41"/>
      <c r="Q20" s="43"/>
      <c r="R20" s="41"/>
      <c r="S20" s="43"/>
      <c r="T20" s="41"/>
      <c r="U20" s="43"/>
      <c r="V20" s="41"/>
      <c r="W20" s="43"/>
      <c r="X20" s="41"/>
      <c r="Y20" s="43"/>
      <c r="Z20" s="41"/>
      <c r="AA20" s="43"/>
      <c r="AB20" s="41"/>
      <c r="AC20" s="43"/>
      <c r="AD20" s="41"/>
      <c r="AE20" s="43"/>
      <c r="AF20" s="41"/>
      <c r="AG20" s="43"/>
      <c r="AH20" s="41"/>
      <c r="AI20" s="43"/>
      <c r="AJ20" s="41"/>
      <c r="AK20" s="43"/>
      <c r="AL20" s="44"/>
      <c r="AM20" s="45"/>
      <c r="AN20" s="46"/>
      <c r="AO20" s="47"/>
      <c r="AP20" s="42"/>
      <c r="AQ20" s="32"/>
      <c r="AR20" s="32"/>
      <c r="AS20" s="48"/>
      <c r="AT20" s="32"/>
      <c r="AU20" s="33" t="str">
        <f t="shared" si="1"/>
        <v/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17"/>
      <c r="BG20" s="17"/>
      <c r="BX20" s="2"/>
      <c r="CA20" s="35" t="str">
        <f t="shared" si="2"/>
        <v/>
      </c>
      <c r="CB20" s="35" t="str">
        <f t="shared" si="3"/>
        <v/>
      </c>
      <c r="CC20" s="35" t="str">
        <f t="shared" si="4"/>
        <v/>
      </c>
      <c r="CD20" s="35" t="str">
        <f t="shared" si="5"/>
        <v/>
      </c>
      <c r="CE20" s="35"/>
      <c r="CF20" s="35"/>
      <c r="CG20" s="36">
        <f t="shared" si="6"/>
        <v>0</v>
      </c>
      <c r="CH20" s="36">
        <f t="shared" si="7"/>
        <v>0</v>
      </c>
      <c r="CI20" s="36">
        <f t="shared" si="8"/>
        <v>0</v>
      </c>
      <c r="CJ20" s="36">
        <f t="shared" si="9"/>
        <v>0</v>
      </c>
      <c r="CK20" s="10"/>
      <c r="CL20" s="10"/>
      <c r="CM20" s="10"/>
      <c r="CN20" s="10"/>
      <c r="CO20" s="10"/>
    </row>
    <row r="21" spans="1:93" ht="16.350000000000001" customHeight="1" x14ac:dyDescent="0.25">
      <c r="A21" s="383"/>
      <c r="B21" s="49" t="s">
        <v>44</v>
      </c>
      <c r="C21" s="50">
        <f t="shared" si="0"/>
        <v>0</v>
      </c>
      <c r="D21" s="51">
        <f t="shared" si="10"/>
        <v>0</v>
      </c>
      <c r="E21" s="52">
        <f t="shared" si="10"/>
        <v>0</v>
      </c>
      <c r="F21" s="53"/>
      <c r="G21" s="54"/>
      <c r="H21" s="53"/>
      <c r="I21" s="54"/>
      <c r="J21" s="53"/>
      <c r="K21" s="55"/>
      <c r="L21" s="53"/>
      <c r="M21" s="55"/>
      <c r="N21" s="53"/>
      <c r="O21" s="55"/>
      <c r="P21" s="53"/>
      <c r="Q21" s="55"/>
      <c r="R21" s="53"/>
      <c r="S21" s="55"/>
      <c r="T21" s="53"/>
      <c r="U21" s="55"/>
      <c r="V21" s="53"/>
      <c r="W21" s="55"/>
      <c r="X21" s="53"/>
      <c r="Y21" s="55"/>
      <c r="Z21" s="53"/>
      <c r="AA21" s="55"/>
      <c r="AB21" s="53"/>
      <c r="AC21" s="55"/>
      <c r="AD21" s="53"/>
      <c r="AE21" s="55"/>
      <c r="AF21" s="53"/>
      <c r="AG21" s="55"/>
      <c r="AH21" s="53"/>
      <c r="AI21" s="55"/>
      <c r="AJ21" s="53"/>
      <c r="AK21" s="55"/>
      <c r="AL21" s="56"/>
      <c r="AM21" s="57"/>
      <c r="AN21" s="46"/>
      <c r="AO21" s="58"/>
      <c r="AP21" s="42"/>
      <c r="AQ21" s="32"/>
      <c r="AR21" s="32"/>
      <c r="AS21" s="48"/>
      <c r="AT21" s="32"/>
      <c r="AU21" s="33" t="str">
        <f t="shared" si="1"/>
        <v/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7"/>
      <c r="BG21" s="17"/>
      <c r="BX21" s="2"/>
      <c r="CA21" s="35" t="str">
        <f t="shared" si="2"/>
        <v/>
      </c>
      <c r="CB21" s="35" t="str">
        <f t="shared" si="3"/>
        <v/>
      </c>
      <c r="CC21" s="35" t="str">
        <f t="shared" si="4"/>
        <v/>
      </c>
      <c r="CD21" s="35" t="str">
        <f t="shared" si="5"/>
        <v/>
      </c>
      <c r="CE21" s="35"/>
      <c r="CF21" s="35"/>
      <c r="CG21" s="36">
        <f t="shared" si="6"/>
        <v>0</v>
      </c>
      <c r="CH21" s="36">
        <f t="shared" si="7"/>
        <v>0</v>
      </c>
      <c r="CI21" s="36">
        <f t="shared" si="8"/>
        <v>0</v>
      </c>
      <c r="CJ21" s="36">
        <f t="shared" si="9"/>
        <v>0</v>
      </c>
      <c r="CK21" s="10"/>
      <c r="CL21" s="10"/>
      <c r="CM21" s="10"/>
      <c r="CN21" s="10"/>
      <c r="CO21" s="10"/>
    </row>
    <row r="22" spans="1:93" ht="16.350000000000001" customHeight="1" x14ac:dyDescent="0.25">
      <c r="A22" s="383"/>
      <c r="B22" s="37" t="s">
        <v>45</v>
      </c>
      <c r="C22" s="38">
        <f t="shared" si="0"/>
        <v>0</v>
      </c>
      <c r="D22" s="39">
        <f t="shared" si="10"/>
        <v>0</v>
      </c>
      <c r="E22" s="40">
        <f t="shared" si="10"/>
        <v>0</v>
      </c>
      <c r="F22" s="41"/>
      <c r="G22" s="42"/>
      <c r="H22" s="41"/>
      <c r="I22" s="42"/>
      <c r="J22" s="41"/>
      <c r="K22" s="43"/>
      <c r="L22" s="41"/>
      <c r="M22" s="43"/>
      <c r="N22" s="41"/>
      <c r="O22" s="43"/>
      <c r="P22" s="41"/>
      <c r="Q22" s="43"/>
      <c r="R22" s="41"/>
      <c r="S22" s="43"/>
      <c r="T22" s="41"/>
      <c r="U22" s="43"/>
      <c r="V22" s="41"/>
      <c r="W22" s="43"/>
      <c r="X22" s="41"/>
      <c r="Y22" s="43"/>
      <c r="Z22" s="41"/>
      <c r="AA22" s="43"/>
      <c r="AB22" s="41"/>
      <c r="AC22" s="43"/>
      <c r="AD22" s="41"/>
      <c r="AE22" s="43"/>
      <c r="AF22" s="41"/>
      <c r="AG22" s="43"/>
      <c r="AH22" s="41"/>
      <c r="AI22" s="43"/>
      <c r="AJ22" s="41"/>
      <c r="AK22" s="43"/>
      <c r="AL22" s="44"/>
      <c r="AM22" s="45"/>
      <c r="AN22" s="46"/>
      <c r="AO22" s="47"/>
      <c r="AP22" s="42"/>
      <c r="AQ22" s="32"/>
      <c r="AR22" s="32"/>
      <c r="AS22" s="48"/>
      <c r="AT22" s="32"/>
      <c r="AU22" s="33" t="str">
        <f t="shared" si="1"/>
        <v/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17"/>
      <c r="BG22" s="17"/>
      <c r="BX22" s="2"/>
      <c r="CA22" s="35" t="str">
        <f t="shared" si="2"/>
        <v/>
      </c>
      <c r="CB22" s="35" t="str">
        <f t="shared" si="3"/>
        <v/>
      </c>
      <c r="CC22" s="35" t="str">
        <f t="shared" si="4"/>
        <v/>
      </c>
      <c r="CD22" s="35" t="str">
        <f t="shared" si="5"/>
        <v/>
      </c>
      <c r="CE22" s="35"/>
      <c r="CF22" s="35"/>
      <c r="CG22" s="36">
        <f t="shared" si="6"/>
        <v>0</v>
      </c>
      <c r="CH22" s="36">
        <f t="shared" si="7"/>
        <v>0</v>
      </c>
      <c r="CI22" s="36">
        <f t="shared" si="8"/>
        <v>0</v>
      </c>
      <c r="CJ22" s="36">
        <f t="shared" si="9"/>
        <v>0</v>
      </c>
      <c r="CK22" s="10"/>
      <c r="CL22" s="10"/>
      <c r="CM22" s="10"/>
      <c r="CN22" s="10"/>
      <c r="CO22" s="10"/>
    </row>
    <row r="23" spans="1:93" ht="16.350000000000001" customHeight="1" x14ac:dyDescent="0.25">
      <c r="A23" s="383"/>
      <c r="B23" s="59" t="s">
        <v>46</v>
      </c>
      <c r="C23" s="38">
        <f t="shared" si="0"/>
        <v>0</v>
      </c>
      <c r="D23" s="60">
        <f t="shared" si="10"/>
        <v>0</v>
      </c>
      <c r="E23" s="61">
        <f t="shared" si="10"/>
        <v>0</v>
      </c>
      <c r="F23" s="41"/>
      <c r="G23" s="42"/>
      <c r="H23" s="41"/>
      <c r="I23" s="42"/>
      <c r="J23" s="41"/>
      <c r="K23" s="43"/>
      <c r="L23" s="41"/>
      <c r="M23" s="43"/>
      <c r="N23" s="41"/>
      <c r="O23" s="43"/>
      <c r="P23" s="41"/>
      <c r="Q23" s="43"/>
      <c r="R23" s="41"/>
      <c r="S23" s="43"/>
      <c r="T23" s="41"/>
      <c r="U23" s="43"/>
      <c r="V23" s="41"/>
      <c r="W23" s="43"/>
      <c r="X23" s="41"/>
      <c r="Y23" s="43"/>
      <c r="Z23" s="41"/>
      <c r="AA23" s="43"/>
      <c r="AB23" s="41"/>
      <c r="AC23" s="43"/>
      <c r="AD23" s="41"/>
      <c r="AE23" s="43"/>
      <c r="AF23" s="41"/>
      <c r="AG23" s="43"/>
      <c r="AH23" s="41"/>
      <c r="AI23" s="43"/>
      <c r="AJ23" s="41"/>
      <c r="AK23" s="43"/>
      <c r="AL23" s="62"/>
      <c r="AM23" s="45"/>
      <c r="AN23" s="46"/>
      <c r="AO23" s="47"/>
      <c r="AP23" s="42"/>
      <c r="AQ23" s="32"/>
      <c r="AR23" s="32"/>
      <c r="AS23" s="48"/>
      <c r="AT23" s="32"/>
      <c r="AU23" s="33" t="str">
        <f t="shared" si="1"/>
        <v/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7"/>
      <c r="BG23" s="17"/>
      <c r="BX23" s="2"/>
      <c r="CA23" s="35" t="str">
        <f t="shared" si="2"/>
        <v/>
      </c>
      <c r="CB23" s="35" t="str">
        <f t="shared" si="3"/>
        <v/>
      </c>
      <c r="CC23" s="35" t="str">
        <f t="shared" si="4"/>
        <v/>
      </c>
      <c r="CD23" s="35" t="str">
        <f t="shared" si="5"/>
        <v/>
      </c>
      <c r="CE23" s="35"/>
      <c r="CF23" s="35"/>
      <c r="CG23" s="36">
        <f t="shared" si="6"/>
        <v>0</v>
      </c>
      <c r="CH23" s="36">
        <f t="shared" si="7"/>
        <v>0</v>
      </c>
      <c r="CI23" s="36">
        <f t="shared" si="8"/>
        <v>0</v>
      </c>
      <c r="CJ23" s="36">
        <f t="shared" si="9"/>
        <v>0</v>
      </c>
      <c r="CK23" s="10"/>
      <c r="CL23" s="10"/>
      <c r="CM23" s="10"/>
      <c r="CN23" s="10"/>
      <c r="CO23" s="10"/>
    </row>
    <row r="24" spans="1:93" ht="16.350000000000001" customHeight="1" x14ac:dyDescent="0.25">
      <c r="A24" s="384"/>
      <c r="B24" s="63" t="s">
        <v>47</v>
      </c>
      <c r="C24" s="64">
        <f t="shared" si="0"/>
        <v>0</v>
      </c>
      <c r="D24" s="65">
        <f t="shared" si="10"/>
        <v>0</v>
      </c>
      <c r="E24" s="66">
        <f t="shared" si="10"/>
        <v>0</v>
      </c>
      <c r="F24" s="67"/>
      <c r="G24" s="68"/>
      <c r="H24" s="67"/>
      <c r="I24" s="68"/>
      <c r="J24" s="67"/>
      <c r="K24" s="69"/>
      <c r="L24" s="67"/>
      <c r="M24" s="69"/>
      <c r="N24" s="67"/>
      <c r="O24" s="69"/>
      <c r="P24" s="67"/>
      <c r="Q24" s="69"/>
      <c r="R24" s="67"/>
      <c r="S24" s="69"/>
      <c r="T24" s="67"/>
      <c r="U24" s="69"/>
      <c r="V24" s="67"/>
      <c r="W24" s="69"/>
      <c r="X24" s="67"/>
      <c r="Y24" s="69"/>
      <c r="Z24" s="67"/>
      <c r="AA24" s="69"/>
      <c r="AB24" s="67"/>
      <c r="AC24" s="69"/>
      <c r="AD24" s="67"/>
      <c r="AE24" s="69"/>
      <c r="AF24" s="67"/>
      <c r="AG24" s="69"/>
      <c r="AH24" s="67"/>
      <c r="AI24" s="69"/>
      <c r="AJ24" s="67"/>
      <c r="AK24" s="69"/>
      <c r="AL24" s="70"/>
      <c r="AM24" s="71"/>
      <c r="AN24" s="72"/>
      <c r="AO24" s="73"/>
      <c r="AP24" s="74"/>
      <c r="AQ24" s="75"/>
      <c r="AR24" s="75"/>
      <c r="AS24" s="76"/>
      <c r="AT24" s="75"/>
      <c r="AU24" s="33" t="str">
        <f t="shared" si="1"/>
        <v/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7"/>
      <c r="BG24" s="17"/>
      <c r="BX24" s="2"/>
      <c r="CA24" s="35" t="str">
        <f t="shared" si="2"/>
        <v/>
      </c>
      <c r="CB24" s="35" t="str">
        <f t="shared" si="3"/>
        <v/>
      </c>
      <c r="CC24" s="35" t="str">
        <f t="shared" si="4"/>
        <v/>
      </c>
      <c r="CD24" s="35" t="str">
        <f t="shared" si="5"/>
        <v/>
      </c>
      <c r="CE24" s="35"/>
      <c r="CF24" s="35"/>
      <c r="CG24" s="36">
        <f t="shared" si="6"/>
        <v>0</v>
      </c>
      <c r="CH24" s="36">
        <f t="shared" si="7"/>
        <v>0</v>
      </c>
      <c r="CI24" s="36">
        <f t="shared" si="8"/>
        <v>0</v>
      </c>
      <c r="CJ24" s="36">
        <f t="shared" si="9"/>
        <v>0</v>
      </c>
      <c r="CK24" s="10"/>
      <c r="CL24" s="10"/>
      <c r="CM24" s="10"/>
      <c r="CN24" s="10"/>
      <c r="CO24" s="10"/>
    </row>
    <row r="25" spans="1:93" ht="16.350000000000001" customHeight="1" x14ac:dyDescent="0.25">
      <c r="A25" s="382" t="s">
        <v>48</v>
      </c>
      <c r="B25" s="18" t="s">
        <v>37</v>
      </c>
      <c r="C25" s="19">
        <f t="shared" si="0"/>
        <v>29</v>
      </c>
      <c r="D25" s="20">
        <f>+F25+H25+J25+L25+N25+P25+R25+T25+V25+X25+Z25+AB25+AD25+AF25+AH25+AJ25+AL25</f>
        <v>21</v>
      </c>
      <c r="E25" s="21">
        <f>+G25+I25+K25+M25+O25+Q25+S25+U25+W25+Y25+AA25+AC25+AE25+AG25+AI25+AK25+AM25</f>
        <v>8</v>
      </c>
      <c r="F25" s="77"/>
      <c r="G25" s="29"/>
      <c r="H25" s="77"/>
      <c r="I25" s="29"/>
      <c r="J25" s="77"/>
      <c r="K25" s="78"/>
      <c r="L25" s="77"/>
      <c r="M25" s="78"/>
      <c r="N25" s="77"/>
      <c r="O25" s="78"/>
      <c r="P25" s="77">
        <v>8</v>
      </c>
      <c r="Q25" s="78">
        <v>3</v>
      </c>
      <c r="R25" s="77">
        <v>1</v>
      </c>
      <c r="S25" s="78">
        <v>1</v>
      </c>
      <c r="T25" s="77">
        <v>3</v>
      </c>
      <c r="U25" s="78">
        <v>2</v>
      </c>
      <c r="V25" s="77">
        <v>1</v>
      </c>
      <c r="W25" s="78"/>
      <c r="X25" s="77">
        <v>1</v>
      </c>
      <c r="Y25" s="78"/>
      <c r="Z25" s="77">
        <v>6</v>
      </c>
      <c r="AA25" s="78">
        <v>2</v>
      </c>
      <c r="AB25" s="77">
        <v>1</v>
      </c>
      <c r="AC25" s="78"/>
      <c r="AD25" s="77"/>
      <c r="AE25" s="78"/>
      <c r="AF25" s="77"/>
      <c r="AG25" s="78"/>
      <c r="AH25" s="77"/>
      <c r="AI25" s="78"/>
      <c r="AJ25" s="77"/>
      <c r="AK25" s="78"/>
      <c r="AL25" s="79"/>
      <c r="AM25" s="80"/>
      <c r="AN25" s="81"/>
      <c r="AO25" s="82">
        <v>0</v>
      </c>
      <c r="AP25" s="29">
        <v>0</v>
      </c>
      <c r="AQ25" s="30">
        <v>0</v>
      </c>
      <c r="AR25" s="30">
        <v>0</v>
      </c>
      <c r="AS25" s="31"/>
      <c r="AT25" s="83">
        <v>0</v>
      </c>
      <c r="AU25" s="33" t="str">
        <f t="shared" si="1"/>
        <v/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17"/>
      <c r="BG25" s="17"/>
      <c r="BX25" s="2"/>
      <c r="CA25" s="35" t="str">
        <f t="shared" si="2"/>
        <v/>
      </c>
      <c r="CB25" s="35" t="str">
        <f t="shared" si="3"/>
        <v/>
      </c>
      <c r="CC25" s="35" t="str">
        <f t="shared" si="4"/>
        <v/>
      </c>
      <c r="CD25" s="35" t="str">
        <f t="shared" si="5"/>
        <v/>
      </c>
      <c r="CE25" s="35"/>
      <c r="CF25" s="35"/>
      <c r="CG25" s="36">
        <f t="shared" si="6"/>
        <v>0</v>
      </c>
      <c r="CH25" s="36">
        <f t="shared" si="7"/>
        <v>0</v>
      </c>
      <c r="CI25" s="36">
        <f t="shared" si="8"/>
        <v>0</v>
      </c>
      <c r="CJ25" s="36">
        <f t="shared" si="9"/>
        <v>0</v>
      </c>
      <c r="CK25" s="10"/>
      <c r="CL25" s="10"/>
      <c r="CM25" s="10"/>
      <c r="CN25" s="10"/>
      <c r="CO25" s="10"/>
    </row>
    <row r="26" spans="1:93" ht="16.350000000000001" customHeight="1" x14ac:dyDescent="0.25">
      <c r="A26" s="383"/>
      <c r="B26" s="37" t="s">
        <v>38</v>
      </c>
      <c r="C26" s="38">
        <f t="shared" si="0"/>
        <v>0</v>
      </c>
      <c r="D26" s="39">
        <f t="shared" ref="D26:E35" si="11">+F26+H26+J26+L26+N26+P26+R26+T26+V26+X26+Z26+AB26+AD26+AF26+AH26+AJ26+AL26</f>
        <v>0</v>
      </c>
      <c r="E26" s="40">
        <f t="shared" si="11"/>
        <v>0</v>
      </c>
      <c r="F26" s="41"/>
      <c r="G26" s="42"/>
      <c r="H26" s="41"/>
      <c r="I26" s="42"/>
      <c r="J26" s="41"/>
      <c r="K26" s="43"/>
      <c r="L26" s="41"/>
      <c r="M26" s="43"/>
      <c r="N26" s="41"/>
      <c r="O26" s="43"/>
      <c r="P26" s="41"/>
      <c r="Q26" s="43"/>
      <c r="R26" s="41"/>
      <c r="S26" s="43"/>
      <c r="T26" s="41"/>
      <c r="U26" s="43"/>
      <c r="V26" s="41"/>
      <c r="W26" s="43"/>
      <c r="X26" s="41"/>
      <c r="Y26" s="43"/>
      <c r="Z26" s="41"/>
      <c r="AA26" s="43"/>
      <c r="AB26" s="41"/>
      <c r="AC26" s="43"/>
      <c r="AD26" s="41"/>
      <c r="AE26" s="43"/>
      <c r="AF26" s="41"/>
      <c r="AG26" s="43"/>
      <c r="AH26" s="41"/>
      <c r="AI26" s="43"/>
      <c r="AJ26" s="41"/>
      <c r="AK26" s="43"/>
      <c r="AL26" s="44"/>
      <c r="AM26" s="45"/>
      <c r="AN26" s="46"/>
      <c r="AO26" s="47"/>
      <c r="AP26" s="42"/>
      <c r="AQ26" s="32"/>
      <c r="AR26" s="32"/>
      <c r="AS26" s="48"/>
      <c r="AT26" s="32"/>
      <c r="AU26" s="33" t="str">
        <f t="shared" si="1"/>
        <v/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17"/>
      <c r="BG26" s="17"/>
      <c r="BX26" s="2"/>
      <c r="CA26" s="35" t="str">
        <f t="shared" si="2"/>
        <v/>
      </c>
      <c r="CB26" s="35" t="str">
        <f t="shared" si="3"/>
        <v/>
      </c>
      <c r="CC26" s="35" t="str">
        <f t="shared" si="4"/>
        <v/>
      </c>
      <c r="CD26" s="35" t="str">
        <f t="shared" si="5"/>
        <v/>
      </c>
      <c r="CE26" s="35"/>
      <c r="CF26" s="35"/>
      <c r="CG26" s="36">
        <f t="shared" si="6"/>
        <v>0</v>
      </c>
      <c r="CH26" s="36">
        <f t="shared" si="7"/>
        <v>0</v>
      </c>
      <c r="CI26" s="36">
        <f t="shared" si="8"/>
        <v>0</v>
      </c>
      <c r="CJ26" s="36">
        <f t="shared" si="9"/>
        <v>0</v>
      </c>
      <c r="CK26" s="10"/>
      <c r="CL26" s="10"/>
      <c r="CM26" s="10"/>
      <c r="CN26" s="10"/>
      <c r="CO26" s="10"/>
    </row>
    <row r="27" spans="1:93" ht="16.350000000000001" customHeight="1" x14ac:dyDescent="0.25">
      <c r="A27" s="383"/>
      <c r="B27" s="37" t="s">
        <v>39</v>
      </c>
      <c r="C27" s="38">
        <f t="shared" si="0"/>
        <v>161</v>
      </c>
      <c r="D27" s="39">
        <f t="shared" si="11"/>
        <v>121</v>
      </c>
      <c r="E27" s="40">
        <f t="shared" si="11"/>
        <v>40</v>
      </c>
      <c r="F27" s="41"/>
      <c r="G27" s="42"/>
      <c r="H27" s="41"/>
      <c r="I27" s="42"/>
      <c r="J27" s="41"/>
      <c r="K27" s="43"/>
      <c r="L27" s="41">
        <v>2</v>
      </c>
      <c r="M27" s="43"/>
      <c r="N27" s="41">
        <v>6</v>
      </c>
      <c r="O27" s="43"/>
      <c r="P27" s="41">
        <v>23</v>
      </c>
      <c r="Q27" s="43">
        <v>5</v>
      </c>
      <c r="R27" s="41">
        <v>17</v>
      </c>
      <c r="S27" s="43">
        <v>7</v>
      </c>
      <c r="T27" s="41">
        <v>19</v>
      </c>
      <c r="U27" s="43">
        <v>11</v>
      </c>
      <c r="V27" s="41">
        <v>15</v>
      </c>
      <c r="W27" s="43">
        <v>6</v>
      </c>
      <c r="X27" s="41">
        <v>8</v>
      </c>
      <c r="Y27" s="43">
        <v>4</v>
      </c>
      <c r="Z27" s="41">
        <v>22</v>
      </c>
      <c r="AA27" s="43">
        <v>4</v>
      </c>
      <c r="AB27" s="41">
        <v>6</v>
      </c>
      <c r="AC27" s="43">
        <v>2</v>
      </c>
      <c r="AD27" s="41"/>
      <c r="AE27" s="43"/>
      <c r="AF27" s="41">
        <v>2</v>
      </c>
      <c r="AG27" s="43">
        <v>1</v>
      </c>
      <c r="AH27" s="41"/>
      <c r="AI27" s="43"/>
      <c r="AJ27" s="41">
        <v>1</v>
      </c>
      <c r="AK27" s="43"/>
      <c r="AL27" s="44"/>
      <c r="AM27" s="45"/>
      <c r="AN27" s="46"/>
      <c r="AO27" s="47">
        <v>0</v>
      </c>
      <c r="AP27" s="42">
        <v>2</v>
      </c>
      <c r="AQ27" s="32">
        <v>0</v>
      </c>
      <c r="AR27" s="32">
        <v>3</v>
      </c>
      <c r="AS27" s="48"/>
      <c r="AT27" s="32">
        <v>0</v>
      </c>
      <c r="AU27" s="33" t="str">
        <f t="shared" si="1"/>
        <v/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7"/>
      <c r="BG27" s="17"/>
      <c r="BX27" s="2"/>
      <c r="CA27" s="35" t="str">
        <f t="shared" si="2"/>
        <v/>
      </c>
      <c r="CB27" s="35" t="str">
        <f t="shared" si="3"/>
        <v/>
      </c>
      <c r="CC27" s="35" t="str">
        <f t="shared" si="4"/>
        <v/>
      </c>
      <c r="CD27" s="35" t="str">
        <f t="shared" si="5"/>
        <v/>
      </c>
      <c r="CE27" s="35"/>
      <c r="CF27" s="35"/>
      <c r="CG27" s="36">
        <f t="shared" si="6"/>
        <v>0</v>
      </c>
      <c r="CH27" s="36">
        <f t="shared" si="7"/>
        <v>0</v>
      </c>
      <c r="CI27" s="36">
        <f t="shared" si="8"/>
        <v>0</v>
      </c>
      <c r="CJ27" s="36">
        <f t="shared" si="9"/>
        <v>0</v>
      </c>
      <c r="CK27" s="10"/>
      <c r="CL27" s="10"/>
      <c r="CM27" s="10"/>
      <c r="CN27" s="10"/>
      <c r="CO27" s="10"/>
    </row>
    <row r="28" spans="1:93" ht="16.350000000000001" customHeight="1" x14ac:dyDescent="0.25">
      <c r="A28" s="383"/>
      <c r="B28" s="37" t="s">
        <v>40</v>
      </c>
      <c r="C28" s="38">
        <f t="shared" si="0"/>
        <v>0</v>
      </c>
      <c r="D28" s="39">
        <f t="shared" si="11"/>
        <v>0</v>
      </c>
      <c r="E28" s="40">
        <f t="shared" si="11"/>
        <v>0</v>
      </c>
      <c r="F28" s="41"/>
      <c r="G28" s="42"/>
      <c r="H28" s="41"/>
      <c r="I28" s="42"/>
      <c r="J28" s="41"/>
      <c r="K28" s="43"/>
      <c r="L28" s="41"/>
      <c r="M28" s="43"/>
      <c r="N28" s="41"/>
      <c r="O28" s="43"/>
      <c r="P28" s="41"/>
      <c r="Q28" s="43"/>
      <c r="R28" s="41"/>
      <c r="S28" s="43"/>
      <c r="T28" s="41"/>
      <c r="U28" s="43"/>
      <c r="V28" s="41"/>
      <c r="W28" s="43"/>
      <c r="X28" s="41"/>
      <c r="Y28" s="43"/>
      <c r="Z28" s="41"/>
      <c r="AA28" s="43"/>
      <c r="AB28" s="41"/>
      <c r="AC28" s="43"/>
      <c r="AD28" s="41"/>
      <c r="AE28" s="43"/>
      <c r="AF28" s="41"/>
      <c r="AG28" s="43"/>
      <c r="AH28" s="41"/>
      <c r="AI28" s="43"/>
      <c r="AJ28" s="41"/>
      <c r="AK28" s="43"/>
      <c r="AL28" s="44"/>
      <c r="AM28" s="45"/>
      <c r="AN28" s="46"/>
      <c r="AO28" s="47"/>
      <c r="AP28" s="42"/>
      <c r="AQ28" s="32"/>
      <c r="AR28" s="32"/>
      <c r="AS28" s="48"/>
      <c r="AT28" s="32"/>
      <c r="AU28" s="33" t="str">
        <f t="shared" si="1"/>
        <v/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17"/>
      <c r="BG28" s="17"/>
      <c r="BX28" s="2"/>
      <c r="CA28" s="35" t="str">
        <f t="shared" si="2"/>
        <v/>
      </c>
      <c r="CB28" s="35" t="str">
        <f t="shared" si="3"/>
        <v/>
      </c>
      <c r="CC28" s="35" t="str">
        <f t="shared" si="4"/>
        <v/>
      </c>
      <c r="CD28" s="35" t="str">
        <f t="shared" si="5"/>
        <v/>
      </c>
      <c r="CE28" s="35"/>
      <c r="CF28" s="35"/>
      <c r="CG28" s="36">
        <f t="shared" si="6"/>
        <v>0</v>
      </c>
      <c r="CH28" s="36">
        <f t="shared" si="7"/>
        <v>0</v>
      </c>
      <c r="CI28" s="36">
        <f t="shared" si="8"/>
        <v>0</v>
      </c>
      <c r="CJ28" s="36">
        <f t="shared" si="9"/>
        <v>0</v>
      </c>
      <c r="CK28" s="10"/>
      <c r="CL28" s="10"/>
      <c r="CM28" s="10"/>
      <c r="CN28" s="10"/>
      <c r="CO28" s="10"/>
    </row>
    <row r="29" spans="1:93" ht="16.350000000000001" customHeight="1" x14ac:dyDescent="0.25">
      <c r="A29" s="383"/>
      <c r="B29" s="37" t="s">
        <v>41</v>
      </c>
      <c r="C29" s="38">
        <f t="shared" si="0"/>
        <v>0</v>
      </c>
      <c r="D29" s="39">
        <f t="shared" si="11"/>
        <v>0</v>
      </c>
      <c r="E29" s="40">
        <f t="shared" si="11"/>
        <v>0</v>
      </c>
      <c r="F29" s="41"/>
      <c r="G29" s="42"/>
      <c r="H29" s="41"/>
      <c r="I29" s="42"/>
      <c r="J29" s="41"/>
      <c r="K29" s="43"/>
      <c r="L29" s="41"/>
      <c r="M29" s="43"/>
      <c r="N29" s="41"/>
      <c r="O29" s="43"/>
      <c r="P29" s="41"/>
      <c r="Q29" s="43"/>
      <c r="R29" s="41"/>
      <c r="S29" s="43"/>
      <c r="T29" s="41"/>
      <c r="U29" s="43"/>
      <c r="V29" s="41"/>
      <c r="W29" s="43"/>
      <c r="X29" s="41"/>
      <c r="Y29" s="43"/>
      <c r="Z29" s="41"/>
      <c r="AA29" s="43"/>
      <c r="AB29" s="41"/>
      <c r="AC29" s="43"/>
      <c r="AD29" s="41"/>
      <c r="AE29" s="43"/>
      <c r="AF29" s="41"/>
      <c r="AG29" s="43"/>
      <c r="AH29" s="41"/>
      <c r="AI29" s="43"/>
      <c r="AJ29" s="41"/>
      <c r="AK29" s="43"/>
      <c r="AL29" s="44"/>
      <c r="AM29" s="45"/>
      <c r="AN29" s="46"/>
      <c r="AO29" s="47"/>
      <c r="AP29" s="42"/>
      <c r="AQ29" s="32"/>
      <c r="AR29" s="32"/>
      <c r="AS29" s="48"/>
      <c r="AT29" s="32"/>
      <c r="AU29" s="33" t="str">
        <f t="shared" si="1"/>
        <v/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7"/>
      <c r="BG29" s="17"/>
      <c r="BX29" s="2"/>
      <c r="CA29" s="35" t="str">
        <f t="shared" si="2"/>
        <v/>
      </c>
      <c r="CB29" s="35" t="str">
        <f t="shared" si="3"/>
        <v/>
      </c>
      <c r="CC29" s="35" t="str">
        <f t="shared" si="4"/>
        <v/>
      </c>
      <c r="CD29" s="35" t="str">
        <f t="shared" si="5"/>
        <v/>
      </c>
      <c r="CE29" s="35"/>
      <c r="CF29" s="35"/>
      <c r="CG29" s="36">
        <f t="shared" si="6"/>
        <v>0</v>
      </c>
      <c r="CH29" s="36">
        <f t="shared" si="7"/>
        <v>0</v>
      </c>
      <c r="CI29" s="36">
        <f t="shared" si="8"/>
        <v>0</v>
      </c>
      <c r="CJ29" s="36">
        <f t="shared" si="9"/>
        <v>0</v>
      </c>
      <c r="CK29" s="10"/>
      <c r="CL29" s="10"/>
      <c r="CM29" s="10"/>
      <c r="CN29" s="10"/>
      <c r="CO29" s="10"/>
    </row>
    <row r="30" spans="1:93" ht="16.350000000000001" customHeight="1" x14ac:dyDescent="0.25">
      <c r="A30" s="383"/>
      <c r="B30" s="37" t="s">
        <v>42</v>
      </c>
      <c r="C30" s="38">
        <f t="shared" si="0"/>
        <v>0</v>
      </c>
      <c r="D30" s="39">
        <f t="shared" si="11"/>
        <v>0</v>
      </c>
      <c r="E30" s="40">
        <f t="shared" si="11"/>
        <v>0</v>
      </c>
      <c r="F30" s="53"/>
      <c r="G30" s="54"/>
      <c r="H30" s="53"/>
      <c r="I30" s="54"/>
      <c r="J30" s="53"/>
      <c r="K30" s="55"/>
      <c r="L30" s="53"/>
      <c r="M30" s="55"/>
      <c r="N30" s="53"/>
      <c r="O30" s="55"/>
      <c r="P30" s="53"/>
      <c r="Q30" s="55"/>
      <c r="R30" s="53"/>
      <c r="S30" s="55"/>
      <c r="T30" s="53"/>
      <c r="U30" s="55"/>
      <c r="V30" s="53"/>
      <c r="W30" s="55"/>
      <c r="X30" s="53"/>
      <c r="Y30" s="55"/>
      <c r="Z30" s="53"/>
      <c r="AA30" s="55"/>
      <c r="AB30" s="53"/>
      <c r="AC30" s="55"/>
      <c r="AD30" s="53"/>
      <c r="AE30" s="55"/>
      <c r="AF30" s="53"/>
      <c r="AG30" s="55"/>
      <c r="AH30" s="53"/>
      <c r="AI30" s="55"/>
      <c r="AJ30" s="53"/>
      <c r="AK30" s="55"/>
      <c r="AL30" s="56"/>
      <c r="AM30" s="57"/>
      <c r="AN30" s="46"/>
      <c r="AO30" s="58"/>
      <c r="AP30" s="42"/>
      <c r="AQ30" s="32"/>
      <c r="AR30" s="32"/>
      <c r="AS30" s="48"/>
      <c r="AT30" s="32"/>
      <c r="AU30" s="33" t="str">
        <f t="shared" si="1"/>
        <v/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17"/>
      <c r="BG30" s="17"/>
      <c r="BX30" s="2"/>
      <c r="CA30" s="35" t="str">
        <f t="shared" si="2"/>
        <v/>
      </c>
      <c r="CB30" s="35" t="str">
        <f t="shared" si="3"/>
        <v/>
      </c>
      <c r="CC30" s="35" t="str">
        <f t="shared" si="4"/>
        <v/>
      </c>
      <c r="CD30" s="35" t="str">
        <f t="shared" si="5"/>
        <v/>
      </c>
      <c r="CE30" s="35"/>
      <c r="CF30" s="35"/>
      <c r="CG30" s="36">
        <f t="shared" si="6"/>
        <v>0</v>
      </c>
      <c r="CH30" s="36">
        <f t="shared" si="7"/>
        <v>0</v>
      </c>
      <c r="CI30" s="36">
        <f t="shared" si="8"/>
        <v>0</v>
      </c>
      <c r="CJ30" s="36">
        <f t="shared" si="9"/>
        <v>0</v>
      </c>
      <c r="CK30" s="10"/>
      <c r="CL30" s="10"/>
      <c r="CM30" s="10"/>
      <c r="CN30" s="10"/>
      <c r="CO30" s="10"/>
    </row>
    <row r="31" spans="1:93" ht="16.350000000000001" customHeight="1" x14ac:dyDescent="0.25">
      <c r="A31" s="383"/>
      <c r="B31" s="37" t="s">
        <v>43</v>
      </c>
      <c r="C31" s="38">
        <f t="shared" si="0"/>
        <v>0</v>
      </c>
      <c r="D31" s="39">
        <f t="shared" si="11"/>
        <v>0</v>
      </c>
      <c r="E31" s="40">
        <f t="shared" si="11"/>
        <v>0</v>
      </c>
      <c r="F31" s="53"/>
      <c r="G31" s="54"/>
      <c r="H31" s="53"/>
      <c r="I31" s="54"/>
      <c r="J31" s="53"/>
      <c r="K31" s="55"/>
      <c r="L31" s="53"/>
      <c r="M31" s="55"/>
      <c r="N31" s="53"/>
      <c r="O31" s="55"/>
      <c r="P31" s="53"/>
      <c r="Q31" s="55"/>
      <c r="R31" s="53"/>
      <c r="S31" s="55"/>
      <c r="T31" s="53"/>
      <c r="U31" s="55"/>
      <c r="V31" s="53"/>
      <c r="W31" s="55"/>
      <c r="X31" s="53"/>
      <c r="Y31" s="55"/>
      <c r="Z31" s="53"/>
      <c r="AA31" s="55"/>
      <c r="AB31" s="53"/>
      <c r="AC31" s="55"/>
      <c r="AD31" s="53"/>
      <c r="AE31" s="55"/>
      <c r="AF31" s="53"/>
      <c r="AG31" s="55"/>
      <c r="AH31" s="53"/>
      <c r="AI31" s="55"/>
      <c r="AJ31" s="53"/>
      <c r="AK31" s="55"/>
      <c r="AL31" s="56"/>
      <c r="AM31" s="57"/>
      <c r="AN31" s="46"/>
      <c r="AO31" s="58"/>
      <c r="AP31" s="42"/>
      <c r="AQ31" s="32"/>
      <c r="AR31" s="32"/>
      <c r="AS31" s="48"/>
      <c r="AT31" s="32"/>
      <c r="AU31" s="33" t="str">
        <f t="shared" si="1"/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17"/>
      <c r="BG31" s="17"/>
      <c r="BX31" s="2"/>
      <c r="CA31" s="35" t="str">
        <f t="shared" si="2"/>
        <v/>
      </c>
      <c r="CB31" s="35" t="str">
        <f t="shared" si="3"/>
        <v/>
      </c>
      <c r="CC31" s="35" t="str">
        <f t="shared" si="4"/>
        <v/>
      </c>
      <c r="CD31" s="35" t="str">
        <f t="shared" si="5"/>
        <v/>
      </c>
      <c r="CE31" s="35"/>
      <c r="CF31" s="35"/>
      <c r="CG31" s="36">
        <f t="shared" si="6"/>
        <v>0</v>
      </c>
      <c r="CH31" s="36">
        <f t="shared" si="7"/>
        <v>0</v>
      </c>
      <c r="CI31" s="36">
        <f t="shared" si="8"/>
        <v>0</v>
      </c>
      <c r="CJ31" s="36">
        <f t="shared" si="9"/>
        <v>0</v>
      </c>
      <c r="CK31" s="10"/>
      <c r="CL31" s="10"/>
      <c r="CM31" s="10"/>
      <c r="CN31" s="10"/>
      <c r="CO31" s="10"/>
    </row>
    <row r="32" spans="1:93" ht="16.350000000000001" customHeight="1" x14ac:dyDescent="0.25">
      <c r="A32" s="383"/>
      <c r="B32" s="49" t="s">
        <v>44</v>
      </c>
      <c r="C32" s="50">
        <f t="shared" si="0"/>
        <v>0</v>
      </c>
      <c r="D32" s="51">
        <f t="shared" si="11"/>
        <v>0</v>
      </c>
      <c r="E32" s="52">
        <f t="shared" si="11"/>
        <v>0</v>
      </c>
      <c r="F32" s="53"/>
      <c r="G32" s="54"/>
      <c r="H32" s="53"/>
      <c r="I32" s="54"/>
      <c r="J32" s="53"/>
      <c r="K32" s="55"/>
      <c r="L32" s="53"/>
      <c r="M32" s="55"/>
      <c r="N32" s="53"/>
      <c r="O32" s="55"/>
      <c r="P32" s="53"/>
      <c r="Q32" s="55"/>
      <c r="R32" s="53"/>
      <c r="S32" s="55"/>
      <c r="T32" s="53"/>
      <c r="U32" s="55"/>
      <c r="V32" s="53"/>
      <c r="W32" s="55"/>
      <c r="X32" s="53"/>
      <c r="Y32" s="55"/>
      <c r="Z32" s="53"/>
      <c r="AA32" s="55"/>
      <c r="AB32" s="53"/>
      <c r="AC32" s="55"/>
      <c r="AD32" s="53"/>
      <c r="AE32" s="55"/>
      <c r="AF32" s="53"/>
      <c r="AG32" s="55"/>
      <c r="AH32" s="53"/>
      <c r="AI32" s="55"/>
      <c r="AJ32" s="53"/>
      <c r="AK32" s="55"/>
      <c r="AL32" s="56"/>
      <c r="AM32" s="57"/>
      <c r="AN32" s="46"/>
      <c r="AO32" s="58"/>
      <c r="AP32" s="42"/>
      <c r="AQ32" s="32"/>
      <c r="AR32" s="32"/>
      <c r="AS32" s="48"/>
      <c r="AT32" s="32"/>
      <c r="AU32" s="33" t="str">
        <f t="shared" si="1"/>
        <v/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17"/>
      <c r="BG32" s="17"/>
      <c r="BX32" s="2"/>
      <c r="CA32" s="35" t="str">
        <f t="shared" si="2"/>
        <v/>
      </c>
      <c r="CB32" s="35" t="str">
        <f t="shared" si="3"/>
        <v/>
      </c>
      <c r="CC32" s="35" t="str">
        <f t="shared" si="4"/>
        <v/>
      </c>
      <c r="CD32" s="35" t="str">
        <f t="shared" si="5"/>
        <v/>
      </c>
      <c r="CE32" s="35"/>
      <c r="CF32" s="35"/>
      <c r="CG32" s="36">
        <f t="shared" si="6"/>
        <v>0</v>
      </c>
      <c r="CH32" s="36">
        <f t="shared" si="7"/>
        <v>0</v>
      </c>
      <c r="CI32" s="36">
        <f t="shared" si="8"/>
        <v>0</v>
      </c>
      <c r="CJ32" s="36">
        <f t="shared" si="9"/>
        <v>0</v>
      </c>
      <c r="CK32" s="10"/>
      <c r="CL32" s="10"/>
      <c r="CM32" s="10"/>
      <c r="CN32" s="10"/>
      <c r="CO32" s="10"/>
    </row>
    <row r="33" spans="1:93" ht="16.350000000000001" customHeight="1" x14ac:dyDescent="0.25">
      <c r="A33" s="383"/>
      <c r="B33" s="37" t="s">
        <v>45</v>
      </c>
      <c r="C33" s="38">
        <f t="shared" si="0"/>
        <v>0</v>
      </c>
      <c r="D33" s="39">
        <f t="shared" si="11"/>
        <v>0</v>
      </c>
      <c r="E33" s="40">
        <f t="shared" si="11"/>
        <v>0</v>
      </c>
      <c r="F33" s="53"/>
      <c r="G33" s="54"/>
      <c r="H33" s="53"/>
      <c r="I33" s="54"/>
      <c r="J33" s="53"/>
      <c r="K33" s="55"/>
      <c r="L33" s="53"/>
      <c r="M33" s="55"/>
      <c r="N33" s="53"/>
      <c r="O33" s="55"/>
      <c r="P33" s="53"/>
      <c r="Q33" s="55"/>
      <c r="R33" s="53"/>
      <c r="S33" s="55"/>
      <c r="T33" s="53"/>
      <c r="U33" s="55"/>
      <c r="V33" s="53"/>
      <c r="W33" s="55"/>
      <c r="X33" s="53"/>
      <c r="Y33" s="55"/>
      <c r="Z33" s="53"/>
      <c r="AA33" s="55"/>
      <c r="AB33" s="53"/>
      <c r="AC33" s="55"/>
      <c r="AD33" s="53"/>
      <c r="AE33" s="55"/>
      <c r="AF33" s="53"/>
      <c r="AG33" s="55"/>
      <c r="AH33" s="53"/>
      <c r="AI33" s="55"/>
      <c r="AJ33" s="53"/>
      <c r="AK33" s="55"/>
      <c r="AL33" s="56"/>
      <c r="AM33" s="57"/>
      <c r="AN33" s="46"/>
      <c r="AO33" s="58"/>
      <c r="AP33" s="42"/>
      <c r="AQ33" s="32"/>
      <c r="AR33" s="32"/>
      <c r="AS33" s="48"/>
      <c r="AT33" s="32"/>
      <c r="AU33" s="33" t="str">
        <f t="shared" si="1"/>
        <v/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17"/>
      <c r="BG33" s="17"/>
      <c r="BX33" s="2"/>
      <c r="CA33" s="35" t="str">
        <f t="shared" si="2"/>
        <v/>
      </c>
      <c r="CB33" s="35" t="str">
        <f t="shared" si="3"/>
        <v/>
      </c>
      <c r="CC33" s="35" t="str">
        <f t="shared" si="4"/>
        <v/>
      </c>
      <c r="CD33" s="35" t="str">
        <f t="shared" si="5"/>
        <v/>
      </c>
      <c r="CE33" s="35"/>
      <c r="CF33" s="35"/>
      <c r="CG33" s="36">
        <f t="shared" si="6"/>
        <v>0</v>
      </c>
      <c r="CH33" s="36">
        <f t="shared" si="7"/>
        <v>0</v>
      </c>
      <c r="CI33" s="36">
        <f t="shared" si="8"/>
        <v>0</v>
      </c>
      <c r="CJ33" s="36">
        <f t="shared" si="9"/>
        <v>0</v>
      </c>
      <c r="CK33" s="10"/>
      <c r="CL33" s="10"/>
      <c r="CM33" s="10"/>
      <c r="CN33" s="10"/>
      <c r="CO33" s="10"/>
    </row>
    <row r="34" spans="1:93" ht="16.350000000000001" customHeight="1" x14ac:dyDescent="0.25">
      <c r="A34" s="383"/>
      <c r="B34" s="59" t="s">
        <v>46</v>
      </c>
      <c r="C34" s="38">
        <f t="shared" si="0"/>
        <v>0</v>
      </c>
      <c r="D34" s="60">
        <f t="shared" si="11"/>
        <v>0</v>
      </c>
      <c r="E34" s="61">
        <f t="shared" si="11"/>
        <v>0</v>
      </c>
      <c r="F34" s="53"/>
      <c r="G34" s="54"/>
      <c r="H34" s="53"/>
      <c r="I34" s="54"/>
      <c r="J34" s="53"/>
      <c r="K34" s="55"/>
      <c r="L34" s="53"/>
      <c r="M34" s="55"/>
      <c r="N34" s="53"/>
      <c r="O34" s="55"/>
      <c r="P34" s="53"/>
      <c r="Q34" s="55"/>
      <c r="R34" s="53"/>
      <c r="S34" s="55"/>
      <c r="T34" s="53"/>
      <c r="U34" s="55"/>
      <c r="V34" s="53"/>
      <c r="W34" s="55"/>
      <c r="X34" s="53"/>
      <c r="Y34" s="55"/>
      <c r="Z34" s="53"/>
      <c r="AA34" s="55"/>
      <c r="AB34" s="53"/>
      <c r="AC34" s="55"/>
      <c r="AD34" s="53"/>
      <c r="AE34" s="55"/>
      <c r="AF34" s="53"/>
      <c r="AG34" s="55"/>
      <c r="AH34" s="53"/>
      <c r="AI34" s="55"/>
      <c r="AJ34" s="53"/>
      <c r="AK34" s="55"/>
      <c r="AL34" s="56"/>
      <c r="AM34" s="57"/>
      <c r="AN34" s="46"/>
      <c r="AO34" s="58"/>
      <c r="AP34" s="42"/>
      <c r="AQ34" s="32"/>
      <c r="AR34" s="32"/>
      <c r="AS34" s="48"/>
      <c r="AT34" s="32"/>
      <c r="AU34" s="33" t="str">
        <f t="shared" si="1"/>
        <v/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7"/>
      <c r="BG34" s="17"/>
      <c r="BX34" s="2"/>
      <c r="CA34" s="35" t="str">
        <f t="shared" si="2"/>
        <v/>
      </c>
      <c r="CB34" s="35" t="str">
        <f t="shared" si="3"/>
        <v/>
      </c>
      <c r="CC34" s="35" t="str">
        <f t="shared" si="4"/>
        <v/>
      </c>
      <c r="CD34" s="35" t="str">
        <f t="shared" si="5"/>
        <v/>
      </c>
      <c r="CE34" s="35"/>
      <c r="CF34" s="35"/>
      <c r="CG34" s="36">
        <f t="shared" si="6"/>
        <v>0</v>
      </c>
      <c r="CH34" s="36">
        <f t="shared" si="7"/>
        <v>0</v>
      </c>
      <c r="CI34" s="36">
        <f t="shared" si="8"/>
        <v>0</v>
      </c>
      <c r="CJ34" s="36">
        <f t="shared" si="9"/>
        <v>0</v>
      </c>
      <c r="CK34" s="10"/>
      <c r="CL34" s="10"/>
      <c r="CM34" s="10"/>
      <c r="CN34" s="10"/>
      <c r="CO34" s="10"/>
    </row>
    <row r="35" spans="1:93" ht="16.350000000000001" customHeight="1" x14ac:dyDescent="0.25">
      <c r="A35" s="384"/>
      <c r="B35" s="63" t="s">
        <v>47</v>
      </c>
      <c r="C35" s="64">
        <f t="shared" si="0"/>
        <v>0</v>
      </c>
      <c r="D35" s="65">
        <f t="shared" si="11"/>
        <v>0</v>
      </c>
      <c r="E35" s="66">
        <f t="shared" si="11"/>
        <v>0</v>
      </c>
      <c r="F35" s="70"/>
      <c r="G35" s="74"/>
      <c r="H35" s="70"/>
      <c r="I35" s="74"/>
      <c r="J35" s="70"/>
      <c r="K35" s="84"/>
      <c r="L35" s="70"/>
      <c r="M35" s="84"/>
      <c r="N35" s="70"/>
      <c r="O35" s="84"/>
      <c r="P35" s="70"/>
      <c r="Q35" s="84"/>
      <c r="R35" s="70"/>
      <c r="S35" s="84"/>
      <c r="T35" s="70"/>
      <c r="U35" s="84"/>
      <c r="V35" s="70"/>
      <c r="W35" s="84"/>
      <c r="X35" s="70"/>
      <c r="Y35" s="84"/>
      <c r="Z35" s="70"/>
      <c r="AA35" s="84"/>
      <c r="AB35" s="70"/>
      <c r="AC35" s="84"/>
      <c r="AD35" s="70"/>
      <c r="AE35" s="84"/>
      <c r="AF35" s="70"/>
      <c r="AG35" s="84"/>
      <c r="AH35" s="70"/>
      <c r="AI35" s="84"/>
      <c r="AJ35" s="70"/>
      <c r="AK35" s="84"/>
      <c r="AL35" s="85"/>
      <c r="AM35" s="86"/>
      <c r="AN35" s="72"/>
      <c r="AO35" s="87"/>
      <c r="AP35" s="74"/>
      <c r="AQ35" s="75"/>
      <c r="AR35" s="75"/>
      <c r="AS35" s="76"/>
      <c r="AT35" s="75"/>
      <c r="AU35" s="33" t="str">
        <f t="shared" si="1"/>
        <v/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7"/>
      <c r="BG35" s="17"/>
      <c r="BX35" s="2"/>
      <c r="CA35" s="35" t="str">
        <f t="shared" si="2"/>
        <v/>
      </c>
      <c r="CB35" s="35" t="str">
        <f t="shared" si="3"/>
        <v/>
      </c>
      <c r="CC35" s="35" t="str">
        <f t="shared" si="4"/>
        <v/>
      </c>
      <c r="CD35" s="35" t="str">
        <f t="shared" si="5"/>
        <v/>
      </c>
      <c r="CE35" s="35"/>
      <c r="CF35" s="35"/>
      <c r="CG35" s="36">
        <f t="shared" si="6"/>
        <v>0</v>
      </c>
      <c r="CH35" s="36">
        <f t="shared" si="7"/>
        <v>0</v>
      </c>
      <c r="CI35" s="36">
        <f t="shared" si="8"/>
        <v>0</v>
      </c>
      <c r="CJ35" s="36">
        <f t="shared" si="9"/>
        <v>0</v>
      </c>
      <c r="CK35" s="10"/>
      <c r="CL35" s="10"/>
      <c r="CM35" s="10"/>
      <c r="CN35" s="10"/>
      <c r="CO35" s="10"/>
    </row>
    <row r="36" spans="1:93" ht="16.350000000000001" customHeight="1" x14ac:dyDescent="0.25">
      <c r="A36" s="382" t="s">
        <v>49</v>
      </c>
      <c r="B36" s="18" t="s">
        <v>37</v>
      </c>
      <c r="C36" s="19">
        <f t="shared" si="0"/>
        <v>29</v>
      </c>
      <c r="D36" s="20">
        <f>SUM(H36+J36+L36+N36+P36+R36+T36+V36+X36+Z36+AB36+AD36+AF36+AH36+AJ36+AL36)</f>
        <v>21</v>
      </c>
      <c r="E36" s="21">
        <f>SUM(I36+K36+M36+O36+Q36+S36+U36+W36+Y36+AA36+AC36+AE36+AG36+AI36+AK36+AM36)</f>
        <v>8</v>
      </c>
      <c r="F36" s="88"/>
      <c r="G36" s="89"/>
      <c r="H36" s="22"/>
      <c r="I36" s="23"/>
      <c r="J36" s="22"/>
      <c r="K36" s="24"/>
      <c r="L36" s="22"/>
      <c r="M36" s="24"/>
      <c r="N36" s="22"/>
      <c r="O36" s="24"/>
      <c r="P36" s="22">
        <v>8</v>
      </c>
      <c r="Q36" s="24">
        <v>3</v>
      </c>
      <c r="R36" s="22">
        <v>1</v>
      </c>
      <c r="S36" s="24">
        <v>1</v>
      </c>
      <c r="T36" s="22">
        <v>3</v>
      </c>
      <c r="U36" s="24">
        <v>2</v>
      </c>
      <c r="V36" s="22">
        <v>1</v>
      </c>
      <c r="W36" s="24"/>
      <c r="X36" s="22">
        <v>1</v>
      </c>
      <c r="Y36" s="24"/>
      <c r="Z36" s="22">
        <v>6</v>
      </c>
      <c r="AA36" s="24">
        <v>2</v>
      </c>
      <c r="AB36" s="22">
        <v>1</v>
      </c>
      <c r="AC36" s="24"/>
      <c r="AD36" s="22"/>
      <c r="AE36" s="24"/>
      <c r="AF36" s="22"/>
      <c r="AG36" s="24"/>
      <c r="AH36" s="22"/>
      <c r="AI36" s="24"/>
      <c r="AJ36" s="22"/>
      <c r="AK36" s="24"/>
      <c r="AL36" s="25"/>
      <c r="AM36" s="26"/>
      <c r="AN36" s="81"/>
      <c r="AO36" s="28">
        <v>0</v>
      </c>
      <c r="AP36" s="29">
        <v>0</v>
      </c>
      <c r="AQ36" s="30">
        <v>0</v>
      </c>
      <c r="AR36" s="30">
        <v>0</v>
      </c>
      <c r="AS36" s="31"/>
      <c r="AT36" s="83">
        <v>0</v>
      </c>
      <c r="AU36" s="33" t="str">
        <f t="shared" si="1"/>
        <v/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7"/>
      <c r="BG36" s="17"/>
      <c r="BX36" s="2"/>
      <c r="CA36" s="35" t="str">
        <f t="shared" si="2"/>
        <v/>
      </c>
      <c r="CB36" s="35" t="str">
        <f t="shared" si="3"/>
        <v/>
      </c>
      <c r="CC36" s="35" t="str">
        <f t="shared" si="4"/>
        <v/>
      </c>
      <c r="CD36" s="35" t="str">
        <f t="shared" si="5"/>
        <v/>
      </c>
      <c r="CE36" s="35"/>
      <c r="CF36" s="35"/>
      <c r="CG36" s="36">
        <f t="shared" si="6"/>
        <v>0</v>
      </c>
      <c r="CH36" s="36">
        <f t="shared" si="7"/>
        <v>0</v>
      </c>
      <c r="CI36" s="36">
        <f t="shared" si="8"/>
        <v>0</v>
      </c>
      <c r="CJ36" s="36">
        <f t="shared" si="9"/>
        <v>0</v>
      </c>
      <c r="CK36" s="10"/>
      <c r="CL36" s="10"/>
      <c r="CM36" s="10"/>
      <c r="CN36" s="10"/>
      <c r="CO36" s="10"/>
    </row>
    <row r="37" spans="1:93" ht="16.350000000000001" customHeight="1" x14ac:dyDescent="0.25">
      <c r="A37" s="383"/>
      <c r="B37" s="37" t="s">
        <v>38</v>
      </c>
      <c r="C37" s="38">
        <f t="shared" si="0"/>
        <v>0</v>
      </c>
      <c r="D37" s="39">
        <f t="shared" ref="D37:E52" si="12">SUM(H37+J37+L37+N37+P37+R37+T37+V37+X37+Z37+AB37+AD37+AF37+AH37+AJ37+AL37)</f>
        <v>0</v>
      </c>
      <c r="E37" s="40">
        <f t="shared" si="12"/>
        <v>0</v>
      </c>
      <c r="F37" s="90"/>
      <c r="G37" s="91"/>
      <c r="H37" s="41"/>
      <c r="I37" s="42"/>
      <c r="J37" s="41"/>
      <c r="K37" s="43"/>
      <c r="L37" s="41"/>
      <c r="M37" s="43"/>
      <c r="N37" s="41"/>
      <c r="O37" s="43"/>
      <c r="P37" s="41"/>
      <c r="Q37" s="43"/>
      <c r="R37" s="41"/>
      <c r="S37" s="43"/>
      <c r="T37" s="41"/>
      <c r="U37" s="43"/>
      <c r="V37" s="41"/>
      <c r="W37" s="43"/>
      <c r="X37" s="41"/>
      <c r="Y37" s="43"/>
      <c r="Z37" s="41"/>
      <c r="AA37" s="43"/>
      <c r="AB37" s="41"/>
      <c r="AC37" s="43"/>
      <c r="AD37" s="41"/>
      <c r="AE37" s="43"/>
      <c r="AF37" s="41"/>
      <c r="AG37" s="43"/>
      <c r="AH37" s="41"/>
      <c r="AI37" s="43"/>
      <c r="AJ37" s="41"/>
      <c r="AK37" s="43"/>
      <c r="AL37" s="44"/>
      <c r="AM37" s="45"/>
      <c r="AN37" s="46"/>
      <c r="AO37" s="47"/>
      <c r="AP37" s="42"/>
      <c r="AQ37" s="32"/>
      <c r="AR37" s="32"/>
      <c r="AS37" s="48"/>
      <c r="AT37" s="32"/>
      <c r="AU37" s="33" t="str">
        <f t="shared" si="1"/>
        <v/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17"/>
      <c r="BG37" s="17"/>
      <c r="BX37" s="2"/>
      <c r="CA37" s="35" t="str">
        <f t="shared" si="2"/>
        <v/>
      </c>
      <c r="CB37" s="35" t="str">
        <f t="shared" si="3"/>
        <v/>
      </c>
      <c r="CC37" s="35" t="str">
        <f t="shared" si="4"/>
        <v/>
      </c>
      <c r="CD37" s="35" t="str">
        <f t="shared" si="5"/>
        <v/>
      </c>
      <c r="CE37" s="35"/>
      <c r="CF37" s="35"/>
      <c r="CG37" s="36">
        <f t="shared" si="6"/>
        <v>0</v>
      </c>
      <c r="CH37" s="36">
        <f t="shared" si="7"/>
        <v>0</v>
      </c>
      <c r="CI37" s="36">
        <f t="shared" si="8"/>
        <v>0</v>
      </c>
      <c r="CJ37" s="36">
        <f t="shared" si="9"/>
        <v>0</v>
      </c>
      <c r="CK37" s="10"/>
      <c r="CL37" s="10"/>
      <c r="CM37" s="10"/>
      <c r="CN37" s="10"/>
      <c r="CO37" s="10"/>
    </row>
    <row r="38" spans="1:93" ht="16.350000000000001" customHeight="1" x14ac:dyDescent="0.25">
      <c r="A38" s="383"/>
      <c r="B38" s="37" t="s">
        <v>39</v>
      </c>
      <c r="C38" s="38">
        <f t="shared" si="0"/>
        <v>161</v>
      </c>
      <c r="D38" s="39">
        <f t="shared" si="12"/>
        <v>121</v>
      </c>
      <c r="E38" s="40">
        <f t="shared" si="12"/>
        <v>40</v>
      </c>
      <c r="F38" s="90"/>
      <c r="G38" s="91"/>
      <c r="H38" s="41"/>
      <c r="I38" s="42"/>
      <c r="J38" s="41"/>
      <c r="K38" s="43"/>
      <c r="L38" s="41">
        <v>2</v>
      </c>
      <c r="M38" s="43"/>
      <c r="N38" s="41">
        <v>6</v>
      </c>
      <c r="O38" s="43"/>
      <c r="P38" s="41">
        <v>23</v>
      </c>
      <c r="Q38" s="43">
        <v>5</v>
      </c>
      <c r="R38" s="41">
        <v>17</v>
      </c>
      <c r="S38" s="43">
        <v>7</v>
      </c>
      <c r="T38" s="41">
        <v>19</v>
      </c>
      <c r="U38" s="43">
        <v>11</v>
      </c>
      <c r="V38" s="41">
        <v>15</v>
      </c>
      <c r="W38" s="43">
        <v>6</v>
      </c>
      <c r="X38" s="41">
        <v>8</v>
      </c>
      <c r="Y38" s="43">
        <v>4</v>
      </c>
      <c r="Z38" s="41">
        <v>22</v>
      </c>
      <c r="AA38" s="43">
        <v>4</v>
      </c>
      <c r="AB38" s="41">
        <v>6</v>
      </c>
      <c r="AC38" s="43">
        <v>2</v>
      </c>
      <c r="AD38" s="41"/>
      <c r="AE38" s="43"/>
      <c r="AF38" s="41">
        <v>2</v>
      </c>
      <c r="AG38" s="43">
        <v>1</v>
      </c>
      <c r="AH38" s="41"/>
      <c r="AI38" s="43"/>
      <c r="AJ38" s="41">
        <v>1</v>
      </c>
      <c r="AK38" s="43"/>
      <c r="AL38" s="44"/>
      <c r="AM38" s="45"/>
      <c r="AN38" s="46"/>
      <c r="AO38" s="47">
        <v>0</v>
      </c>
      <c r="AP38" s="42">
        <v>2</v>
      </c>
      <c r="AQ38" s="32">
        <v>0</v>
      </c>
      <c r="AR38" s="32">
        <v>3</v>
      </c>
      <c r="AS38" s="48"/>
      <c r="AT38" s="32">
        <v>0</v>
      </c>
      <c r="AU38" s="33" t="str">
        <f t="shared" si="1"/>
        <v/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17"/>
      <c r="BG38" s="17"/>
      <c r="BX38" s="2"/>
      <c r="CA38" s="35" t="str">
        <f t="shared" si="2"/>
        <v/>
      </c>
      <c r="CB38" s="35" t="str">
        <f t="shared" si="3"/>
        <v/>
      </c>
      <c r="CC38" s="35" t="str">
        <f t="shared" si="4"/>
        <v/>
      </c>
      <c r="CD38" s="35" t="str">
        <f t="shared" si="5"/>
        <v/>
      </c>
      <c r="CE38" s="35"/>
      <c r="CF38" s="35"/>
      <c r="CG38" s="36">
        <f t="shared" si="6"/>
        <v>0</v>
      </c>
      <c r="CH38" s="36">
        <f t="shared" si="7"/>
        <v>0</v>
      </c>
      <c r="CI38" s="36">
        <f t="shared" si="8"/>
        <v>0</v>
      </c>
      <c r="CJ38" s="36">
        <f t="shared" si="9"/>
        <v>0</v>
      </c>
      <c r="CK38" s="10"/>
      <c r="CL38" s="10"/>
      <c r="CM38" s="10"/>
      <c r="CN38" s="10"/>
      <c r="CO38" s="10"/>
    </row>
    <row r="39" spans="1:93" ht="16.350000000000001" customHeight="1" x14ac:dyDescent="0.25">
      <c r="A39" s="383"/>
      <c r="B39" s="37" t="s">
        <v>40</v>
      </c>
      <c r="C39" s="38">
        <f t="shared" si="0"/>
        <v>0</v>
      </c>
      <c r="D39" s="39">
        <f t="shared" si="12"/>
        <v>0</v>
      </c>
      <c r="E39" s="40">
        <f t="shared" si="12"/>
        <v>0</v>
      </c>
      <c r="F39" s="90"/>
      <c r="G39" s="91"/>
      <c r="H39" s="41"/>
      <c r="I39" s="42"/>
      <c r="J39" s="41"/>
      <c r="K39" s="43"/>
      <c r="L39" s="41"/>
      <c r="M39" s="43"/>
      <c r="N39" s="41"/>
      <c r="O39" s="43"/>
      <c r="P39" s="41"/>
      <c r="Q39" s="43"/>
      <c r="R39" s="41"/>
      <c r="S39" s="43"/>
      <c r="T39" s="41"/>
      <c r="U39" s="43"/>
      <c r="V39" s="41"/>
      <c r="W39" s="43"/>
      <c r="X39" s="41"/>
      <c r="Y39" s="43"/>
      <c r="Z39" s="41"/>
      <c r="AA39" s="43"/>
      <c r="AB39" s="41"/>
      <c r="AC39" s="43"/>
      <c r="AD39" s="41"/>
      <c r="AE39" s="43"/>
      <c r="AF39" s="41"/>
      <c r="AG39" s="43"/>
      <c r="AH39" s="41"/>
      <c r="AI39" s="43"/>
      <c r="AJ39" s="41"/>
      <c r="AK39" s="43"/>
      <c r="AL39" s="44"/>
      <c r="AM39" s="45"/>
      <c r="AN39" s="46"/>
      <c r="AO39" s="47"/>
      <c r="AP39" s="42"/>
      <c r="AQ39" s="32"/>
      <c r="AR39" s="32"/>
      <c r="AS39" s="48"/>
      <c r="AT39" s="32"/>
      <c r="AU39" s="33" t="str">
        <f t="shared" si="1"/>
        <v/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17"/>
      <c r="BG39" s="17"/>
      <c r="BX39" s="2"/>
      <c r="CA39" s="35" t="str">
        <f t="shared" si="2"/>
        <v/>
      </c>
      <c r="CB39" s="35" t="str">
        <f t="shared" si="3"/>
        <v/>
      </c>
      <c r="CC39" s="35" t="str">
        <f t="shared" si="4"/>
        <v/>
      </c>
      <c r="CD39" s="35" t="str">
        <f t="shared" si="5"/>
        <v/>
      </c>
      <c r="CE39" s="35"/>
      <c r="CF39" s="35"/>
      <c r="CG39" s="36">
        <f t="shared" si="6"/>
        <v>0</v>
      </c>
      <c r="CH39" s="36">
        <f t="shared" si="7"/>
        <v>0</v>
      </c>
      <c r="CI39" s="36">
        <f t="shared" si="8"/>
        <v>0</v>
      </c>
      <c r="CJ39" s="36">
        <f t="shared" si="9"/>
        <v>0</v>
      </c>
      <c r="CK39" s="10"/>
      <c r="CL39" s="10"/>
      <c r="CM39" s="10"/>
      <c r="CN39" s="10"/>
      <c r="CO39" s="10"/>
    </row>
    <row r="40" spans="1:93" ht="16.350000000000001" customHeight="1" x14ac:dyDescent="0.25">
      <c r="A40" s="383"/>
      <c r="B40" s="37" t="s">
        <v>41</v>
      </c>
      <c r="C40" s="38">
        <f t="shared" si="0"/>
        <v>0</v>
      </c>
      <c r="D40" s="39">
        <f t="shared" si="12"/>
        <v>0</v>
      </c>
      <c r="E40" s="40">
        <f t="shared" si="12"/>
        <v>0</v>
      </c>
      <c r="F40" s="90"/>
      <c r="G40" s="91"/>
      <c r="H40" s="41"/>
      <c r="I40" s="42"/>
      <c r="J40" s="41"/>
      <c r="K40" s="43"/>
      <c r="L40" s="41"/>
      <c r="M40" s="43"/>
      <c r="N40" s="41"/>
      <c r="O40" s="43"/>
      <c r="P40" s="41"/>
      <c r="Q40" s="43"/>
      <c r="R40" s="41"/>
      <c r="S40" s="43"/>
      <c r="T40" s="41"/>
      <c r="U40" s="43"/>
      <c r="V40" s="41"/>
      <c r="W40" s="43"/>
      <c r="X40" s="41"/>
      <c r="Y40" s="43"/>
      <c r="Z40" s="41"/>
      <c r="AA40" s="43"/>
      <c r="AB40" s="41"/>
      <c r="AC40" s="43"/>
      <c r="AD40" s="41"/>
      <c r="AE40" s="43"/>
      <c r="AF40" s="41"/>
      <c r="AG40" s="43"/>
      <c r="AH40" s="41"/>
      <c r="AI40" s="43"/>
      <c r="AJ40" s="41"/>
      <c r="AK40" s="43"/>
      <c r="AL40" s="44"/>
      <c r="AM40" s="45"/>
      <c r="AN40" s="46"/>
      <c r="AO40" s="47"/>
      <c r="AP40" s="42"/>
      <c r="AQ40" s="32"/>
      <c r="AR40" s="32"/>
      <c r="AS40" s="48"/>
      <c r="AT40" s="32"/>
      <c r="AU40" s="33" t="str">
        <f t="shared" si="1"/>
        <v/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17"/>
      <c r="BG40" s="17"/>
      <c r="BX40" s="2"/>
      <c r="CA40" s="35" t="str">
        <f t="shared" si="2"/>
        <v/>
      </c>
      <c r="CB40" s="35" t="str">
        <f t="shared" si="3"/>
        <v/>
      </c>
      <c r="CC40" s="35" t="str">
        <f t="shared" si="4"/>
        <v/>
      </c>
      <c r="CD40" s="35" t="str">
        <f t="shared" si="5"/>
        <v/>
      </c>
      <c r="CE40" s="35"/>
      <c r="CF40" s="35"/>
      <c r="CG40" s="36">
        <f t="shared" si="6"/>
        <v>0</v>
      </c>
      <c r="CH40" s="36">
        <f t="shared" si="7"/>
        <v>0</v>
      </c>
      <c r="CI40" s="36">
        <f t="shared" si="8"/>
        <v>0</v>
      </c>
      <c r="CJ40" s="36">
        <f t="shared" si="9"/>
        <v>0</v>
      </c>
      <c r="CK40" s="10"/>
      <c r="CL40" s="10"/>
      <c r="CM40" s="10"/>
      <c r="CN40" s="10"/>
      <c r="CO40" s="10"/>
    </row>
    <row r="41" spans="1:93" ht="16.350000000000001" customHeight="1" x14ac:dyDescent="0.25">
      <c r="A41" s="383"/>
      <c r="B41" s="37" t="s">
        <v>42</v>
      </c>
      <c r="C41" s="38">
        <f t="shared" si="0"/>
        <v>0</v>
      </c>
      <c r="D41" s="39">
        <f t="shared" si="12"/>
        <v>0</v>
      </c>
      <c r="E41" s="40">
        <f t="shared" si="12"/>
        <v>0</v>
      </c>
      <c r="F41" s="90"/>
      <c r="G41" s="91"/>
      <c r="H41" s="41"/>
      <c r="I41" s="42"/>
      <c r="J41" s="41"/>
      <c r="K41" s="43"/>
      <c r="L41" s="41"/>
      <c r="M41" s="43"/>
      <c r="N41" s="41"/>
      <c r="O41" s="43"/>
      <c r="P41" s="41"/>
      <c r="Q41" s="43"/>
      <c r="R41" s="41"/>
      <c r="S41" s="43"/>
      <c r="T41" s="41"/>
      <c r="U41" s="43"/>
      <c r="V41" s="41"/>
      <c r="W41" s="43"/>
      <c r="X41" s="41"/>
      <c r="Y41" s="43"/>
      <c r="Z41" s="41"/>
      <c r="AA41" s="43"/>
      <c r="AB41" s="41"/>
      <c r="AC41" s="43"/>
      <c r="AD41" s="41"/>
      <c r="AE41" s="43"/>
      <c r="AF41" s="41"/>
      <c r="AG41" s="43"/>
      <c r="AH41" s="41"/>
      <c r="AI41" s="43"/>
      <c r="AJ41" s="41"/>
      <c r="AK41" s="43"/>
      <c r="AL41" s="44"/>
      <c r="AM41" s="45"/>
      <c r="AN41" s="46"/>
      <c r="AO41" s="47"/>
      <c r="AP41" s="42"/>
      <c r="AQ41" s="32"/>
      <c r="AR41" s="32"/>
      <c r="AS41" s="48"/>
      <c r="AT41" s="32"/>
      <c r="AU41" s="33" t="str">
        <f t="shared" si="1"/>
        <v/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17"/>
      <c r="BG41" s="17"/>
      <c r="BX41" s="2"/>
      <c r="CA41" s="35" t="str">
        <f t="shared" si="2"/>
        <v/>
      </c>
      <c r="CB41" s="35" t="str">
        <f t="shared" si="3"/>
        <v/>
      </c>
      <c r="CC41" s="35" t="str">
        <f t="shared" si="4"/>
        <v/>
      </c>
      <c r="CD41" s="35" t="str">
        <f t="shared" si="5"/>
        <v/>
      </c>
      <c r="CE41" s="35"/>
      <c r="CF41" s="35"/>
      <c r="CG41" s="36">
        <f t="shared" si="6"/>
        <v>0</v>
      </c>
      <c r="CH41" s="36">
        <f t="shared" si="7"/>
        <v>0</v>
      </c>
      <c r="CI41" s="36">
        <f t="shared" si="8"/>
        <v>0</v>
      </c>
      <c r="CJ41" s="36">
        <f t="shared" si="9"/>
        <v>0</v>
      </c>
      <c r="CK41" s="10"/>
      <c r="CL41" s="10"/>
      <c r="CM41" s="10"/>
      <c r="CN41" s="10"/>
      <c r="CO41" s="10"/>
    </row>
    <row r="42" spans="1:93" ht="16.350000000000001" customHeight="1" x14ac:dyDescent="0.25">
      <c r="A42" s="383"/>
      <c r="B42" s="37" t="s">
        <v>43</v>
      </c>
      <c r="C42" s="38">
        <f t="shared" si="0"/>
        <v>0</v>
      </c>
      <c r="D42" s="39">
        <f t="shared" si="12"/>
        <v>0</v>
      </c>
      <c r="E42" s="40">
        <f t="shared" si="12"/>
        <v>0</v>
      </c>
      <c r="F42" s="90"/>
      <c r="G42" s="91"/>
      <c r="H42" s="41"/>
      <c r="I42" s="42"/>
      <c r="J42" s="41"/>
      <c r="K42" s="43"/>
      <c r="L42" s="41"/>
      <c r="M42" s="43"/>
      <c r="N42" s="41"/>
      <c r="O42" s="43"/>
      <c r="P42" s="41"/>
      <c r="Q42" s="43"/>
      <c r="R42" s="41"/>
      <c r="S42" s="43"/>
      <c r="T42" s="41"/>
      <c r="U42" s="43"/>
      <c r="V42" s="41"/>
      <c r="W42" s="43"/>
      <c r="X42" s="41"/>
      <c r="Y42" s="43"/>
      <c r="Z42" s="41"/>
      <c r="AA42" s="43"/>
      <c r="AB42" s="41"/>
      <c r="AC42" s="43"/>
      <c r="AD42" s="41"/>
      <c r="AE42" s="43"/>
      <c r="AF42" s="41"/>
      <c r="AG42" s="43"/>
      <c r="AH42" s="41"/>
      <c r="AI42" s="43"/>
      <c r="AJ42" s="41"/>
      <c r="AK42" s="43"/>
      <c r="AL42" s="44"/>
      <c r="AM42" s="45"/>
      <c r="AN42" s="46"/>
      <c r="AO42" s="47"/>
      <c r="AP42" s="42"/>
      <c r="AQ42" s="32"/>
      <c r="AR42" s="32"/>
      <c r="AS42" s="48"/>
      <c r="AT42" s="32"/>
      <c r="AU42" s="33" t="str">
        <f t="shared" si="1"/>
        <v/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17"/>
      <c r="BG42" s="17"/>
      <c r="BX42" s="2"/>
      <c r="CA42" s="35" t="str">
        <f t="shared" si="2"/>
        <v/>
      </c>
      <c r="CB42" s="35" t="str">
        <f t="shared" si="3"/>
        <v/>
      </c>
      <c r="CC42" s="35" t="str">
        <f t="shared" si="4"/>
        <v/>
      </c>
      <c r="CD42" s="35" t="str">
        <f t="shared" si="5"/>
        <v/>
      </c>
      <c r="CE42" s="35"/>
      <c r="CF42" s="35"/>
      <c r="CG42" s="36">
        <f t="shared" si="6"/>
        <v>0</v>
      </c>
      <c r="CH42" s="36">
        <f t="shared" si="7"/>
        <v>0</v>
      </c>
      <c r="CI42" s="36">
        <f t="shared" si="8"/>
        <v>0</v>
      </c>
      <c r="CJ42" s="36">
        <f t="shared" si="9"/>
        <v>0</v>
      </c>
      <c r="CK42" s="10"/>
      <c r="CL42" s="10"/>
      <c r="CM42" s="10"/>
      <c r="CN42" s="10"/>
      <c r="CO42" s="10"/>
    </row>
    <row r="43" spans="1:93" ht="16.350000000000001" customHeight="1" x14ac:dyDescent="0.25">
      <c r="A43" s="383"/>
      <c r="B43" s="49" t="s">
        <v>44</v>
      </c>
      <c r="C43" s="50">
        <f t="shared" si="0"/>
        <v>0</v>
      </c>
      <c r="D43" s="51">
        <f t="shared" si="12"/>
        <v>0</v>
      </c>
      <c r="E43" s="52">
        <f t="shared" si="12"/>
        <v>0</v>
      </c>
      <c r="F43" s="90"/>
      <c r="G43" s="91"/>
      <c r="H43" s="53"/>
      <c r="I43" s="54"/>
      <c r="J43" s="53"/>
      <c r="K43" s="55"/>
      <c r="L43" s="53"/>
      <c r="M43" s="55"/>
      <c r="N43" s="53"/>
      <c r="O43" s="55"/>
      <c r="P43" s="53"/>
      <c r="Q43" s="55"/>
      <c r="R43" s="53"/>
      <c r="S43" s="55"/>
      <c r="T43" s="53"/>
      <c r="U43" s="55"/>
      <c r="V43" s="53"/>
      <c r="W43" s="55"/>
      <c r="X43" s="53"/>
      <c r="Y43" s="55"/>
      <c r="Z43" s="53"/>
      <c r="AA43" s="55"/>
      <c r="AB43" s="53"/>
      <c r="AC43" s="55"/>
      <c r="AD43" s="53"/>
      <c r="AE43" s="55"/>
      <c r="AF43" s="53"/>
      <c r="AG43" s="55"/>
      <c r="AH43" s="53"/>
      <c r="AI43" s="55"/>
      <c r="AJ43" s="53"/>
      <c r="AK43" s="55"/>
      <c r="AL43" s="56"/>
      <c r="AM43" s="57"/>
      <c r="AN43" s="46"/>
      <c r="AO43" s="58"/>
      <c r="AP43" s="42"/>
      <c r="AQ43" s="32"/>
      <c r="AR43" s="32"/>
      <c r="AS43" s="48"/>
      <c r="AT43" s="32"/>
      <c r="AU43" s="33" t="str">
        <f t="shared" si="1"/>
        <v/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17"/>
      <c r="BG43" s="17"/>
      <c r="BX43" s="2"/>
      <c r="CA43" s="35" t="str">
        <f t="shared" si="2"/>
        <v/>
      </c>
      <c r="CB43" s="35" t="str">
        <f t="shared" si="3"/>
        <v/>
      </c>
      <c r="CC43" s="35" t="str">
        <f t="shared" si="4"/>
        <v/>
      </c>
      <c r="CD43" s="35" t="str">
        <f t="shared" si="5"/>
        <v/>
      </c>
      <c r="CE43" s="35"/>
      <c r="CF43" s="35"/>
      <c r="CG43" s="36">
        <f t="shared" si="6"/>
        <v>0</v>
      </c>
      <c r="CH43" s="36">
        <f t="shared" si="7"/>
        <v>0</v>
      </c>
      <c r="CI43" s="36">
        <f t="shared" si="8"/>
        <v>0</v>
      </c>
      <c r="CJ43" s="36">
        <f t="shared" si="9"/>
        <v>0</v>
      </c>
      <c r="CK43" s="10"/>
      <c r="CL43" s="10"/>
      <c r="CM43" s="10"/>
      <c r="CN43" s="10"/>
      <c r="CO43" s="10"/>
    </row>
    <row r="44" spans="1:93" ht="16.350000000000001" customHeight="1" x14ac:dyDescent="0.25">
      <c r="A44" s="383"/>
      <c r="B44" s="37" t="s">
        <v>45</v>
      </c>
      <c r="C44" s="38">
        <f t="shared" si="0"/>
        <v>0</v>
      </c>
      <c r="D44" s="39">
        <f t="shared" si="12"/>
        <v>0</v>
      </c>
      <c r="E44" s="40">
        <f t="shared" si="12"/>
        <v>0</v>
      </c>
      <c r="F44" s="90"/>
      <c r="G44" s="92"/>
      <c r="H44" s="41"/>
      <c r="I44" s="42"/>
      <c r="J44" s="41"/>
      <c r="K44" s="43"/>
      <c r="L44" s="41"/>
      <c r="M44" s="43"/>
      <c r="N44" s="41"/>
      <c r="O44" s="43"/>
      <c r="P44" s="41"/>
      <c r="Q44" s="43"/>
      <c r="R44" s="41"/>
      <c r="S44" s="43"/>
      <c r="T44" s="41"/>
      <c r="U44" s="43"/>
      <c r="V44" s="41"/>
      <c r="W44" s="43"/>
      <c r="X44" s="41"/>
      <c r="Y44" s="43"/>
      <c r="Z44" s="41"/>
      <c r="AA44" s="43"/>
      <c r="AB44" s="41"/>
      <c r="AC44" s="43"/>
      <c r="AD44" s="41"/>
      <c r="AE44" s="43"/>
      <c r="AF44" s="41"/>
      <c r="AG44" s="43"/>
      <c r="AH44" s="41"/>
      <c r="AI44" s="43"/>
      <c r="AJ44" s="41"/>
      <c r="AK44" s="43"/>
      <c r="AL44" s="44"/>
      <c r="AM44" s="45"/>
      <c r="AN44" s="46"/>
      <c r="AO44" s="47"/>
      <c r="AP44" s="42"/>
      <c r="AQ44" s="32"/>
      <c r="AR44" s="32"/>
      <c r="AS44" s="48"/>
      <c r="AT44" s="32"/>
      <c r="AU44" s="33" t="str">
        <f t="shared" si="1"/>
        <v/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17"/>
      <c r="BG44" s="17"/>
      <c r="BX44" s="2"/>
      <c r="CA44" s="35" t="str">
        <f t="shared" si="2"/>
        <v/>
      </c>
      <c r="CB44" s="35" t="str">
        <f t="shared" si="3"/>
        <v/>
      </c>
      <c r="CC44" s="35" t="str">
        <f t="shared" si="4"/>
        <v/>
      </c>
      <c r="CD44" s="35" t="str">
        <f t="shared" si="5"/>
        <v/>
      </c>
      <c r="CE44" s="35"/>
      <c r="CF44" s="35"/>
      <c r="CG44" s="36">
        <f t="shared" si="6"/>
        <v>0</v>
      </c>
      <c r="CH44" s="36">
        <f t="shared" si="7"/>
        <v>0</v>
      </c>
      <c r="CI44" s="36">
        <f t="shared" si="8"/>
        <v>0</v>
      </c>
      <c r="CJ44" s="36">
        <f t="shared" si="9"/>
        <v>0</v>
      </c>
      <c r="CK44" s="10"/>
      <c r="CL44" s="10"/>
      <c r="CM44" s="10"/>
      <c r="CN44" s="10"/>
      <c r="CO44" s="10"/>
    </row>
    <row r="45" spans="1:93" ht="16.350000000000001" customHeight="1" x14ac:dyDescent="0.25">
      <c r="A45" s="383"/>
      <c r="B45" s="59" t="s">
        <v>46</v>
      </c>
      <c r="C45" s="38">
        <f t="shared" si="0"/>
        <v>0</v>
      </c>
      <c r="D45" s="39">
        <f t="shared" si="12"/>
        <v>0</v>
      </c>
      <c r="E45" s="61">
        <f t="shared" si="12"/>
        <v>0</v>
      </c>
      <c r="F45" s="90"/>
      <c r="G45" s="93"/>
      <c r="H45" s="94"/>
      <c r="I45" s="95"/>
      <c r="J45" s="94"/>
      <c r="K45" s="96"/>
      <c r="L45" s="94"/>
      <c r="M45" s="96"/>
      <c r="N45" s="94"/>
      <c r="O45" s="96"/>
      <c r="P45" s="94"/>
      <c r="Q45" s="96"/>
      <c r="R45" s="41"/>
      <c r="S45" s="43"/>
      <c r="T45" s="41"/>
      <c r="U45" s="43"/>
      <c r="V45" s="41"/>
      <c r="W45" s="43"/>
      <c r="X45" s="41"/>
      <c r="Y45" s="43"/>
      <c r="Z45" s="41"/>
      <c r="AA45" s="43"/>
      <c r="AB45" s="41"/>
      <c r="AC45" s="43"/>
      <c r="AD45" s="41"/>
      <c r="AE45" s="43"/>
      <c r="AF45" s="41"/>
      <c r="AG45" s="43"/>
      <c r="AH45" s="41"/>
      <c r="AI45" s="43"/>
      <c r="AJ45" s="41"/>
      <c r="AK45" s="43"/>
      <c r="AL45" s="44"/>
      <c r="AM45" s="45"/>
      <c r="AN45" s="46"/>
      <c r="AO45" s="47"/>
      <c r="AP45" s="42"/>
      <c r="AQ45" s="32"/>
      <c r="AR45" s="32"/>
      <c r="AS45" s="48"/>
      <c r="AT45" s="32"/>
      <c r="AU45" s="33" t="str">
        <f t="shared" si="1"/>
        <v/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17"/>
      <c r="BG45" s="17"/>
      <c r="BX45" s="2"/>
      <c r="CA45" s="35" t="str">
        <f t="shared" si="2"/>
        <v/>
      </c>
      <c r="CB45" s="35" t="str">
        <f t="shared" si="3"/>
        <v/>
      </c>
      <c r="CC45" s="35" t="str">
        <f t="shared" si="4"/>
        <v/>
      </c>
      <c r="CD45" s="35" t="str">
        <f t="shared" si="5"/>
        <v/>
      </c>
      <c r="CE45" s="35"/>
      <c r="CF45" s="35"/>
      <c r="CG45" s="36">
        <f t="shared" si="6"/>
        <v>0</v>
      </c>
      <c r="CH45" s="36">
        <f t="shared" si="7"/>
        <v>0</v>
      </c>
      <c r="CI45" s="36">
        <f t="shared" si="8"/>
        <v>0</v>
      </c>
      <c r="CJ45" s="36">
        <f t="shared" si="9"/>
        <v>0</v>
      </c>
      <c r="CK45" s="10"/>
      <c r="CL45" s="10"/>
      <c r="CM45" s="10"/>
      <c r="CN45" s="10"/>
      <c r="CO45" s="10"/>
    </row>
    <row r="46" spans="1:93" ht="16.350000000000001" customHeight="1" x14ac:dyDescent="0.25">
      <c r="A46" s="384"/>
      <c r="B46" s="63" t="s">
        <v>47</v>
      </c>
      <c r="C46" s="64">
        <f t="shared" si="0"/>
        <v>0</v>
      </c>
      <c r="D46" s="65">
        <f t="shared" si="12"/>
        <v>0</v>
      </c>
      <c r="E46" s="66">
        <f t="shared" si="12"/>
        <v>0</v>
      </c>
      <c r="F46" s="97"/>
      <c r="G46" s="98"/>
      <c r="H46" s="67"/>
      <c r="I46" s="68"/>
      <c r="J46" s="67"/>
      <c r="K46" s="69"/>
      <c r="L46" s="67"/>
      <c r="M46" s="69"/>
      <c r="N46" s="67"/>
      <c r="O46" s="69"/>
      <c r="P46" s="67"/>
      <c r="Q46" s="69"/>
      <c r="R46" s="67"/>
      <c r="S46" s="69"/>
      <c r="T46" s="67"/>
      <c r="U46" s="69"/>
      <c r="V46" s="67"/>
      <c r="W46" s="69"/>
      <c r="X46" s="67"/>
      <c r="Y46" s="69"/>
      <c r="Z46" s="67"/>
      <c r="AA46" s="69"/>
      <c r="AB46" s="67"/>
      <c r="AC46" s="69"/>
      <c r="AD46" s="67"/>
      <c r="AE46" s="69"/>
      <c r="AF46" s="67"/>
      <c r="AG46" s="69"/>
      <c r="AH46" s="67"/>
      <c r="AI46" s="69"/>
      <c r="AJ46" s="67"/>
      <c r="AK46" s="69"/>
      <c r="AL46" s="99"/>
      <c r="AM46" s="71"/>
      <c r="AN46" s="72"/>
      <c r="AO46" s="73"/>
      <c r="AP46" s="74"/>
      <c r="AQ46" s="75"/>
      <c r="AR46" s="75"/>
      <c r="AS46" s="76"/>
      <c r="AT46" s="75"/>
      <c r="AU46" s="33" t="str">
        <f t="shared" si="1"/>
        <v/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17"/>
      <c r="BG46" s="17"/>
      <c r="BX46" s="2"/>
      <c r="CA46" s="35" t="str">
        <f t="shared" si="2"/>
        <v/>
      </c>
      <c r="CB46" s="35" t="str">
        <f t="shared" si="3"/>
        <v/>
      </c>
      <c r="CC46" s="35" t="str">
        <f t="shared" si="4"/>
        <v/>
      </c>
      <c r="CD46" s="35" t="str">
        <f t="shared" si="5"/>
        <v/>
      </c>
      <c r="CE46" s="35"/>
      <c r="CF46" s="35"/>
      <c r="CG46" s="36">
        <f t="shared" si="6"/>
        <v>0</v>
      </c>
      <c r="CH46" s="36">
        <f t="shared" si="7"/>
        <v>0</v>
      </c>
      <c r="CI46" s="36">
        <f t="shared" si="8"/>
        <v>0</v>
      </c>
      <c r="CJ46" s="36">
        <f t="shared" si="9"/>
        <v>0</v>
      </c>
      <c r="CK46" s="10"/>
      <c r="CL46" s="10"/>
      <c r="CM46" s="10"/>
      <c r="CN46" s="10"/>
      <c r="CO46" s="10"/>
    </row>
    <row r="47" spans="1:93" ht="16.350000000000001" customHeight="1" x14ac:dyDescent="0.25">
      <c r="A47" s="382" t="s">
        <v>50</v>
      </c>
      <c r="B47" s="18" t="s">
        <v>37</v>
      </c>
      <c r="C47" s="19">
        <f t="shared" si="0"/>
        <v>29</v>
      </c>
      <c r="D47" s="20">
        <f t="shared" si="12"/>
        <v>21</v>
      </c>
      <c r="E47" s="21">
        <f t="shared" si="12"/>
        <v>8</v>
      </c>
      <c r="F47" s="88"/>
      <c r="G47" s="89"/>
      <c r="H47" s="22"/>
      <c r="I47" s="23"/>
      <c r="J47" s="22"/>
      <c r="K47" s="24"/>
      <c r="L47" s="22"/>
      <c r="M47" s="24"/>
      <c r="N47" s="22"/>
      <c r="O47" s="24"/>
      <c r="P47" s="22">
        <v>8</v>
      </c>
      <c r="Q47" s="24">
        <v>3</v>
      </c>
      <c r="R47" s="22">
        <v>1</v>
      </c>
      <c r="S47" s="24">
        <v>1</v>
      </c>
      <c r="T47" s="22">
        <v>3</v>
      </c>
      <c r="U47" s="24">
        <v>2</v>
      </c>
      <c r="V47" s="22">
        <v>1</v>
      </c>
      <c r="W47" s="24"/>
      <c r="X47" s="22">
        <v>1</v>
      </c>
      <c r="Y47" s="24"/>
      <c r="Z47" s="22">
        <v>6</v>
      </c>
      <c r="AA47" s="24">
        <v>2</v>
      </c>
      <c r="AB47" s="22">
        <v>1</v>
      </c>
      <c r="AC47" s="24"/>
      <c r="AD47" s="22"/>
      <c r="AE47" s="24"/>
      <c r="AF47" s="22"/>
      <c r="AG47" s="24"/>
      <c r="AH47" s="22"/>
      <c r="AI47" s="24"/>
      <c r="AJ47" s="22"/>
      <c r="AK47" s="24"/>
      <c r="AL47" s="25"/>
      <c r="AM47" s="26"/>
      <c r="AN47" s="81"/>
      <c r="AO47" s="28">
        <v>0</v>
      </c>
      <c r="AP47" s="29">
        <v>0</v>
      </c>
      <c r="AQ47" s="83">
        <v>0</v>
      </c>
      <c r="AR47" s="83">
        <v>0</v>
      </c>
      <c r="AS47" s="100"/>
      <c r="AT47" s="83">
        <v>0</v>
      </c>
      <c r="AU47" s="33" t="str">
        <f t="shared" si="1"/>
        <v/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17"/>
      <c r="BG47" s="17"/>
      <c r="BX47" s="2"/>
      <c r="CA47" s="35" t="str">
        <f t="shared" si="2"/>
        <v/>
      </c>
      <c r="CB47" s="35" t="str">
        <f t="shared" si="3"/>
        <v/>
      </c>
      <c r="CC47" s="35" t="str">
        <f t="shared" si="4"/>
        <v/>
      </c>
      <c r="CD47" s="35" t="str">
        <f t="shared" si="5"/>
        <v/>
      </c>
      <c r="CE47" s="35"/>
      <c r="CF47" s="35"/>
      <c r="CG47" s="36">
        <f t="shared" si="6"/>
        <v>0</v>
      </c>
      <c r="CH47" s="36">
        <f t="shared" si="7"/>
        <v>0</v>
      </c>
      <c r="CI47" s="36">
        <f t="shared" si="8"/>
        <v>0</v>
      </c>
      <c r="CJ47" s="36">
        <f t="shared" si="9"/>
        <v>0</v>
      </c>
      <c r="CK47" s="10"/>
      <c r="CL47" s="10"/>
      <c r="CM47" s="10"/>
      <c r="CN47" s="10"/>
      <c r="CO47" s="10"/>
    </row>
    <row r="48" spans="1:93" ht="16.350000000000001" customHeight="1" x14ac:dyDescent="0.25">
      <c r="A48" s="383"/>
      <c r="B48" s="37" t="s">
        <v>38</v>
      </c>
      <c r="C48" s="38">
        <f t="shared" si="0"/>
        <v>0</v>
      </c>
      <c r="D48" s="39">
        <f>SUM(H48+J48+L48+N48+P48+R48+T48+V48+X48+Z48+AB48+AD48+AF48+AH48+AJ48+AL48)</f>
        <v>0</v>
      </c>
      <c r="E48" s="40">
        <f t="shared" si="12"/>
        <v>0</v>
      </c>
      <c r="F48" s="90"/>
      <c r="G48" s="91"/>
      <c r="H48" s="41"/>
      <c r="I48" s="42"/>
      <c r="J48" s="41"/>
      <c r="K48" s="43"/>
      <c r="L48" s="41"/>
      <c r="M48" s="43"/>
      <c r="N48" s="41"/>
      <c r="O48" s="43"/>
      <c r="P48" s="41"/>
      <c r="Q48" s="43"/>
      <c r="R48" s="41"/>
      <c r="S48" s="43"/>
      <c r="T48" s="41"/>
      <c r="U48" s="43"/>
      <c r="V48" s="41"/>
      <c r="W48" s="43"/>
      <c r="X48" s="41"/>
      <c r="Y48" s="43"/>
      <c r="Z48" s="41"/>
      <c r="AA48" s="43"/>
      <c r="AB48" s="41"/>
      <c r="AC48" s="43"/>
      <c r="AD48" s="41"/>
      <c r="AE48" s="43"/>
      <c r="AF48" s="41"/>
      <c r="AG48" s="43"/>
      <c r="AH48" s="41"/>
      <c r="AI48" s="43"/>
      <c r="AJ48" s="41"/>
      <c r="AK48" s="43"/>
      <c r="AL48" s="44"/>
      <c r="AM48" s="45"/>
      <c r="AN48" s="46"/>
      <c r="AO48" s="47"/>
      <c r="AP48" s="42"/>
      <c r="AQ48" s="32"/>
      <c r="AR48" s="32"/>
      <c r="AS48" s="48"/>
      <c r="AT48" s="32"/>
      <c r="AU48" s="33" t="str">
        <f t="shared" si="1"/>
        <v/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17"/>
      <c r="BG48" s="17"/>
      <c r="BX48" s="2"/>
      <c r="CA48" s="35" t="str">
        <f t="shared" si="2"/>
        <v/>
      </c>
      <c r="CB48" s="35" t="str">
        <f t="shared" si="3"/>
        <v/>
      </c>
      <c r="CC48" s="35" t="str">
        <f t="shared" si="4"/>
        <v/>
      </c>
      <c r="CD48" s="35" t="str">
        <f t="shared" si="5"/>
        <v/>
      </c>
      <c r="CE48" s="35"/>
      <c r="CF48" s="35"/>
      <c r="CG48" s="36">
        <f t="shared" si="6"/>
        <v>0</v>
      </c>
      <c r="CH48" s="36">
        <f t="shared" si="7"/>
        <v>0</v>
      </c>
      <c r="CI48" s="36">
        <f t="shared" si="8"/>
        <v>0</v>
      </c>
      <c r="CJ48" s="36">
        <f t="shared" si="9"/>
        <v>0</v>
      </c>
      <c r="CK48" s="10"/>
      <c r="CL48" s="10"/>
      <c r="CM48" s="10"/>
      <c r="CN48" s="10"/>
      <c r="CO48" s="10"/>
    </row>
    <row r="49" spans="1:93" ht="16.350000000000001" customHeight="1" x14ac:dyDescent="0.25">
      <c r="A49" s="383"/>
      <c r="B49" s="37" t="s">
        <v>39</v>
      </c>
      <c r="C49" s="38">
        <f t="shared" si="0"/>
        <v>161</v>
      </c>
      <c r="D49" s="39">
        <f t="shared" si="12"/>
        <v>121</v>
      </c>
      <c r="E49" s="40">
        <f t="shared" si="12"/>
        <v>40</v>
      </c>
      <c r="F49" s="90"/>
      <c r="G49" s="91"/>
      <c r="H49" s="41"/>
      <c r="I49" s="42"/>
      <c r="J49" s="41"/>
      <c r="K49" s="43"/>
      <c r="L49" s="41">
        <v>2</v>
      </c>
      <c r="M49" s="43"/>
      <c r="N49" s="41">
        <v>6</v>
      </c>
      <c r="O49" s="43"/>
      <c r="P49" s="41">
        <v>23</v>
      </c>
      <c r="Q49" s="43">
        <v>5</v>
      </c>
      <c r="R49" s="41">
        <v>17</v>
      </c>
      <c r="S49" s="43">
        <v>7</v>
      </c>
      <c r="T49" s="41">
        <v>19</v>
      </c>
      <c r="U49" s="43">
        <v>11</v>
      </c>
      <c r="V49" s="41">
        <v>15</v>
      </c>
      <c r="W49" s="43">
        <v>6</v>
      </c>
      <c r="X49" s="41">
        <v>8</v>
      </c>
      <c r="Y49" s="43">
        <v>4</v>
      </c>
      <c r="Z49" s="41">
        <v>22</v>
      </c>
      <c r="AA49" s="43">
        <v>4</v>
      </c>
      <c r="AB49" s="41">
        <v>6</v>
      </c>
      <c r="AC49" s="43">
        <v>2</v>
      </c>
      <c r="AD49" s="41"/>
      <c r="AE49" s="43"/>
      <c r="AF49" s="41">
        <v>2</v>
      </c>
      <c r="AG49" s="43">
        <v>1</v>
      </c>
      <c r="AH49" s="41"/>
      <c r="AI49" s="43"/>
      <c r="AJ49" s="41">
        <v>1</v>
      </c>
      <c r="AK49" s="43"/>
      <c r="AL49" s="44"/>
      <c r="AM49" s="45"/>
      <c r="AN49" s="46"/>
      <c r="AO49" s="47">
        <v>0</v>
      </c>
      <c r="AP49" s="42">
        <v>2</v>
      </c>
      <c r="AQ49" s="32">
        <v>0</v>
      </c>
      <c r="AR49" s="32">
        <v>3</v>
      </c>
      <c r="AS49" s="48"/>
      <c r="AT49" s="32">
        <v>0</v>
      </c>
      <c r="AU49" s="33" t="str">
        <f t="shared" si="1"/>
        <v/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17"/>
      <c r="BG49" s="17"/>
      <c r="BX49" s="2"/>
      <c r="CA49" s="35" t="str">
        <f t="shared" si="2"/>
        <v/>
      </c>
      <c r="CB49" s="35" t="str">
        <f t="shared" si="3"/>
        <v/>
      </c>
      <c r="CC49" s="35" t="str">
        <f t="shared" si="4"/>
        <v/>
      </c>
      <c r="CD49" s="35" t="str">
        <f t="shared" si="5"/>
        <v/>
      </c>
      <c r="CE49" s="35"/>
      <c r="CF49" s="35"/>
      <c r="CG49" s="36">
        <f t="shared" si="6"/>
        <v>0</v>
      </c>
      <c r="CH49" s="36">
        <f t="shared" si="7"/>
        <v>0</v>
      </c>
      <c r="CI49" s="36">
        <f t="shared" si="8"/>
        <v>0</v>
      </c>
      <c r="CJ49" s="36">
        <f t="shared" si="9"/>
        <v>0</v>
      </c>
      <c r="CK49" s="10"/>
      <c r="CL49" s="10"/>
      <c r="CM49" s="10"/>
      <c r="CN49" s="10"/>
      <c r="CO49" s="10"/>
    </row>
    <row r="50" spans="1:93" ht="16.350000000000001" customHeight="1" x14ac:dyDescent="0.25">
      <c r="A50" s="383"/>
      <c r="B50" s="37" t="s">
        <v>40</v>
      </c>
      <c r="C50" s="38">
        <f t="shared" si="0"/>
        <v>0</v>
      </c>
      <c r="D50" s="39">
        <f t="shared" si="12"/>
        <v>0</v>
      </c>
      <c r="E50" s="40">
        <f t="shared" si="12"/>
        <v>0</v>
      </c>
      <c r="F50" s="90"/>
      <c r="G50" s="91"/>
      <c r="H50" s="41"/>
      <c r="I50" s="42"/>
      <c r="J50" s="41"/>
      <c r="K50" s="43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1"/>
      <c r="W50" s="43"/>
      <c r="X50" s="41"/>
      <c r="Y50" s="43"/>
      <c r="Z50" s="41"/>
      <c r="AA50" s="43"/>
      <c r="AB50" s="41"/>
      <c r="AC50" s="43"/>
      <c r="AD50" s="41"/>
      <c r="AE50" s="43"/>
      <c r="AF50" s="41"/>
      <c r="AG50" s="43"/>
      <c r="AH50" s="41"/>
      <c r="AI50" s="43"/>
      <c r="AJ50" s="41"/>
      <c r="AK50" s="43"/>
      <c r="AL50" s="44"/>
      <c r="AM50" s="45"/>
      <c r="AN50" s="46"/>
      <c r="AO50" s="47"/>
      <c r="AP50" s="42"/>
      <c r="AQ50" s="32"/>
      <c r="AR50" s="32"/>
      <c r="AS50" s="48"/>
      <c r="AT50" s="32"/>
      <c r="AU50" s="33" t="str">
        <f t="shared" si="1"/>
        <v/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7"/>
      <c r="BG50" s="17"/>
      <c r="BX50" s="2"/>
      <c r="CA50" s="35" t="str">
        <f t="shared" si="2"/>
        <v/>
      </c>
      <c r="CB50" s="35" t="str">
        <f t="shared" si="3"/>
        <v/>
      </c>
      <c r="CC50" s="35" t="str">
        <f t="shared" si="4"/>
        <v/>
      </c>
      <c r="CD50" s="35" t="str">
        <f t="shared" si="5"/>
        <v/>
      </c>
      <c r="CE50" s="35"/>
      <c r="CF50" s="35"/>
      <c r="CG50" s="36">
        <f t="shared" si="6"/>
        <v>0</v>
      </c>
      <c r="CH50" s="36">
        <f t="shared" si="7"/>
        <v>0</v>
      </c>
      <c r="CI50" s="36">
        <f t="shared" si="8"/>
        <v>0</v>
      </c>
      <c r="CJ50" s="36">
        <f t="shared" si="9"/>
        <v>0</v>
      </c>
      <c r="CK50" s="10"/>
      <c r="CL50" s="10"/>
      <c r="CM50" s="10"/>
      <c r="CN50" s="10"/>
      <c r="CO50" s="10"/>
    </row>
    <row r="51" spans="1:93" ht="16.350000000000001" customHeight="1" x14ac:dyDescent="0.25">
      <c r="A51" s="383"/>
      <c r="B51" s="37" t="s">
        <v>41</v>
      </c>
      <c r="C51" s="38">
        <f t="shared" si="0"/>
        <v>0</v>
      </c>
      <c r="D51" s="39">
        <f>SUM(H51+J51+L51+N51+P51+R51+T51+V51+X51+Z51+AB51+AD51+AF51+AH51+AJ51+AL51)</f>
        <v>0</v>
      </c>
      <c r="E51" s="40">
        <f t="shared" si="12"/>
        <v>0</v>
      </c>
      <c r="F51" s="90"/>
      <c r="G51" s="91"/>
      <c r="H51" s="41"/>
      <c r="I51" s="42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41"/>
      <c r="W51" s="43"/>
      <c r="X51" s="41"/>
      <c r="Y51" s="43"/>
      <c r="Z51" s="41"/>
      <c r="AA51" s="43"/>
      <c r="AB51" s="41"/>
      <c r="AC51" s="43"/>
      <c r="AD51" s="41"/>
      <c r="AE51" s="43"/>
      <c r="AF51" s="41"/>
      <c r="AG51" s="43"/>
      <c r="AH51" s="41"/>
      <c r="AI51" s="43"/>
      <c r="AJ51" s="41"/>
      <c r="AK51" s="43"/>
      <c r="AL51" s="44"/>
      <c r="AM51" s="45"/>
      <c r="AN51" s="46"/>
      <c r="AO51" s="47"/>
      <c r="AP51" s="42"/>
      <c r="AQ51" s="32"/>
      <c r="AR51" s="32"/>
      <c r="AS51" s="48"/>
      <c r="AT51" s="32"/>
      <c r="AU51" s="33" t="str">
        <f t="shared" si="1"/>
        <v/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7"/>
      <c r="BG51" s="17"/>
      <c r="BX51" s="2"/>
      <c r="CA51" s="35" t="str">
        <f t="shared" si="2"/>
        <v/>
      </c>
      <c r="CB51" s="35" t="str">
        <f t="shared" si="3"/>
        <v/>
      </c>
      <c r="CC51" s="35" t="str">
        <f t="shared" si="4"/>
        <v/>
      </c>
      <c r="CD51" s="35" t="str">
        <f t="shared" si="5"/>
        <v/>
      </c>
      <c r="CE51" s="35"/>
      <c r="CF51" s="35"/>
      <c r="CG51" s="36">
        <f t="shared" si="6"/>
        <v>0</v>
      </c>
      <c r="CH51" s="36">
        <f t="shared" si="7"/>
        <v>0</v>
      </c>
      <c r="CI51" s="36">
        <f t="shared" si="8"/>
        <v>0</v>
      </c>
      <c r="CJ51" s="36">
        <f t="shared" si="9"/>
        <v>0</v>
      </c>
      <c r="CK51" s="10"/>
      <c r="CL51" s="10"/>
      <c r="CM51" s="10"/>
      <c r="CN51" s="10"/>
      <c r="CO51" s="10"/>
    </row>
    <row r="52" spans="1:93" ht="16.350000000000001" customHeight="1" x14ac:dyDescent="0.25">
      <c r="A52" s="383"/>
      <c r="B52" s="37" t="s">
        <v>42</v>
      </c>
      <c r="C52" s="38">
        <f t="shared" si="0"/>
        <v>0</v>
      </c>
      <c r="D52" s="39">
        <f t="shared" si="12"/>
        <v>0</v>
      </c>
      <c r="E52" s="40">
        <f t="shared" si="12"/>
        <v>0</v>
      </c>
      <c r="F52" s="90"/>
      <c r="G52" s="91"/>
      <c r="H52" s="41"/>
      <c r="I52" s="42"/>
      <c r="J52" s="41"/>
      <c r="K52" s="43"/>
      <c r="L52" s="41"/>
      <c r="M52" s="43"/>
      <c r="N52" s="41"/>
      <c r="O52" s="43"/>
      <c r="P52" s="41"/>
      <c r="Q52" s="43"/>
      <c r="R52" s="41"/>
      <c r="S52" s="43"/>
      <c r="T52" s="41"/>
      <c r="U52" s="43"/>
      <c r="V52" s="41"/>
      <c r="W52" s="43"/>
      <c r="X52" s="41"/>
      <c r="Y52" s="43"/>
      <c r="Z52" s="41"/>
      <c r="AA52" s="43"/>
      <c r="AB52" s="41"/>
      <c r="AC52" s="43"/>
      <c r="AD52" s="41"/>
      <c r="AE52" s="43"/>
      <c r="AF52" s="41"/>
      <c r="AG52" s="43"/>
      <c r="AH52" s="41"/>
      <c r="AI52" s="43"/>
      <c r="AJ52" s="41"/>
      <c r="AK52" s="43"/>
      <c r="AL52" s="44"/>
      <c r="AM52" s="45"/>
      <c r="AN52" s="46"/>
      <c r="AO52" s="47"/>
      <c r="AP52" s="42"/>
      <c r="AQ52" s="32"/>
      <c r="AR52" s="32"/>
      <c r="AS52" s="48"/>
      <c r="AT52" s="32"/>
      <c r="AU52" s="33" t="str">
        <f t="shared" si="1"/>
        <v/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17"/>
      <c r="BG52" s="17"/>
      <c r="BX52" s="2"/>
      <c r="CA52" s="35" t="str">
        <f t="shared" si="2"/>
        <v/>
      </c>
      <c r="CB52" s="35" t="str">
        <f t="shared" si="3"/>
        <v/>
      </c>
      <c r="CC52" s="35" t="str">
        <f t="shared" si="4"/>
        <v/>
      </c>
      <c r="CD52" s="35" t="str">
        <f t="shared" si="5"/>
        <v/>
      </c>
      <c r="CE52" s="35"/>
      <c r="CF52" s="35"/>
      <c r="CG52" s="36">
        <f t="shared" si="6"/>
        <v>0</v>
      </c>
      <c r="CH52" s="36">
        <f t="shared" si="7"/>
        <v>0</v>
      </c>
      <c r="CI52" s="36">
        <f t="shared" si="8"/>
        <v>0</v>
      </c>
      <c r="CJ52" s="36">
        <f t="shared" si="9"/>
        <v>0</v>
      </c>
      <c r="CK52" s="10"/>
      <c r="CL52" s="10"/>
      <c r="CM52" s="10"/>
      <c r="CN52" s="10"/>
      <c r="CO52" s="10"/>
    </row>
    <row r="53" spans="1:93" ht="16.350000000000001" customHeight="1" x14ac:dyDescent="0.25">
      <c r="A53" s="383"/>
      <c r="B53" s="37" t="s">
        <v>43</v>
      </c>
      <c r="C53" s="38">
        <f t="shared" si="0"/>
        <v>0</v>
      </c>
      <c r="D53" s="39">
        <f t="shared" ref="D53:E57" si="13">SUM(H53+J53+L53+N53+P53+R53+T53+V53+X53+Z53+AB53+AD53+AF53+AH53+AJ53+AL53)</f>
        <v>0</v>
      </c>
      <c r="E53" s="40">
        <f t="shared" si="13"/>
        <v>0</v>
      </c>
      <c r="F53" s="90"/>
      <c r="G53" s="91"/>
      <c r="H53" s="41"/>
      <c r="I53" s="42"/>
      <c r="J53" s="41"/>
      <c r="K53" s="43"/>
      <c r="L53" s="41"/>
      <c r="M53" s="43"/>
      <c r="N53" s="41"/>
      <c r="O53" s="43"/>
      <c r="P53" s="41"/>
      <c r="Q53" s="43"/>
      <c r="R53" s="41"/>
      <c r="S53" s="43"/>
      <c r="T53" s="41"/>
      <c r="U53" s="43"/>
      <c r="V53" s="41"/>
      <c r="W53" s="43"/>
      <c r="X53" s="41"/>
      <c r="Y53" s="43"/>
      <c r="Z53" s="41"/>
      <c r="AA53" s="43"/>
      <c r="AB53" s="41"/>
      <c r="AC53" s="43"/>
      <c r="AD53" s="41"/>
      <c r="AE53" s="43"/>
      <c r="AF53" s="41"/>
      <c r="AG53" s="43"/>
      <c r="AH53" s="41"/>
      <c r="AI53" s="43"/>
      <c r="AJ53" s="41"/>
      <c r="AK53" s="43"/>
      <c r="AL53" s="44"/>
      <c r="AM53" s="45"/>
      <c r="AN53" s="46"/>
      <c r="AO53" s="47"/>
      <c r="AP53" s="42"/>
      <c r="AQ53" s="32"/>
      <c r="AR53" s="32"/>
      <c r="AS53" s="48"/>
      <c r="AT53" s="32"/>
      <c r="AU53" s="33" t="str">
        <f t="shared" si="1"/>
        <v/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17"/>
      <c r="BG53" s="17"/>
      <c r="BX53" s="2"/>
      <c r="CA53" s="35" t="str">
        <f t="shared" si="2"/>
        <v/>
      </c>
      <c r="CB53" s="35" t="str">
        <f t="shared" si="3"/>
        <v/>
      </c>
      <c r="CC53" s="35" t="str">
        <f t="shared" si="4"/>
        <v/>
      </c>
      <c r="CD53" s="35" t="str">
        <f t="shared" si="5"/>
        <v/>
      </c>
      <c r="CE53" s="35"/>
      <c r="CF53" s="35"/>
      <c r="CG53" s="36">
        <f t="shared" si="6"/>
        <v>0</v>
      </c>
      <c r="CH53" s="36">
        <f t="shared" si="7"/>
        <v>0</v>
      </c>
      <c r="CI53" s="36">
        <f t="shared" si="8"/>
        <v>0</v>
      </c>
      <c r="CJ53" s="36">
        <f t="shared" si="9"/>
        <v>0</v>
      </c>
      <c r="CK53" s="10"/>
      <c r="CL53" s="10"/>
      <c r="CM53" s="10"/>
      <c r="CN53" s="10"/>
      <c r="CO53" s="10"/>
    </row>
    <row r="54" spans="1:93" ht="16.350000000000001" customHeight="1" x14ac:dyDescent="0.25">
      <c r="A54" s="383"/>
      <c r="B54" s="49" t="s">
        <v>44</v>
      </c>
      <c r="C54" s="50">
        <f t="shared" si="0"/>
        <v>0</v>
      </c>
      <c r="D54" s="51">
        <f>SUM(H54+J54+L54+N54+P54+R54+T54+V54+X54+Z54+AB54+AD54+AF54+AH54+AJ54+AL54)</f>
        <v>0</v>
      </c>
      <c r="E54" s="52">
        <f t="shared" si="13"/>
        <v>0</v>
      </c>
      <c r="F54" s="90"/>
      <c r="G54" s="91"/>
      <c r="H54" s="53"/>
      <c r="I54" s="54"/>
      <c r="J54" s="53"/>
      <c r="K54" s="55"/>
      <c r="L54" s="53"/>
      <c r="M54" s="55"/>
      <c r="N54" s="53"/>
      <c r="O54" s="55"/>
      <c r="P54" s="53"/>
      <c r="Q54" s="55"/>
      <c r="R54" s="53"/>
      <c r="S54" s="55"/>
      <c r="T54" s="53"/>
      <c r="U54" s="55"/>
      <c r="V54" s="53"/>
      <c r="W54" s="55"/>
      <c r="X54" s="53"/>
      <c r="Y54" s="55"/>
      <c r="Z54" s="53"/>
      <c r="AA54" s="55"/>
      <c r="AB54" s="53"/>
      <c r="AC54" s="55"/>
      <c r="AD54" s="53"/>
      <c r="AE54" s="55"/>
      <c r="AF54" s="53"/>
      <c r="AG54" s="55"/>
      <c r="AH54" s="53"/>
      <c r="AI54" s="55"/>
      <c r="AJ54" s="53"/>
      <c r="AK54" s="55"/>
      <c r="AL54" s="56"/>
      <c r="AM54" s="57"/>
      <c r="AN54" s="46"/>
      <c r="AO54" s="58"/>
      <c r="AP54" s="42"/>
      <c r="AQ54" s="32"/>
      <c r="AR54" s="32"/>
      <c r="AS54" s="48"/>
      <c r="AT54" s="32"/>
      <c r="AU54" s="33" t="str">
        <f t="shared" si="1"/>
        <v/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17"/>
      <c r="BG54" s="17"/>
      <c r="BX54" s="2"/>
      <c r="CA54" s="35" t="str">
        <f t="shared" si="2"/>
        <v/>
      </c>
      <c r="CB54" s="35" t="str">
        <f t="shared" si="3"/>
        <v/>
      </c>
      <c r="CC54" s="35" t="str">
        <f t="shared" si="4"/>
        <v/>
      </c>
      <c r="CD54" s="35" t="str">
        <f t="shared" si="5"/>
        <v/>
      </c>
      <c r="CE54" s="35"/>
      <c r="CF54" s="35"/>
      <c r="CG54" s="36">
        <f t="shared" si="6"/>
        <v>0</v>
      </c>
      <c r="CH54" s="36">
        <f t="shared" si="7"/>
        <v>0</v>
      </c>
      <c r="CI54" s="36">
        <f t="shared" si="8"/>
        <v>0</v>
      </c>
      <c r="CJ54" s="36">
        <f t="shared" si="9"/>
        <v>0</v>
      </c>
      <c r="CK54" s="10"/>
      <c r="CL54" s="10"/>
      <c r="CM54" s="10"/>
      <c r="CN54" s="10"/>
      <c r="CO54" s="10"/>
    </row>
    <row r="55" spans="1:93" ht="16.350000000000001" customHeight="1" x14ac:dyDescent="0.25">
      <c r="A55" s="383"/>
      <c r="B55" s="37" t="s">
        <v>45</v>
      </c>
      <c r="C55" s="38">
        <f t="shared" si="0"/>
        <v>0</v>
      </c>
      <c r="D55" s="39">
        <f t="shared" si="13"/>
        <v>0</v>
      </c>
      <c r="E55" s="40">
        <f t="shared" si="13"/>
        <v>0</v>
      </c>
      <c r="F55" s="90"/>
      <c r="G55" s="92"/>
      <c r="H55" s="41"/>
      <c r="I55" s="42"/>
      <c r="J55" s="41"/>
      <c r="K55" s="43"/>
      <c r="L55" s="41"/>
      <c r="M55" s="43"/>
      <c r="N55" s="41"/>
      <c r="O55" s="43"/>
      <c r="P55" s="41"/>
      <c r="Q55" s="43"/>
      <c r="R55" s="41"/>
      <c r="S55" s="43"/>
      <c r="T55" s="41"/>
      <c r="U55" s="43"/>
      <c r="V55" s="41"/>
      <c r="W55" s="43"/>
      <c r="X55" s="41"/>
      <c r="Y55" s="43"/>
      <c r="Z55" s="41"/>
      <c r="AA55" s="43"/>
      <c r="AB55" s="41"/>
      <c r="AC55" s="43"/>
      <c r="AD55" s="41"/>
      <c r="AE55" s="43"/>
      <c r="AF55" s="41"/>
      <c r="AG55" s="43"/>
      <c r="AH55" s="41"/>
      <c r="AI55" s="43"/>
      <c r="AJ55" s="41"/>
      <c r="AK55" s="43"/>
      <c r="AL55" s="44"/>
      <c r="AM55" s="45"/>
      <c r="AN55" s="46"/>
      <c r="AO55" s="47"/>
      <c r="AP55" s="42"/>
      <c r="AQ55" s="32"/>
      <c r="AR55" s="32"/>
      <c r="AS55" s="48"/>
      <c r="AT55" s="32"/>
      <c r="AU55" s="33" t="str">
        <f t="shared" si="1"/>
        <v/>
      </c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17"/>
      <c r="BG55" s="17"/>
      <c r="BX55" s="2"/>
      <c r="CA55" s="35" t="str">
        <f t="shared" si="2"/>
        <v/>
      </c>
      <c r="CB55" s="35" t="str">
        <f t="shared" si="3"/>
        <v/>
      </c>
      <c r="CC55" s="35" t="str">
        <f t="shared" si="4"/>
        <v/>
      </c>
      <c r="CD55" s="35" t="str">
        <f t="shared" si="5"/>
        <v/>
      </c>
      <c r="CE55" s="35"/>
      <c r="CF55" s="35"/>
      <c r="CG55" s="36">
        <f t="shared" si="6"/>
        <v>0</v>
      </c>
      <c r="CH55" s="36">
        <f t="shared" si="7"/>
        <v>0</v>
      </c>
      <c r="CI55" s="36">
        <f t="shared" si="8"/>
        <v>0</v>
      </c>
      <c r="CJ55" s="36">
        <f t="shared" si="9"/>
        <v>0</v>
      </c>
      <c r="CK55" s="10"/>
      <c r="CL55" s="10"/>
      <c r="CM55" s="10"/>
      <c r="CN55" s="10"/>
      <c r="CO55" s="10"/>
    </row>
    <row r="56" spans="1:93" ht="16.350000000000001" customHeight="1" x14ac:dyDescent="0.25">
      <c r="A56" s="383"/>
      <c r="B56" s="59" t="s">
        <v>46</v>
      </c>
      <c r="C56" s="38">
        <f t="shared" si="0"/>
        <v>0</v>
      </c>
      <c r="D56" s="39">
        <f t="shared" si="13"/>
        <v>0</v>
      </c>
      <c r="E56" s="61">
        <f t="shared" si="13"/>
        <v>0</v>
      </c>
      <c r="F56" s="90"/>
      <c r="G56" s="93"/>
      <c r="H56" s="41"/>
      <c r="I56" s="42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41"/>
      <c r="W56" s="43"/>
      <c r="X56" s="41"/>
      <c r="Y56" s="43"/>
      <c r="Z56" s="41"/>
      <c r="AA56" s="43"/>
      <c r="AB56" s="41"/>
      <c r="AC56" s="43"/>
      <c r="AD56" s="41"/>
      <c r="AE56" s="43"/>
      <c r="AF56" s="41"/>
      <c r="AG56" s="101"/>
      <c r="AH56" s="41"/>
      <c r="AI56" s="43"/>
      <c r="AJ56" s="41"/>
      <c r="AK56" s="43"/>
      <c r="AL56" s="44"/>
      <c r="AM56" s="45"/>
      <c r="AN56" s="46"/>
      <c r="AO56" s="47"/>
      <c r="AP56" s="42"/>
      <c r="AQ56" s="32"/>
      <c r="AR56" s="32"/>
      <c r="AS56" s="48"/>
      <c r="AT56" s="32"/>
      <c r="AU56" s="33" t="str">
        <f t="shared" si="1"/>
        <v/>
      </c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17"/>
      <c r="BG56" s="17"/>
      <c r="BX56" s="2"/>
      <c r="CA56" s="35" t="str">
        <f t="shared" si="2"/>
        <v/>
      </c>
      <c r="CB56" s="35" t="str">
        <f t="shared" si="3"/>
        <v/>
      </c>
      <c r="CC56" s="35" t="str">
        <f t="shared" si="4"/>
        <v/>
      </c>
      <c r="CD56" s="35" t="str">
        <f t="shared" si="5"/>
        <v/>
      </c>
      <c r="CE56" s="35"/>
      <c r="CF56" s="35"/>
      <c r="CG56" s="36">
        <f t="shared" si="6"/>
        <v>0</v>
      </c>
      <c r="CH56" s="36">
        <f t="shared" si="7"/>
        <v>0</v>
      </c>
      <c r="CI56" s="36">
        <f t="shared" si="8"/>
        <v>0</v>
      </c>
      <c r="CJ56" s="36">
        <f t="shared" si="9"/>
        <v>0</v>
      </c>
      <c r="CK56" s="10"/>
      <c r="CL56" s="10"/>
      <c r="CM56" s="10"/>
      <c r="CN56" s="10"/>
      <c r="CO56" s="10"/>
    </row>
    <row r="57" spans="1:93" ht="16.350000000000001" customHeight="1" x14ac:dyDescent="0.25">
      <c r="A57" s="384"/>
      <c r="B57" s="63" t="s">
        <v>47</v>
      </c>
      <c r="C57" s="64">
        <f t="shared" si="0"/>
        <v>0</v>
      </c>
      <c r="D57" s="65">
        <f>SUM(H57+J57+L57+N57+P57+R57+T57+V57+X57+Z57+AB57+AD57+AF57+AH57+AJ57+AL57)</f>
        <v>0</v>
      </c>
      <c r="E57" s="66">
        <f t="shared" si="13"/>
        <v>0</v>
      </c>
      <c r="F57" s="97"/>
      <c r="G57" s="98"/>
      <c r="H57" s="67"/>
      <c r="I57" s="68"/>
      <c r="J57" s="67"/>
      <c r="K57" s="69"/>
      <c r="L57" s="67"/>
      <c r="M57" s="69"/>
      <c r="N57" s="67"/>
      <c r="O57" s="69"/>
      <c r="P57" s="67"/>
      <c r="Q57" s="69"/>
      <c r="R57" s="67"/>
      <c r="S57" s="69"/>
      <c r="T57" s="67"/>
      <c r="U57" s="69"/>
      <c r="V57" s="67"/>
      <c r="W57" s="69"/>
      <c r="X57" s="67"/>
      <c r="Y57" s="69"/>
      <c r="Z57" s="67"/>
      <c r="AA57" s="69"/>
      <c r="AB57" s="67"/>
      <c r="AC57" s="69"/>
      <c r="AD57" s="67"/>
      <c r="AE57" s="69"/>
      <c r="AF57" s="67"/>
      <c r="AG57" s="69"/>
      <c r="AH57" s="67"/>
      <c r="AI57" s="69"/>
      <c r="AJ57" s="67"/>
      <c r="AK57" s="69"/>
      <c r="AL57" s="99"/>
      <c r="AM57" s="71"/>
      <c r="AN57" s="72"/>
      <c r="AO57" s="73"/>
      <c r="AP57" s="74"/>
      <c r="AQ57" s="75"/>
      <c r="AR57" s="75"/>
      <c r="AS57" s="48"/>
      <c r="AT57" s="32"/>
      <c r="AU57" s="33" t="str">
        <f t="shared" si="1"/>
        <v/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17"/>
      <c r="BG57" s="17"/>
      <c r="BX57" s="2"/>
      <c r="CA57" s="35" t="str">
        <f t="shared" si="2"/>
        <v/>
      </c>
      <c r="CB57" s="35" t="str">
        <f t="shared" si="3"/>
        <v/>
      </c>
      <c r="CC57" s="35" t="str">
        <f t="shared" si="4"/>
        <v/>
      </c>
      <c r="CD57" s="35" t="str">
        <f t="shared" si="5"/>
        <v/>
      </c>
      <c r="CE57" s="35"/>
      <c r="CF57" s="35"/>
      <c r="CG57" s="36">
        <f t="shared" si="6"/>
        <v>0</v>
      </c>
      <c r="CH57" s="36">
        <f t="shared" si="7"/>
        <v>0</v>
      </c>
      <c r="CI57" s="36">
        <f t="shared" si="8"/>
        <v>0</v>
      </c>
      <c r="CJ57" s="36">
        <f t="shared" si="9"/>
        <v>0</v>
      </c>
      <c r="CK57" s="10"/>
      <c r="CL57" s="10"/>
      <c r="CM57" s="10"/>
      <c r="CN57" s="10"/>
      <c r="CO57" s="10"/>
    </row>
    <row r="58" spans="1:93" ht="16.350000000000001" customHeight="1" x14ac:dyDescent="0.25">
      <c r="A58" s="382" t="s">
        <v>51</v>
      </c>
      <c r="B58" s="18" t="s">
        <v>37</v>
      </c>
      <c r="C58" s="19">
        <f t="shared" si="0"/>
        <v>29</v>
      </c>
      <c r="D58" s="20">
        <f>SUM(J58+L58+N58+P58+R58+T58+V58+X58+Z58+AB58+AD58+AF58+AH58+AJ58+AL58)</f>
        <v>21</v>
      </c>
      <c r="E58" s="21">
        <f>SUM(K58+M58+O58+Q58+S58+U58+W58+Y58+AA58+AC58+AE58+AG58+AI58+AK58+AM58)</f>
        <v>8</v>
      </c>
      <c r="F58" s="88"/>
      <c r="G58" s="89"/>
      <c r="H58" s="88"/>
      <c r="I58" s="89"/>
      <c r="J58" s="22"/>
      <c r="K58" s="24"/>
      <c r="L58" s="22"/>
      <c r="M58" s="24"/>
      <c r="N58" s="22"/>
      <c r="O58" s="24"/>
      <c r="P58" s="22">
        <v>8</v>
      </c>
      <c r="Q58" s="24">
        <v>3</v>
      </c>
      <c r="R58" s="22">
        <v>1</v>
      </c>
      <c r="S58" s="24">
        <v>1</v>
      </c>
      <c r="T58" s="22">
        <v>3</v>
      </c>
      <c r="U58" s="24">
        <v>2</v>
      </c>
      <c r="V58" s="22">
        <v>1</v>
      </c>
      <c r="W58" s="24"/>
      <c r="X58" s="22">
        <v>1</v>
      </c>
      <c r="Y58" s="24"/>
      <c r="Z58" s="22">
        <v>6</v>
      </c>
      <c r="AA58" s="24">
        <v>2</v>
      </c>
      <c r="AB58" s="22">
        <v>1</v>
      </c>
      <c r="AC58" s="24"/>
      <c r="AD58" s="22"/>
      <c r="AE58" s="24"/>
      <c r="AF58" s="22"/>
      <c r="AG58" s="24"/>
      <c r="AH58" s="22"/>
      <c r="AI58" s="24"/>
      <c r="AJ58" s="22"/>
      <c r="AK58" s="24"/>
      <c r="AL58" s="25"/>
      <c r="AM58" s="26"/>
      <c r="AN58" s="81"/>
      <c r="AO58" s="28">
        <v>0</v>
      </c>
      <c r="AP58" s="23">
        <v>0</v>
      </c>
      <c r="AQ58" s="102">
        <v>0</v>
      </c>
      <c r="AR58" s="102">
        <v>0</v>
      </c>
      <c r="AS58" s="102">
        <v>0</v>
      </c>
      <c r="AT58" s="102">
        <v>0</v>
      </c>
      <c r="AU58" s="33" t="str">
        <f t="shared" si="1"/>
        <v/>
      </c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7"/>
      <c r="BG58" s="17"/>
      <c r="BX58" s="2"/>
      <c r="CA58" s="35" t="str">
        <f t="shared" si="2"/>
        <v/>
      </c>
      <c r="CB58" s="35" t="str">
        <f t="shared" si="3"/>
        <v/>
      </c>
      <c r="CC58" s="35" t="str">
        <f t="shared" si="4"/>
        <v/>
      </c>
      <c r="CD58" s="35" t="str">
        <f t="shared" si="5"/>
        <v/>
      </c>
      <c r="CE58" s="35"/>
      <c r="CF58" s="35"/>
      <c r="CG58" s="36">
        <f t="shared" si="6"/>
        <v>0</v>
      </c>
      <c r="CH58" s="36">
        <f t="shared" si="7"/>
        <v>0</v>
      </c>
      <c r="CI58" s="36">
        <f t="shared" si="8"/>
        <v>0</v>
      </c>
      <c r="CJ58" s="36">
        <f t="shared" si="9"/>
        <v>0</v>
      </c>
      <c r="CK58" s="10"/>
      <c r="CL58" s="10"/>
      <c r="CM58" s="10"/>
      <c r="CN58" s="10"/>
      <c r="CO58" s="10"/>
    </row>
    <row r="59" spans="1:93" ht="16.350000000000001" customHeight="1" x14ac:dyDescent="0.25">
      <c r="A59" s="383"/>
      <c r="B59" s="37" t="s">
        <v>38</v>
      </c>
      <c r="C59" s="38">
        <f t="shared" si="0"/>
        <v>0</v>
      </c>
      <c r="D59" s="39">
        <f t="shared" ref="D59:E64" si="14">SUM(J59+L59+N59+P59+R59+T59+V59+X59+Z59+AB59+AD59+AF59+AH59+AJ59+AL59)</f>
        <v>0</v>
      </c>
      <c r="E59" s="40">
        <f t="shared" si="14"/>
        <v>0</v>
      </c>
      <c r="F59" s="90"/>
      <c r="G59" s="91"/>
      <c r="H59" s="90"/>
      <c r="I59" s="91"/>
      <c r="J59" s="41"/>
      <c r="K59" s="43"/>
      <c r="L59" s="41"/>
      <c r="M59" s="43"/>
      <c r="N59" s="41"/>
      <c r="O59" s="43"/>
      <c r="P59" s="41"/>
      <c r="Q59" s="43"/>
      <c r="R59" s="41"/>
      <c r="S59" s="43"/>
      <c r="T59" s="41"/>
      <c r="U59" s="43"/>
      <c r="V59" s="41"/>
      <c r="W59" s="43"/>
      <c r="X59" s="41"/>
      <c r="Y59" s="43"/>
      <c r="Z59" s="41"/>
      <c r="AA59" s="43"/>
      <c r="AB59" s="41"/>
      <c r="AC59" s="43"/>
      <c r="AD59" s="41"/>
      <c r="AE59" s="43"/>
      <c r="AF59" s="41"/>
      <c r="AG59" s="43"/>
      <c r="AH59" s="41"/>
      <c r="AI59" s="43"/>
      <c r="AJ59" s="41"/>
      <c r="AK59" s="43"/>
      <c r="AL59" s="44"/>
      <c r="AM59" s="45"/>
      <c r="AN59" s="46"/>
      <c r="AO59" s="47"/>
      <c r="AP59" s="42"/>
      <c r="AQ59" s="32"/>
      <c r="AR59" s="32"/>
      <c r="AS59" s="32"/>
      <c r="AT59" s="32"/>
      <c r="AU59" s="33" t="str">
        <f t="shared" si="1"/>
        <v/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7"/>
      <c r="BG59" s="17"/>
      <c r="BX59" s="2"/>
      <c r="CA59" s="35" t="str">
        <f t="shared" si="2"/>
        <v/>
      </c>
      <c r="CB59" s="35" t="str">
        <f t="shared" si="3"/>
        <v/>
      </c>
      <c r="CC59" s="35" t="str">
        <f t="shared" si="4"/>
        <v/>
      </c>
      <c r="CD59" s="35" t="str">
        <f t="shared" si="5"/>
        <v/>
      </c>
      <c r="CE59" s="35"/>
      <c r="CF59" s="35"/>
      <c r="CG59" s="36">
        <f t="shared" si="6"/>
        <v>0</v>
      </c>
      <c r="CH59" s="36">
        <f t="shared" si="7"/>
        <v>0</v>
      </c>
      <c r="CI59" s="36">
        <f t="shared" si="8"/>
        <v>0</v>
      </c>
      <c r="CJ59" s="36">
        <f t="shared" si="9"/>
        <v>0</v>
      </c>
      <c r="CK59" s="10"/>
      <c r="CL59" s="10"/>
      <c r="CM59" s="10"/>
      <c r="CN59" s="10"/>
      <c r="CO59" s="10"/>
    </row>
    <row r="60" spans="1:93" ht="16.350000000000001" customHeight="1" x14ac:dyDescent="0.25">
      <c r="A60" s="383"/>
      <c r="B60" s="37" t="s">
        <v>39</v>
      </c>
      <c r="C60" s="38">
        <f t="shared" si="0"/>
        <v>161</v>
      </c>
      <c r="D60" s="39">
        <f>SUM(J60+L60+N60+P60+R60+T60+V60+X60+Z60+AB60+AD60+AF60+AH60+AJ60+AL60)</f>
        <v>121</v>
      </c>
      <c r="E60" s="40">
        <f>SUM(K60+M60+O60+Q60+S60+U60+W60+Y60+AA60+AC60+AE60+AG60+AI60+AK60+AM60)</f>
        <v>40</v>
      </c>
      <c r="F60" s="90"/>
      <c r="G60" s="91"/>
      <c r="H60" s="90"/>
      <c r="I60" s="91"/>
      <c r="J60" s="41"/>
      <c r="K60" s="43"/>
      <c r="L60" s="41">
        <v>2</v>
      </c>
      <c r="M60" s="43"/>
      <c r="N60" s="41">
        <v>6</v>
      </c>
      <c r="O60" s="43"/>
      <c r="P60" s="41">
        <v>23</v>
      </c>
      <c r="Q60" s="43">
        <v>5</v>
      </c>
      <c r="R60" s="41">
        <v>17</v>
      </c>
      <c r="S60" s="43">
        <v>7</v>
      </c>
      <c r="T60" s="41">
        <v>19</v>
      </c>
      <c r="U60" s="43">
        <v>11</v>
      </c>
      <c r="V60" s="41">
        <v>15</v>
      </c>
      <c r="W60" s="43">
        <v>6</v>
      </c>
      <c r="X60" s="41">
        <v>8</v>
      </c>
      <c r="Y60" s="43">
        <v>4</v>
      </c>
      <c r="Z60" s="41">
        <v>22</v>
      </c>
      <c r="AA60" s="43">
        <v>4</v>
      </c>
      <c r="AB60" s="41">
        <v>6</v>
      </c>
      <c r="AC60" s="43">
        <v>2</v>
      </c>
      <c r="AD60" s="41"/>
      <c r="AE60" s="43"/>
      <c r="AF60" s="41">
        <v>2</v>
      </c>
      <c r="AG60" s="43">
        <v>1</v>
      </c>
      <c r="AH60" s="41"/>
      <c r="AI60" s="43"/>
      <c r="AJ60" s="41">
        <v>1</v>
      </c>
      <c r="AK60" s="43"/>
      <c r="AL60" s="44"/>
      <c r="AM60" s="45"/>
      <c r="AN60" s="46"/>
      <c r="AO60" s="47">
        <v>0</v>
      </c>
      <c r="AP60" s="42">
        <v>2</v>
      </c>
      <c r="AQ60" s="32">
        <v>0</v>
      </c>
      <c r="AR60" s="32">
        <v>3</v>
      </c>
      <c r="AS60" s="32">
        <v>0</v>
      </c>
      <c r="AT60" s="32">
        <v>0</v>
      </c>
      <c r="AU60" s="33" t="str">
        <f t="shared" si="1"/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17"/>
      <c r="BG60" s="17"/>
      <c r="BX60" s="2"/>
      <c r="CA60" s="35" t="str">
        <f t="shared" si="2"/>
        <v/>
      </c>
      <c r="CB60" s="35" t="str">
        <f t="shared" si="3"/>
        <v/>
      </c>
      <c r="CC60" s="35" t="str">
        <f t="shared" si="4"/>
        <v/>
      </c>
      <c r="CD60" s="35" t="str">
        <f t="shared" si="5"/>
        <v/>
      </c>
      <c r="CE60" s="35"/>
      <c r="CF60" s="35"/>
      <c r="CG60" s="36">
        <f t="shared" si="6"/>
        <v>0</v>
      </c>
      <c r="CH60" s="36">
        <f t="shared" si="7"/>
        <v>0</v>
      </c>
      <c r="CI60" s="36">
        <f t="shared" si="8"/>
        <v>0</v>
      </c>
      <c r="CJ60" s="36">
        <f t="shared" si="9"/>
        <v>0</v>
      </c>
      <c r="CK60" s="10"/>
      <c r="CL60" s="10"/>
      <c r="CM60" s="10"/>
      <c r="CN60" s="10"/>
      <c r="CO60" s="10"/>
    </row>
    <row r="61" spans="1:93" ht="16.350000000000001" customHeight="1" x14ac:dyDescent="0.25">
      <c r="A61" s="383"/>
      <c r="B61" s="37" t="s">
        <v>41</v>
      </c>
      <c r="C61" s="38">
        <f t="shared" si="0"/>
        <v>0</v>
      </c>
      <c r="D61" s="39">
        <f t="shared" si="14"/>
        <v>0</v>
      </c>
      <c r="E61" s="40">
        <f t="shared" si="14"/>
        <v>0</v>
      </c>
      <c r="F61" s="90"/>
      <c r="G61" s="91"/>
      <c r="H61" s="90"/>
      <c r="I61" s="91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41"/>
      <c r="W61" s="43"/>
      <c r="X61" s="41"/>
      <c r="Y61" s="43"/>
      <c r="Z61" s="41"/>
      <c r="AA61" s="43"/>
      <c r="AB61" s="41"/>
      <c r="AC61" s="43"/>
      <c r="AD61" s="41"/>
      <c r="AE61" s="43"/>
      <c r="AF61" s="41"/>
      <c r="AG61" s="43"/>
      <c r="AH61" s="41"/>
      <c r="AI61" s="43"/>
      <c r="AJ61" s="41"/>
      <c r="AK61" s="43"/>
      <c r="AL61" s="44"/>
      <c r="AM61" s="45"/>
      <c r="AN61" s="46"/>
      <c r="AO61" s="47"/>
      <c r="AP61" s="42"/>
      <c r="AQ61" s="32"/>
      <c r="AR61" s="32"/>
      <c r="AS61" s="32"/>
      <c r="AT61" s="32"/>
      <c r="AU61" s="33" t="str">
        <f t="shared" si="1"/>
        <v/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17"/>
      <c r="BG61" s="17"/>
      <c r="BX61" s="2"/>
      <c r="CA61" s="35" t="str">
        <f t="shared" si="2"/>
        <v/>
      </c>
      <c r="CB61" s="35" t="str">
        <f t="shared" si="3"/>
        <v/>
      </c>
      <c r="CC61" s="35" t="str">
        <f t="shared" si="4"/>
        <v/>
      </c>
      <c r="CD61" s="35" t="str">
        <f t="shared" si="5"/>
        <v/>
      </c>
      <c r="CE61" s="35"/>
      <c r="CF61" s="35"/>
      <c r="CG61" s="36">
        <f t="shared" si="6"/>
        <v>0</v>
      </c>
      <c r="CH61" s="36">
        <f t="shared" si="7"/>
        <v>0</v>
      </c>
      <c r="CI61" s="36">
        <f t="shared" si="8"/>
        <v>0</v>
      </c>
      <c r="CJ61" s="36">
        <f t="shared" si="9"/>
        <v>0</v>
      </c>
      <c r="CK61" s="10"/>
      <c r="CL61" s="10"/>
      <c r="CM61" s="10"/>
      <c r="CN61" s="10"/>
      <c r="CO61" s="10"/>
    </row>
    <row r="62" spans="1:93" ht="16.350000000000001" customHeight="1" x14ac:dyDescent="0.25">
      <c r="A62" s="383"/>
      <c r="B62" s="37" t="s">
        <v>42</v>
      </c>
      <c r="C62" s="38">
        <f t="shared" si="0"/>
        <v>0</v>
      </c>
      <c r="D62" s="39">
        <f t="shared" si="14"/>
        <v>0</v>
      </c>
      <c r="E62" s="40">
        <f t="shared" si="14"/>
        <v>0</v>
      </c>
      <c r="F62" s="90"/>
      <c r="G62" s="91"/>
      <c r="H62" s="90"/>
      <c r="I62" s="91"/>
      <c r="J62" s="41"/>
      <c r="K62" s="43"/>
      <c r="L62" s="41"/>
      <c r="M62" s="43"/>
      <c r="N62" s="41"/>
      <c r="O62" s="43"/>
      <c r="P62" s="41"/>
      <c r="Q62" s="43"/>
      <c r="R62" s="41"/>
      <c r="S62" s="43"/>
      <c r="T62" s="41"/>
      <c r="U62" s="43"/>
      <c r="V62" s="41"/>
      <c r="W62" s="43"/>
      <c r="X62" s="41"/>
      <c r="Y62" s="43"/>
      <c r="Z62" s="41"/>
      <c r="AA62" s="43"/>
      <c r="AB62" s="41"/>
      <c r="AC62" s="43"/>
      <c r="AD62" s="41"/>
      <c r="AE62" s="43"/>
      <c r="AF62" s="41"/>
      <c r="AG62" s="43"/>
      <c r="AH62" s="41"/>
      <c r="AI62" s="43"/>
      <c r="AJ62" s="41"/>
      <c r="AK62" s="43"/>
      <c r="AL62" s="44"/>
      <c r="AM62" s="45"/>
      <c r="AN62" s="46"/>
      <c r="AO62" s="47"/>
      <c r="AP62" s="42"/>
      <c r="AQ62" s="32"/>
      <c r="AR62" s="32"/>
      <c r="AS62" s="32"/>
      <c r="AT62" s="32"/>
      <c r="AU62" s="33" t="str">
        <f t="shared" si="1"/>
        <v/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17"/>
      <c r="BG62" s="17"/>
      <c r="BX62" s="2"/>
      <c r="CA62" s="35" t="str">
        <f t="shared" si="2"/>
        <v/>
      </c>
      <c r="CB62" s="35" t="str">
        <f t="shared" si="3"/>
        <v/>
      </c>
      <c r="CC62" s="35" t="str">
        <f t="shared" si="4"/>
        <v/>
      </c>
      <c r="CD62" s="35" t="str">
        <f t="shared" si="5"/>
        <v/>
      </c>
      <c r="CE62" s="35"/>
      <c r="CF62" s="35"/>
      <c r="CG62" s="36">
        <f t="shared" si="6"/>
        <v>0</v>
      </c>
      <c r="CH62" s="36">
        <f t="shared" si="7"/>
        <v>0</v>
      </c>
      <c r="CI62" s="36">
        <f t="shared" si="8"/>
        <v>0</v>
      </c>
      <c r="CJ62" s="36">
        <f t="shared" si="9"/>
        <v>0</v>
      </c>
      <c r="CK62" s="10"/>
      <c r="CL62" s="10"/>
      <c r="CM62" s="10"/>
      <c r="CN62" s="10"/>
      <c r="CO62" s="10"/>
    </row>
    <row r="63" spans="1:93" ht="16.350000000000001" customHeight="1" x14ac:dyDescent="0.25">
      <c r="A63" s="383"/>
      <c r="B63" s="103" t="s">
        <v>46</v>
      </c>
      <c r="C63" s="104">
        <f t="shared" si="0"/>
        <v>0</v>
      </c>
      <c r="D63" s="39">
        <f>SUM(J63+L63+N63+P63+R63+T63+V63+X63+Z63+AB63+AD63+AF63+AH63+AJ63+AL63)</f>
        <v>0</v>
      </c>
      <c r="E63" s="61">
        <f>SUM(K63+M63+O63+Q63+S63+U63+W63+Y63+AA63+AC63+AE63+AG63+AI63+AK63+AM63)</f>
        <v>0</v>
      </c>
      <c r="F63" s="90"/>
      <c r="G63" s="91"/>
      <c r="H63" s="90"/>
      <c r="I63" s="91"/>
      <c r="J63" s="53"/>
      <c r="K63" s="55"/>
      <c r="L63" s="53"/>
      <c r="M63" s="55"/>
      <c r="N63" s="53"/>
      <c r="O63" s="55"/>
      <c r="P63" s="53"/>
      <c r="Q63" s="55"/>
      <c r="R63" s="53"/>
      <c r="S63" s="55"/>
      <c r="T63" s="53"/>
      <c r="U63" s="55"/>
      <c r="V63" s="53"/>
      <c r="W63" s="55"/>
      <c r="X63" s="53"/>
      <c r="Y63" s="55"/>
      <c r="Z63" s="53"/>
      <c r="AA63" s="55"/>
      <c r="AB63" s="53"/>
      <c r="AC63" s="55"/>
      <c r="AD63" s="53"/>
      <c r="AE63" s="55"/>
      <c r="AF63" s="53"/>
      <c r="AG63" s="55"/>
      <c r="AH63" s="53"/>
      <c r="AI63" s="55"/>
      <c r="AJ63" s="53"/>
      <c r="AK63" s="55"/>
      <c r="AL63" s="56"/>
      <c r="AM63" s="57"/>
      <c r="AN63" s="46"/>
      <c r="AO63" s="58"/>
      <c r="AP63" s="54"/>
      <c r="AQ63" s="105"/>
      <c r="AR63" s="105"/>
      <c r="AS63" s="105"/>
      <c r="AT63" s="105"/>
      <c r="AU63" s="33" t="str">
        <f t="shared" si="1"/>
        <v/>
      </c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17"/>
      <c r="BG63" s="17"/>
      <c r="BX63" s="2"/>
      <c r="CA63" s="35" t="str">
        <f t="shared" si="2"/>
        <v/>
      </c>
      <c r="CB63" s="35" t="str">
        <f t="shared" si="3"/>
        <v/>
      </c>
      <c r="CC63" s="35" t="str">
        <f t="shared" si="4"/>
        <v/>
      </c>
      <c r="CD63" s="35" t="str">
        <f t="shared" si="5"/>
        <v/>
      </c>
      <c r="CE63" s="35"/>
      <c r="CF63" s="35"/>
      <c r="CG63" s="36">
        <f t="shared" si="6"/>
        <v>0</v>
      </c>
      <c r="CH63" s="36">
        <f t="shared" si="7"/>
        <v>0</v>
      </c>
      <c r="CI63" s="36">
        <f t="shared" si="8"/>
        <v>0</v>
      </c>
      <c r="CJ63" s="36">
        <f t="shared" si="9"/>
        <v>0</v>
      </c>
      <c r="CK63" s="10"/>
      <c r="CL63" s="10"/>
      <c r="CM63" s="10"/>
      <c r="CN63" s="10"/>
      <c r="CO63" s="10"/>
    </row>
    <row r="64" spans="1:93" ht="16.350000000000001" customHeight="1" x14ac:dyDescent="0.25">
      <c r="A64" s="383"/>
      <c r="B64" s="63" t="s">
        <v>45</v>
      </c>
      <c r="C64" s="64">
        <f t="shared" si="0"/>
        <v>0</v>
      </c>
      <c r="D64" s="65">
        <f t="shared" si="14"/>
        <v>0</v>
      </c>
      <c r="E64" s="66">
        <f t="shared" si="14"/>
        <v>0</v>
      </c>
      <c r="F64" s="97"/>
      <c r="G64" s="106"/>
      <c r="H64" s="97"/>
      <c r="I64" s="106"/>
      <c r="J64" s="70"/>
      <c r="K64" s="84"/>
      <c r="L64" s="70"/>
      <c r="M64" s="84"/>
      <c r="N64" s="70"/>
      <c r="O64" s="84"/>
      <c r="P64" s="70"/>
      <c r="Q64" s="84"/>
      <c r="R64" s="70"/>
      <c r="S64" s="84"/>
      <c r="T64" s="70"/>
      <c r="U64" s="84"/>
      <c r="V64" s="70"/>
      <c r="W64" s="84"/>
      <c r="X64" s="70"/>
      <c r="Y64" s="84"/>
      <c r="Z64" s="70"/>
      <c r="AA64" s="84"/>
      <c r="AB64" s="70"/>
      <c r="AC64" s="84"/>
      <c r="AD64" s="70"/>
      <c r="AE64" s="84"/>
      <c r="AF64" s="70"/>
      <c r="AG64" s="84"/>
      <c r="AH64" s="70"/>
      <c r="AI64" s="84"/>
      <c r="AJ64" s="70"/>
      <c r="AK64" s="84"/>
      <c r="AL64" s="85"/>
      <c r="AM64" s="86"/>
      <c r="AN64" s="72"/>
      <c r="AO64" s="87"/>
      <c r="AP64" s="74"/>
      <c r="AQ64" s="75"/>
      <c r="AR64" s="75"/>
      <c r="AS64" s="75"/>
      <c r="AT64" s="75"/>
      <c r="AU64" s="33" t="str">
        <f t="shared" si="1"/>
        <v/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17"/>
      <c r="BG64" s="17"/>
      <c r="BX64" s="2"/>
      <c r="CA64" s="35" t="str">
        <f t="shared" si="2"/>
        <v/>
      </c>
      <c r="CB64" s="35" t="str">
        <f t="shared" si="3"/>
        <v/>
      </c>
      <c r="CC64" s="35" t="str">
        <f t="shared" si="4"/>
        <v/>
      </c>
      <c r="CD64" s="35" t="str">
        <f t="shared" si="5"/>
        <v/>
      </c>
      <c r="CE64" s="35"/>
      <c r="CF64" s="35"/>
      <c r="CG64" s="36">
        <f t="shared" si="6"/>
        <v>0</v>
      </c>
      <c r="CH64" s="36">
        <f t="shared" si="7"/>
        <v>0</v>
      </c>
      <c r="CI64" s="36">
        <f t="shared" si="8"/>
        <v>0</v>
      </c>
      <c r="CJ64" s="36">
        <f t="shared" si="9"/>
        <v>0</v>
      </c>
      <c r="CK64" s="10"/>
      <c r="CL64" s="10"/>
      <c r="CM64" s="10"/>
      <c r="CN64" s="10"/>
      <c r="CO64" s="10"/>
    </row>
    <row r="65" spans="1:93" ht="16.350000000000001" customHeight="1" x14ac:dyDescent="0.25">
      <c r="A65" s="382" t="s">
        <v>52</v>
      </c>
      <c r="B65" s="18" t="s">
        <v>37</v>
      </c>
      <c r="C65" s="19">
        <f t="shared" si="0"/>
        <v>29</v>
      </c>
      <c r="D65" s="20">
        <f>SUM(J65+L65+N65+P65+R65+T65+V65+X65+Z65+AB65)</f>
        <v>21</v>
      </c>
      <c r="E65" s="21">
        <f>SUM(K65+M65+O65+Q65+S65+U65+W65+Y65+AA65+AC65)</f>
        <v>8</v>
      </c>
      <c r="F65" s="88"/>
      <c r="G65" s="89"/>
      <c r="H65" s="88"/>
      <c r="I65" s="89"/>
      <c r="J65" s="22"/>
      <c r="K65" s="24"/>
      <c r="L65" s="22"/>
      <c r="M65" s="24"/>
      <c r="N65" s="22"/>
      <c r="O65" s="24"/>
      <c r="P65" s="22">
        <v>8</v>
      </c>
      <c r="Q65" s="24">
        <v>3</v>
      </c>
      <c r="R65" s="22">
        <v>1</v>
      </c>
      <c r="S65" s="24">
        <v>1</v>
      </c>
      <c r="T65" s="22">
        <v>3</v>
      </c>
      <c r="U65" s="24">
        <v>2</v>
      </c>
      <c r="V65" s="22">
        <v>1</v>
      </c>
      <c r="W65" s="24"/>
      <c r="X65" s="22">
        <v>1</v>
      </c>
      <c r="Y65" s="24"/>
      <c r="Z65" s="22">
        <v>6</v>
      </c>
      <c r="AA65" s="24">
        <v>2</v>
      </c>
      <c r="AB65" s="41">
        <v>1</v>
      </c>
      <c r="AC65" s="43"/>
      <c r="AD65" s="107"/>
      <c r="AE65" s="108"/>
      <c r="AF65" s="109"/>
      <c r="AG65" s="110"/>
      <c r="AH65" s="109"/>
      <c r="AI65" s="110"/>
      <c r="AJ65" s="109"/>
      <c r="AK65" s="110"/>
      <c r="AL65" s="111"/>
      <c r="AM65" s="112"/>
      <c r="AN65" s="81"/>
      <c r="AO65" s="82">
        <v>0</v>
      </c>
      <c r="AP65" s="29">
        <v>0</v>
      </c>
      <c r="AQ65" s="30">
        <v>0</v>
      </c>
      <c r="AR65" s="30">
        <v>0</v>
      </c>
      <c r="AS65" s="30">
        <v>0</v>
      </c>
      <c r="AT65" s="30">
        <v>0</v>
      </c>
      <c r="AU65" s="33" t="str">
        <f t="shared" si="1"/>
        <v/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17"/>
      <c r="BG65" s="17"/>
      <c r="BX65" s="2"/>
      <c r="CA65" s="35" t="str">
        <f t="shared" si="2"/>
        <v/>
      </c>
      <c r="CB65" s="35" t="str">
        <f t="shared" si="3"/>
        <v/>
      </c>
      <c r="CC65" s="35" t="str">
        <f t="shared" si="4"/>
        <v/>
      </c>
      <c r="CD65" s="35" t="str">
        <f t="shared" si="5"/>
        <v/>
      </c>
      <c r="CE65" s="35"/>
      <c r="CF65" s="35"/>
      <c r="CG65" s="36">
        <f t="shared" si="6"/>
        <v>0</v>
      </c>
      <c r="CH65" s="36">
        <f t="shared" si="7"/>
        <v>0</v>
      </c>
      <c r="CI65" s="36">
        <f t="shared" si="8"/>
        <v>0</v>
      </c>
      <c r="CJ65" s="36">
        <f t="shared" si="9"/>
        <v>0</v>
      </c>
      <c r="CK65" s="10"/>
      <c r="CL65" s="10"/>
      <c r="CM65" s="10"/>
      <c r="CN65" s="10"/>
      <c r="CO65" s="10"/>
    </row>
    <row r="66" spans="1:93" ht="16.350000000000001" customHeight="1" x14ac:dyDescent="0.25">
      <c r="A66" s="383"/>
      <c r="B66" s="37" t="s">
        <v>39</v>
      </c>
      <c r="C66" s="38">
        <f t="shared" si="0"/>
        <v>157</v>
      </c>
      <c r="D66" s="39">
        <f t="shared" ref="D66:E68" si="15">SUM(J66+L66+N66+P66+R66+T66+V66+X66+Z66+AB66)</f>
        <v>118</v>
      </c>
      <c r="E66" s="40">
        <f>SUM(K66+M66+O66+Q66+S66+U66+W66+Y66+AA66+AC66)</f>
        <v>39</v>
      </c>
      <c r="F66" s="90"/>
      <c r="G66" s="91"/>
      <c r="H66" s="90"/>
      <c r="I66" s="91"/>
      <c r="J66" s="41"/>
      <c r="K66" s="43"/>
      <c r="L66" s="41">
        <v>2</v>
      </c>
      <c r="M66" s="43"/>
      <c r="N66" s="41">
        <v>6</v>
      </c>
      <c r="O66" s="43"/>
      <c r="P66" s="41">
        <v>23</v>
      </c>
      <c r="Q66" s="43">
        <v>5</v>
      </c>
      <c r="R66" s="41">
        <v>17</v>
      </c>
      <c r="S66" s="43">
        <v>7</v>
      </c>
      <c r="T66" s="41">
        <v>19</v>
      </c>
      <c r="U66" s="43">
        <v>11</v>
      </c>
      <c r="V66" s="41">
        <v>15</v>
      </c>
      <c r="W66" s="43">
        <v>6</v>
      </c>
      <c r="X66" s="41">
        <v>8</v>
      </c>
      <c r="Y66" s="43">
        <v>4</v>
      </c>
      <c r="Z66" s="41">
        <v>22</v>
      </c>
      <c r="AA66" s="43">
        <v>4</v>
      </c>
      <c r="AB66" s="41">
        <v>6</v>
      </c>
      <c r="AC66" s="43">
        <v>2</v>
      </c>
      <c r="AD66" s="107"/>
      <c r="AE66" s="108"/>
      <c r="AF66" s="113"/>
      <c r="AG66" s="92"/>
      <c r="AH66" s="113"/>
      <c r="AI66" s="92"/>
      <c r="AJ66" s="113"/>
      <c r="AK66" s="92"/>
      <c r="AL66" s="114"/>
      <c r="AM66" s="115"/>
      <c r="AN66" s="46"/>
      <c r="AO66" s="47">
        <v>0</v>
      </c>
      <c r="AP66" s="42">
        <v>2</v>
      </c>
      <c r="AQ66" s="32">
        <v>0</v>
      </c>
      <c r="AR66" s="32">
        <v>3</v>
      </c>
      <c r="AS66" s="32">
        <v>0</v>
      </c>
      <c r="AT66" s="32">
        <v>0</v>
      </c>
      <c r="AU66" s="33" t="str">
        <f t="shared" si="1"/>
        <v/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17"/>
      <c r="BG66" s="17"/>
      <c r="BX66" s="2"/>
      <c r="CA66" s="35" t="str">
        <f t="shared" si="2"/>
        <v/>
      </c>
      <c r="CB66" s="35" t="str">
        <f t="shared" si="3"/>
        <v/>
      </c>
      <c r="CC66" s="35" t="str">
        <f t="shared" si="4"/>
        <v/>
      </c>
      <c r="CD66" s="35" t="str">
        <f t="shared" si="5"/>
        <v/>
      </c>
      <c r="CE66" s="35"/>
      <c r="CF66" s="35"/>
      <c r="CG66" s="36">
        <f t="shared" si="6"/>
        <v>0</v>
      </c>
      <c r="CH66" s="36">
        <f t="shared" si="7"/>
        <v>0</v>
      </c>
      <c r="CI66" s="36">
        <f t="shared" si="8"/>
        <v>0</v>
      </c>
      <c r="CJ66" s="36">
        <f t="shared" si="9"/>
        <v>0</v>
      </c>
      <c r="CK66" s="10"/>
      <c r="CL66" s="10"/>
      <c r="CM66" s="10"/>
      <c r="CN66" s="10"/>
      <c r="CO66" s="10"/>
    </row>
    <row r="67" spans="1:93" ht="16.350000000000001" customHeight="1" x14ac:dyDescent="0.25">
      <c r="A67" s="383"/>
      <c r="B67" s="59" t="s">
        <v>46</v>
      </c>
      <c r="C67" s="38">
        <f t="shared" si="0"/>
        <v>0</v>
      </c>
      <c r="D67" s="39">
        <f t="shared" si="15"/>
        <v>0</v>
      </c>
      <c r="E67" s="61">
        <f t="shared" si="15"/>
        <v>0</v>
      </c>
      <c r="F67" s="90"/>
      <c r="G67" s="91"/>
      <c r="H67" s="90"/>
      <c r="I67" s="91"/>
      <c r="J67" s="53"/>
      <c r="K67" s="55"/>
      <c r="L67" s="53"/>
      <c r="M67" s="55"/>
      <c r="N67" s="53"/>
      <c r="O67" s="55"/>
      <c r="P67" s="53"/>
      <c r="Q67" s="55"/>
      <c r="R67" s="53"/>
      <c r="S67" s="55"/>
      <c r="T67" s="53"/>
      <c r="U67" s="55"/>
      <c r="V67" s="53"/>
      <c r="W67" s="55"/>
      <c r="X67" s="53"/>
      <c r="Y67" s="55"/>
      <c r="Z67" s="53"/>
      <c r="AA67" s="55"/>
      <c r="AB67" s="41"/>
      <c r="AC67" s="43"/>
      <c r="AD67" s="107"/>
      <c r="AE67" s="108"/>
      <c r="AF67" s="90"/>
      <c r="AG67" s="116"/>
      <c r="AH67" s="90"/>
      <c r="AI67" s="116"/>
      <c r="AJ67" s="90"/>
      <c r="AK67" s="116"/>
      <c r="AL67" s="117"/>
      <c r="AM67" s="118"/>
      <c r="AN67" s="46"/>
      <c r="AO67" s="58"/>
      <c r="AP67" s="54"/>
      <c r="AQ67" s="105"/>
      <c r="AR67" s="105"/>
      <c r="AS67" s="105"/>
      <c r="AT67" s="105"/>
      <c r="AU67" s="33" t="str">
        <f t="shared" si="1"/>
        <v/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7"/>
      <c r="BG67" s="17"/>
      <c r="BX67" s="2"/>
      <c r="CA67" s="35" t="str">
        <f t="shared" si="2"/>
        <v/>
      </c>
      <c r="CB67" s="35" t="str">
        <f t="shared" si="3"/>
        <v/>
      </c>
      <c r="CC67" s="35" t="str">
        <f t="shared" si="4"/>
        <v/>
      </c>
      <c r="CD67" s="35" t="str">
        <f t="shared" si="5"/>
        <v/>
      </c>
      <c r="CE67" s="35"/>
      <c r="CF67" s="35"/>
      <c r="CG67" s="36">
        <f t="shared" si="6"/>
        <v>0</v>
      </c>
      <c r="CH67" s="36">
        <f t="shared" si="7"/>
        <v>0</v>
      </c>
      <c r="CI67" s="36">
        <f t="shared" si="8"/>
        <v>0</v>
      </c>
      <c r="CJ67" s="36">
        <f t="shared" si="9"/>
        <v>0</v>
      </c>
      <c r="CK67" s="10"/>
      <c r="CL67" s="10"/>
      <c r="CM67" s="10"/>
      <c r="CN67" s="10"/>
      <c r="CO67" s="10"/>
    </row>
    <row r="68" spans="1:93" ht="16.350000000000001" customHeight="1" x14ac:dyDescent="0.25">
      <c r="A68" s="384"/>
      <c r="B68" s="63" t="s">
        <v>45</v>
      </c>
      <c r="C68" s="64">
        <f t="shared" si="0"/>
        <v>0</v>
      </c>
      <c r="D68" s="65">
        <f t="shared" si="15"/>
        <v>0</v>
      </c>
      <c r="E68" s="66">
        <f t="shared" si="15"/>
        <v>0</v>
      </c>
      <c r="F68" s="97"/>
      <c r="G68" s="106"/>
      <c r="H68" s="97"/>
      <c r="I68" s="106"/>
      <c r="J68" s="70"/>
      <c r="K68" s="84"/>
      <c r="L68" s="70"/>
      <c r="M68" s="84"/>
      <c r="N68" s="70"/>
      <c r="O68" s="84"/>
      <c r="P68" s="70"/>
      <c r="Q68" s="84"/>
      <c r="R68" s="70"/>
      <c r="S68" s="84"/>
      <c r="T68" s="70"/>
      <c r="U68" s="84"/>
      <c r="V68" s="70"/>
      <c r="W68" s="84"/>
      <c r="X68" s="70"/>
      <c r="Y68" s="84"/>
      <c r="Z68" s="70"/>
      <c r="AA68" s="84"/>
      <c r="AB68" s="41"/>
      <c r="AC68" s="43"/>
      <c r="AD68" s="107"/>
      <c r="AE68" s="108"/>
      <c r="AF68" s="97"/>
      <c r="AG68" s="119"/>
      <c r="AH68" s="97"/>
      <c r="AI68" s="119"/>
      <c r="AJ68" s="97"/>
      <c r="AK68" s="119"/>
      <c r="AL68" s="120"/>
      <c r="AM68" s="121"/>
      <c r="AN68" s="72"/>
      <c r="AO68" s="87"/>
      <c r="AP68" s="74"/>
      <c r="AQ68" s="75"/>
      <c r="AR68" s="75"/>
      <c r="AS68" s="75"/>
      <c r="AT68" s="75"/>
      <c r="AU68" s="33" t="str">
        <f t="shared" si="1"/>
        <v/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7"/>
      <c r="BG68" s="17"/>
      <c r="BX68" s="2"/>
      <c r="CA68" s="35" t="str">
        <f t="shared" si="2"/>
        <v/>
      </c>
      <c r="CB68" s="35" t="str">
        <f t="shared" si="3"/>
        <v/>
      </c>
      <c r="CC68" s="35" t="str">
        <f t="shared" si="4"/>
        <v/>
      </c>
      <c r="CD68" s="35" t="str">
        <f t="shared" si="5"/>
        <v/>
      </c>
      <c r="CE68" s="35"/>
      <c r="CF68" s="35"/>
      <c r="CG68" s="36">
        <f t="shared" si="6"/>
        <v>0</v>
      </c>
      <c r="CH68" s="36">
        <f t="shared" si="7"/>
        <v>0</v>
      </c>
      <c r="CI68" s="36">
        <f t="shared" si="8"/>
        <v>0</v>
      </c>
      <c r="CJ68" s="36">
        <f t="shared" si="9"/>
        <v>0</v>
      </c>
      <c r="CK68" s="10"/>
      <c r="CL68" s="10"/>
      <c r="CM68" s="10"/>
      <c r="CN68" s="10"/>
      <c r="CO68" s="10"/>
    </row>
    <row r="69" spans="1:93" ht="16.350000000000001" customHeight="1" x14ac:dyDescent="0.25">
      <c r="A69" s="382" t="s">
        <v>53</v>
      </c>
      <c r="B69" s="18" t="s">
        <v>37</v>
      </c>
      <c r="C69" s="19">
        <f t="shared" si="0"/>
        <v>29</v>
      </c>
      <c r="D69" s="20">
        <f>SUM(J69+L69+N69+P69+R69+T69+V69+X69+Z69+AB69+AD69+AF69+AH69+AJ69+AL69)</f>
        <v>21</v>
      </c>
      <c r="E69" s="21">
        <f>SUM(K69+M69+O69+Q69+S69+U69+W69+Y69+AA69+AC69+AE69+AG69+AI69+AK69+AM69)</f>
        <v>8</v>
      </c>
      <c r="F69" s="88"/>
      <c r="G69" s="89"/>
      <c r="H69" s="88"/>
      <c r="I69" s="89"/>
      <c r="J69" s="22"/>
      <c r="K69" s="24"/>
      <c r="L69" s="22"/>
      <c r="M69" s="24"/>
      <c r="N69" s="22"/>
      <c r="O69" s="24"/>
      <c r="P69" s="22">
        <v>8</v>
      </c>
      <c r="Q69" s="24">
        <v>3</v>
      </c>
      <c r="R69" s="22">
        <v>1</v>
      </c>
      <c r="S69" s="24">
        <v>1</v>
      </c>
      <c r="T69" s="22">
        <v>3</v>
      </c>
      <c r="U69" s="24">
        <v>2</v>
      </c>
      <c r="V69" s="22">
        <v>1</v>
      </c>
      <c r="W69" s="24"/>
      <c r="X69" s="22">
        <v>1</v>
      </c>
      <c r="Y69" s="24"/>
      <c r="Z69" s="22">
        <v>6</v>
      </c>
      <c r="AA69" s="24">
        <v>2</v>
      </c>
      <c r="AB69" s="22">
        <v>1</v>
      </c>
      <c r="AC69" s="24"/>
      <c r="AD69" s="22"/>
      <c r="AE69" s="24"/>
      <c r="AF69" s="22"/>
      <c r="AG69" s="24"/>
      <c r="AH69" s="22"/>
      <c r="AI69" s="24"/>
      <c r="AJ69" s="22"/>
      <c r="AK69" s="24"/>
      <c r="AL69" s="25"/>
      <c r="AM69" s="26"/>
      <c r="AN69" s="81"/>
      <c r="AO69" s="82">
        <v>0</v>
      </c>
      <c r="AP69" s="29">
        <v>0</v>
      </c>
      <c r="AQ69" s="30">
        <v>0</v>
      </c>
      <c r="AR69" s="30">
        <v>0</v>
      </c>
      <c r="AS69" s="30">
        <v>0</v>
      </c>
      <c r="AT69" s="30">
        <v>0</v>
      </c>
      <c r="AU69" s="33" t="str">
        <f t="shared" si="1"/>
        <v/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17"/>
      <c r="BG69" s="17"/>
      <c r="BX69" s="2"/>
      <c r="CA69" s="35" t="str">
        <f t="shared" si="2"/>
        <v/>
      </c>
      <c r="CB69" s="35" t="str">
        <f t="shared" si="3"/>
        <v/>
      </c>
      <c r="CC69" s="35" t="str">
        <f t="shared" si="4"/>
        <v/>
      </c>
      <c r="CD69" s="35" t="str">
        <f t="shared" si="5"/>
        <v/>
      </c>
      <c r="CE69" s="35"/>
      <c r="CF69" s="35"/>
      <c r="CG69" s="36">
        <f t="shared" si="6"/>
        <v>0</v>
      </c>
      <c r="CH69" s="36">
        <f t="shared" si="7"/>
        <v>0</v>
      </c>
      <c r="CI69" s="36">
        <f t="shared" si="8"/>
        <v>0</v>
      </c>
      <c r="CJ69" s="36">
        <f t="shared" si="9"/>
        <v>0</v>
      </c>
      <c r="CK69" s="10"/>
      <c r="CL69" s="10"/>
      <c r="CM69" s="10"/>
      <c r="CN69" s="10"/>
      <c r="CO69" s="10"/>
    </row>
    <row r="70" spans="1:93" ht="16.350000000000001" customHeight="1" x14ac:dyDescent="0.25">
      <c r="A70" s="383"/>
      <c r="B70" s="37" t="s">
        <v>38</v>
      </c>
      <c r="C70" s="38">
        <f t="shared" si="0"/>
        <v>0</v>
      </c>
      <c r="D70" s="39">
        <f t="shared" ref="D70:E75" si="16">SUM(J70+L70+N70+P70+R70+T70+V70+X70+Z70+AB70+AD70+AF70+AH70+AJ70+AL70)</f>
        <v>0</v>
      </c>
      <c r="E70" s="40">
        <f t="shared" si="16"/>
        <v>0</v>
      </c>
      <c r="F70" s="90"/>
      <c r="G70" s="91"/>
      <c r="H70" s="90"/>
      <c r="I70" s="91"/>
      <c r="J70" s="41"/>
      <c r="K70" s="43"/>
      <c r="L70" s="41"/>
      <c r="M70" s="43"/>
      <c r="N70" s="41"/>
      <c r="O70" s="43"/>
      <c r="P70" s="41"/>
      <c r="Q70" s="43"/>
      <c r="R70" s="41"/>
      <c r="S70" s="43"/>
      <c r="T70" s="41"/>
      <c r="U70" s="43"/>
      <c r="V70" s="41"/>
      <c r="W70" s="43"/>
      <c r="X70" s="41"/>
      <c r="Y70" s="43"/>
      <c r="Z70" s="41"/>
      <c r="AA70" s="43"/>
      <c r="AB70" s="41"/>
      <c r="AC70" s="43"/>
      <c r="AD70" s="41"/>
      <c r="AE70" s="43"/>
      <c r="AF70" s="41"/>
      <c r="AG70" s="43"/>
      <c r="AH70" s="41"/>
      <c r="AI70" s="43"/>
      <c r="AJ70" s="41"/>
      <c r="AK70" s="43"/>
      <c r="AL70" s="44"/>
      <c r="AM70" s="45"/>
      <c r="AN70" s="46"/>
      <c r="AO70" s="122"/>
      <c r="AP70" s="123"/>
      <c r="AQ70" s="124"/>
      <c r="AR70" s="124"/>
      <c r="AS70" s="124"/>
      <c r="AT70" s="124"/>
      <c r="AU70" s="33" t="str">
        <f t="shared" si="1"/>
        <v/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7"/>
      <c r="BG70" s="17"/>
      <c r="BX70" s="2"/>
      <c r="CA70" s="35" t="str">
        <f t="shared" si="2"/>
        <v/>
      </c>
      <c r="CB70" s="35" t="str">
        <f t="shared" si="3"/>
        <v/>
      </c>
      <c r="CC70" s="35" t="str">
        <f t="shared" si="4"/>
        <v/>
      </c>
      <c r="CD70" s="35" t="str">
        <f t="shared" si="5"/>
        <v/>
      </c>
      <c r="CE70" s="35"/>
      <c r="CF70" s="35"/>
      <c r="CG70" s="36">
        <f t="shared" si="6"/>
        <v>0</v>
      </c>
      <c r="CH70" s="36">
        <f t="shared" si="7"/>
        <v>0</v>
      </c>
      <c r="CI70" s="36">
        <f t="shared" si="8"/>
        <v>0</v>
      </c>
      <c r="CJ70" s="36">
        <f t="shared" si="9"/>
        <v>0</v>
      </c>
      <c r="CK70" s="10"/>
      <c r="CL70" s="10"/>
      <c r="CM70" s="10"/>
      <c r="CN70" s="10"/>
      <c r="CO70" s="10"/>
    </row>
    <row r="71" spans="1:93" ht="16.350000000000001" customHeight="1" x14ac:dyDescent="0.25">
      <c r="A71" s="383"/>
      <c r="B71" s="37" t="s">
        <v>39</v>
      </c>
      <c r="C71" s="38">
        <f t="shared" si="0"/>
        <v>174</v>
      </c>
      <c r="D71" s="39">
        <f t="shared" si="16"/>
        <v>121</v>
      </c>
      <c r="E71" s="40">
        <f t="shared" si="16"/>
        <v>53</v>
      </c>
      <c r="F71" s="90"/>
      <c r="G71" s="91"/>
      <c r="H71" s="90"/>
      <c r="I71" s="91"/>
      <c r="J71" s="41"/>
      <c r="K71" s="43"/>
      <c r="L71" s="41">
        <v>2</v>
      </c>
      <c r="M71" s="43"/>
      <c r="N71" s="41">
        <v>6</v>
      </c>
      <c r="O71" s="43">
        <v>3</v>
      </c>
      <c r="P71" s="41">
        <v>23</v>
      </c>
      <c r="Q71" s="43">
        <v>7</v>
      </c>
      <c r="R71" s="41">
        <v>17</v>
      </c>
      <c r="S71" s="43">
        <v>10</v>
      </c>
      <c r="T71" s="41">
        <v>19</v>
      </c>
      <c r="U71" s="43">
        <v>14</v>
      </c>
      <c r="V71" s="41">
        <v>15</v>
      </c>
      <c r="W71" s="43">
        <v>8</v>
      </c>
      <c r="X71" s="41">
        <v>8</v>
      </c>
      <c r="Y71" s="43">
        <v>4</v>
      </c>
      <c r="Z71" s="41">
        <v>22</v>
      </c>
      <c r="AA71" s="43">
        <v>4</v>
      </c>
      <c r="AB71" s="41">
        <v>6</v>
      </c>
      <c r="AC71" s="43">
        <v>2</v>
      </c>
      <c r="AD71" s="41"/>
      <c r="AE71" s="43"/>
      <c r="AF71" s="41">
        <v>2</v>
      </c>
      <c r="AG71" s="43">
        <v>1</v>
      </c>
      <c r="AH71" s="41"/>
      <c r="AI71" s="43"/>
      <c r="AJ71" s="41">
        <v>1</v>
      </c>
      <c r="AK71" s="43"/>
      <c r="AL71" s="44"/>
      <c r="AM71" s="45"/>
      <c r="AN71" s="46"/>
      <c r="AO71" s="47">
        <v>0</v>
      </c>
      <c r="AP71" s="42">
        <v>2</v>
      </c>
      <c r="AQ71" s="32">
        <v>0</v>
      </c>
      <c r="AR71" s="32">
        <v>3</v>
      </c>
      <c r="AS71" s="32">
        <v>0</v>
      </c>
      <c r="AT71" s="32">
        <v>0</v>
      </c>
      <c r="AU71" s="33" t="str">
        <f t="shared" si="1"/>
        <v/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7"/>
      <c r="BG71" s="17"/>
      <c r="BX71" s="2"/>
      <c r="CA71" s="35" t="str">
        <f t="shared" si="2"/>
        <v/>
      </c>
      <c r="CB71" s="35" t="str">
        <f t="shared" si="3"/>
        <v/>
      </c>
      <c r="CC71" s="35" t="str">
        <f t="shared" si="4"/>
        <v/>
      </c>
      <c r="CD71" s="35" t="str">
        <f t="shared" si="5"/>
        <v/>
      </c>
      <c r="CE71" s="35"/>
      <c r="CF71" s="35"/>
      <c r="CG71" s="36">
        <f t="shared" si="6"/>
        <v>0</v>
      </c>
      <c r="CH71" s="36">
        <f t="shared" si="7"/>
        <v>0</v>
      </c>
      <c r="CI71" s="36">
        <f t="shared" si="8"/>
        <v>0</v>
      </c>
      <c r="CJ71" s="36">
        <f t="shared" si="9"/>
        <v>0</v>
      </c>
      <c r="CK71" s="10"/>
      <c r="CL71" s="10"/>
      <c r="CM71" s="10"/>
      <c r="CN71" s="10"/>
      <c r="CO71" s="10"/>
    </row>
    <row r="72" spans="1:93" ht="16.350000000000001" customHeight="1" x14ac:dyDescent="0.25">
      <c r="A72" s="383"/>
      <c r="B72" s="37" t="s">
        <v>41</v>
      </c>
      <c r="C72" s="38">
        <f t="shared" si="0"/>
        <v>0</v>
      </c>
      <c r="D72" s="39">
        <f t="shared" si="16"/>
        <v>0</v>
      </c>
      <c r="E72" s="40">
        <f>SUM(K72+M72+O72+Q72+S72+U72+W72+Y72+AA72+AC72+AE72+AG72+AI72+AK72+AM72)</f>
        <v>0</v>
      </c>
      <c r="F72" s="90"/>
      <c r="G72" s="91"/>
      <c r="H72" s="90"/>
      <c r="I72" s="91"/>
      <c r="J72" s="41"/>
      <c r="K72" s="43"/>
      <c r="L72" s="41"/>
      <c r="M72" s="43"/>
      <c r="N72" s="41"/>
      <c r="O72" s="43"/>
      <c r="P72" s="41"/>
      <c r="Q72" s="43"/>
      <c r="R72" s="41"/>
      <c r="S72" s="43"/>
      <c r="T72" s="41"/>
      <c r="U72" s="43"/>
      <c r="V72" s="41"/>
      <c r="W72" s="43"/>
      <c r="X72" s="41"/>
      <c r="Y72" s="43"/>
      <c r="Z72" s="41"/>
      <c r="AA72" s="43"/>
      <c r="AB72" s="41"/>
      <c r="AC72" s="43"/>
      <c r="AD72" s="41"/>
      <c r="AE72" s="43"/>
      <c r="AF72" s="41"/>
      <c r="AG72" s="43"/>
      <c r="AH72" s="41"/>
      <c r="AI72" s="43"/>
      <c r="AJ72" s="41"/>
      <c r="AK72" s="43"/>
      <c r="AL72" s="44"/>
      <c r="AM72" s="45"/>
      <c r="AN72" s="46"/>
      <c r="AO72" s="47"/>
      <c r="AP72" s="42"/>
      <c r="AQ72" s="32"/>
      <c r="AR72" s="32"/>
      <c r="AS72" s="32"/>
      <c r="AT72" s="32"/>
      <c r="AU72" s="33" t="str">
        <f t="shared" si="1"/>
        <v/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17"/>
      <c r="BG72" s="17"/>
      <c r="BX72" s="2"/>
      <c r="CA72" s="35" t="str">
        <f t="shared" si="2"/>
        <v/>
      </c>
      <c r="CB72" s="35" t="str">
        <f t="shared" si="3"/>
        <v/>
      </c>
      <c r="CC72" s="35" t="str">
        <f t="shared" si="4"/>
        <v/>
      </c>
      <c r="CD72" s="35" t="str">
        <f t="shared" si="5"/>
        <v/>
      </c>
      <c r="CE72" s="35"/>
      <c r="CF72" s="35"/>
      <c r="CG72" s="36">
        <f t="shared" si="6"/>
        <v>0</v>
      </c>
      <c r="CH72" s="36">
        <f t="shared" si="7"/>
        <v>0</v>
      </c>
      <c r="CI72" s="36">
        <f t="shared" si="8"/>
        <v>0</v>
      </c>
      <c r="CJ72" s="36">
        <f t="shared" si="9"/>
        <v>0</v>
      </c>
      <c r="CK72" s="10"/>
      <c r="CL72" s="10"/>
      <c r="CM72" s="10"/>
      <c r="CN72" s="10"/>
      <c r="CO72" s="10"/>
    </row>
    <row r="73" spans="1:93" ht="16.350000000000001" customHeight="1" x14ac:dyDescent="0.25">
      <c r="A73" s="383"/>
      <c r="B73" s="37" t="s">
        <v>42</v>
      </c>
      <c r="C73" s="38">
        <f t="shared" si="0"/>
        <v>0</v>
      </c>
      <c r="D73" s="39">
        <f t="shared" si="16"/>
        <v>0</v>
      </c>
      <c r="E73" s="40">
        <f t="shared" si="16"/>
        <v>0</v>
      </c>
      <c r="F73" s="90"/>
      <c r="G73" s="91"/>
      <c r="H73" s="90"/>
      <c r="I73" s="91"/>
      <c r="J73" s="41"/>
      <c r="K73" s="43"/>
      <c r="L73" s="41"/>
      <c r="M73" s="43"/>
      <c r="N73" s="41"/>
      <c r="O73" s="43"/>
      <c r="P73" s="41"/>
      <c r="Q73" s="43"/>
      <c r="R73" s="41"/>
      <c r="S73" s="43"/>
      <c r="T73" s="41"/>
      <c r="U73" s="43"/>
      <c r="V73" s="41"/>
      <c r="W73" s="43"/>
      <c r="X73" s="41"/>
      <c r="Y73" s="43"/>
      <c r="Z73" s="41"/>
      <c r="AA73" s="43"/>
      <c r="AB73" s="41"/>
      <c r="AC73" s="43"/>
      <c r="AD73" s="41"/>
      <c r="AE73" s="43"/>
      <c r="AF73" s="41"/>
      <c r="AG73" s="43"/>
      <c r="AH73" s="41"/>
      <c r="AI73" s="43"/>
      <c r="AJ73" s="41"/>
      <c r="AK73" s="43"/>
      <c r="AL73" s="44"/>
      <c r="AM73" s="45"/>
      <c r="AN73" s="46"/>
      <c r="AO73" s="47"/>
      <c r="AP73" s="42"/>
      <c r="AQ73" s="32"/>
      <c r="AR73" s="32"/>
      <c r="AS73" s="32"/>
      <c r="AT73" s="32"/>
      <c r="AU73" s="33" t="str">
        <f t="shared" si="1"/>
        <v/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7"/>
      <c r="BG73" s="17"/>
      <c r="BX73" s="2"/>
      <c r="CA73" s="35" t="str">
        <f t="shared" si="2"/>
        <v/>
      </c>
      <c r="CB73" s="35" t="str">
        <f t="shared" si="3"/>
        <v/>
      </c>
      <c r="CC73" s="35" t="str">
        <f t="shared" si="4"/>
        <v/>
      </c>
      <c r="CD73" s="35" t="str">
        <f t="shared" si="5"/>
        <v/>
      </c>
      <c r="CE73" s="35"/>
      <c r="CF73" s="35"/>
      <c r="CG73" s="36">
        <f t="shared" si="6"/>
        <v>0</v>
      </c>
      <c r="CH73" s="36">
        <f t="shared" si="7"/>
        <v>0</v>
      </c>
      <c r="CI73" s="36">
        <f t="shared" si="8"/>
        <v>0</v>
      </c>
      <c r="CJ73" s="36">
        <f t="shared" si="9"/>
        <v>0</v>
      </c>
      <c r="CK73" s="10"/>
      <c r="CL73" s="10"/>
      <c r="CM73" s="10"/>
      <c r="CN73" s="10"/>
      <c r="CO73" s="10"/>
    </row>
    <row r="74" spans="1:93" ht="16.350000000000001" customHeight="1" x14ac:dyDescent="0.25">
      <c r="A74" s="383"/>
      <c r="B74" s="103" t="s">
        <v>46</v>
      </c>
      <c r="C74" s="104">
        <f t="shared" si="0"/>
        <v>0</v>
      </c>
      <c r="D74" s="39">
        <f t="shared" si="16"/>
        <v>0</v>
      </c>
      <c r="E74" s="61">
        <f t="shared" si="16"/>
        <v>0</v>
      </c>
      <c r="F74" s="90"/>
      <c r="G74" s="91"/>
      <c r="H74" s="90"/>
      <c r="I74" s="91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3"/>
      <c r="U74" s="55"/>
      <c r="V74" s="53"/>
      <c r="W74" s="55"/>
      <c r="X74" s="53"/>
      <c r="Y74" s="55"/>
      <c r="Z74" s="53"/>
      <c r="AA74" s="55"/>
      <c r="AB74" s="53"/>
      <c r="AC74" s="55"/>
      <c r="AD74" s="53"/>
      <c r="AE74" s="55"/>
      <c r="AF74" s="53"/>
      <c r="AG74" s="55"/>
      <c r="AH74" s="53"/>
      <c r="AI74" s="55"/>
      <c r="AJ74" s="53"/>
      <c r="AK74" s="55"/>
      <c r="AL74" s="56"/>
      <c r="AM74" s="57"/>
      <c r="AN74" s="46"/>
      <c r="AO74" s="58"/>
      <c r="AP74" s="54"/>
      <c r="AQ74" s="105"/>
      <c r="AR74" s="105"/>
      <c r="AS74" s="105"/>
      <c r="AT74" s="105"/>
      <c r="AU74" s="33" t="str">
        <f t="shared" si="1"/>
        <v/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17"/>
      <c r="BG74" s="17"/>
      <c r="BX74" s="2"/>
      <c r="CA74" s="35" t="str">
        <f t="shared" si="2"/>
        <v/>
      </c>
      <c r="CB74" s="35" t="str">
        <f t="shared" si="3"/>
        <v/>
      </c>
      <c r="CC74" s="35" t="str">
        <f t="shared" si="4"/>
        <v/>
      </c>
      <c r="CD74" s="35" t="str">
        <f t="shared" si="5"/>
        <v/>
      </c>
      <c r="CE74" s="35"/>
      <c r="CF74" s="35"/>
      <c r="CG74" s="36">
        <f t="shared" si="6"/>
        <v>0</v>
      </c>
      <c r="CH74" s="36">
        <f t="shared" si="7"/>
        <v>0</v>
      </c>
      <c r="CI74" s="36">
        <f t="shared" si="8"/>
        <v>0</v>
      </c>
      <c r="CJ74" s="36">
        <f t="shared" si="9"/>
        <v>0</v>
      </c>
      <c r="CK74" s="10"/>
      <c r="CL74" s="10"/>
      <c r="CM74" s="10"/>
      <c r="CN74" s="10"/>
      <c r="CO74" s="10"/>
    </row>
    <row r="75" spans="1:93" ht="16.350000000000001" customHeight="1" x14ac:dyDescent="0.25">
      <c r="A75" s="384"/>
      <c r="B75" s="63" t="s">
        <v>45</v>
      </c>
      <c r="C75" s="64">
        <f t="shared" si="0"/>
        <v>0</v>
      </c>
      <c r="D75" s="65">
        <f t="shared" si="16"/>
        <v>0</v>
      </c>
      <c r="E75" s="66">
        <f t="shared" si="16"/>
        <v>0</v>
      </c>
      <c r="F75" s="97"/>
      <c r="G75" s="106"/>
      <c r="H75" s="97"/>
      <c r="I75" s="106"/>
      <c r="J75" s="70"/>
      <c r="K75" s="84"/>
      <c r="L75" s="70"/>
      <c r="M75" s="84"/>
      <c r="N75" s="70"/>
      <c r="O75" s="84"/>
      <c r="P75" s="70"/>
      <c r="Q75" s="84"/>
      <c r="R75" s="70"/>
      <c r="S75" s="84"/>
      <c r="T75" s="70"/>
      <c r="U75" s="84"/>
      <c r="V75" s="70"/>
      <c r="W75" s="84"/>
      <c r="X75" s="70"/>
      <c r="Y75" s="84"/>
      <c r="Z75" s="70"/>
      <c r="AA75" s="84"/>
      <c r="AB75" s="70"/>
      <c r="AC75" s="84"/>
      <c r="AD75" s="70"/>
      <c r="AE75" s="84"/>
      <c r="AF75" s="70"/>
      <c r="AG75" s="84"/>
      <c r="AH75" s="70"/>
      <c r="AI75" s="84"/>
      <c r="AJ75" s="70"/>
      <c r="AK75" s="84"/>
      <c r="AL75" s="85"/>
      <c r="AM75" s="86"/>
      <c r="AN75" s="72"/>
      <c r="AO75" s="87"/>
      <c r="AP75" s="74"/>
      <c r="AQ75" s="75"/>
      <c r="AR75" s="75"/>
      <c r="AS75" s="75"/>
      <c r="AT75" s="75"/>
      <c r="AU75" s="33" t="str">
        <f t="shared" si="1"/>
        <v/>
      </c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17"/>
      <c r="BG75" s="17"/>
      <c r="BX75" s="2"/>
      <c r="CA75" s="35" t="str">
        <f t="shared" si="2"/>
        <v/>
      </c>
      <c r="CB75" s="35" t="str">
        <f t="shared" si="3"/>
        <v/>
      </c>
      <c r="CC75" s="35" t="str">
        <f t="shared" si="4"/>
        <v/>
      </c>
      <c r="CD75" s="35" t="str">
        <f t="shared" si="5"/>
        <v/>
      </c>
      <c r="CE75" s="35"/>
      <c r="CF75" s="35"/>
      <c r="CG75" s="36">
        <f t="shared" si="6"/>
        <v>0</v>
      </c>
      <c r="CH75" s="36">
        <f t="shared" si="7"/>
        <v>0</v>
      </c>
      <c r="CI75" s="36">
        <f t="shared" si="8"/>
        <v>0</v>
      </c>
      <c r="CJ75" s="36">
        <f t="shared" si="9"/>
        <v>0</v>
      </c>
      <c r="CK75" s="10"/>
      <c r="CL75" s="10"/>
      <c r="CM75" s="10"/>
      <c r="CN75" s="10"/>
      <c r="CO75" s="10"/>
    </row>
    <row r="76" spans="1:93" ht="16.350000000000001" customHeight="1" x14ac:dyDescent="0.25">
      <c r="A76" s="382" t="s">
        <v>54</v>
      </c>
      <c r="B76" s="18" t="s">
        <v>55</v>
      </c>
      <c r="C76" s="19">
        <f>SUM(D76+E76)</f>
        <v>0</v>
      </c>
      <c r="D76" s="125"/>
      <c r="E76" s="21">
        <f>SUM(K76+M76+O76+Q76+S76+U76+W76+Y76+AA76+AC76)</f>
        <v>0</v>
      </c>
      <c r="F76" s="88"/>
      <c r="G76" s="89"/>
      <c r="H76" s="88"/>
      <c r="I76" s="89"/>
      <c r="J76" s="88"/>
      <c r="K76" s="24"/>
      <c r="L76" s="88"/>
      <c r="M76" s="24"/>
      <c r="N76" s="88"/>
      <c r="O76" s="24"/>
      <c r="P76" s="88"/>
      <c r="Q76" s="24"/>
      <c r="R76" s="88"/>
      <c r="S76" s="24"/>
      <c r="T76" s="88"/>
      <c r="U76" s="24"/>
      <c r="V76" s="88"/>
      <c r="W76" s="24"/>
      <c r="X76" s="88"/>
      <c r="Y76" s="24"/>
      <c r="Z76" s="88"/>
      <c r="AA76" s="24"/>
      <c r="AB76" s="88"/>
      <c r="AC76" s="55"/>
      <c r="AD76" s="126"/>
      <c r="AE76" s="127"/>
      <c r="AF76" s="109"/>
      <c r="AG76" s="110"/>
      <c r="AH76" s="109"/>
      <c r="AI76" s="110"/>
      <c r="AJ76" s="109"/>
      <c r="AK76" s="110"/>
      <c r="AL76" s="111"/>
      <c r="AM76" s="112"/>
      <c r="AN76" s="81"/>
      <c r="AO76" s="82"/>
      <c r="AP76" s="29"/>
      <c r="AQ76" s="30"/>
      <c r="AR76" s="30"/>
      <c r="AS76" s="30"/>
      <c r="AT76" s="30"/>
      <c r="AU76" s="33" t="str">
        <f t="shared" si="1"/>
        <v/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17"/>
      <c r="BG76" s="17"/>
      <c r="BX76" s="2"/>
      <c r="CA76" s="35" t="str">
        <f t="shared" si="2"/>
        <v/>
      </c>
      <c r="CB76" s="35" t="str">
        <f t="shared" si="3"/>
        <v/>
      </c>
      <c r="CC76" s="35" t="str">
        <f t="shared" si="4"/>
        <v/>
      </c>
      <c r="CD76" s="35" t="str">
        <f t="shared" si="5"/>
        <v/>
      </c>
      <c r="CE76" s="35"/>
      <c r="CF76" s="35"/>
      <c r="CG76" s="36">
        <f t="shared" si="6"/>
        <v>0</v>
      </c>
      <c r="CH76" s="36">
        <f t="shared" si="7"/>
        <v>0</v>
      </c>
      <c r="CI76" s="36">
        <f t="shared" si="8"/>
        <v>0</v>
      </c>
      <c r="CJ76" s="36">
        <f t="shared" si="9"/>
        <v>0</v>
      </c>
      <c r="CK76" s="10"/>
      <c r="CL76" s="10"/>
      <c r="CM76" s="10"/>
      <c r="CN76" s="10"/>
      <c r="CO76" s="10"/>
    </row>
    <row r="77" spans="1:93" ht="16.350000000000001" customHeight="1" x14ac:dyDescent="0.25">
      <c r="A77" s="383"/>
      <c r="B77" s="128" t="s">
        <v>56</v>
      </c>
      <c r="C77" s="129">
        <f t="shared" si="0"/>
        <v>76</v>
      </c>
      <c r="D77" s="130"/>
      <c r="E77" s="61">
        <f t="shared" ref="E77:E80" si="17">SUM(K77+M77+O77+Q77+S77+U77+W77+Y77+AA77+AC77)</f>
        <v>76</v>
      </c>
      <c r="F77" s="90"/>
      <c r="G77" s="91"/>
      <c r="H77" s="90"/>
      <c r="I77" s="91"/>
      <c r="J77" s="90"/>
      <c r="K77" s="43"/>
      <c r="L77" s="90"/>
      <c r="M77" s="43">
        <v>6</v>
      </c>
      <c r="N77" s="90"/>
      <c r="O77" s="43">
        <v>20</v>
      </c>
      <c r="P77" s="90"/>
      <c r="Q77" s="43">
        <v>18</v>
      </c>
      <c r="R77" s="90"/>
      <c r="S77" s="43">
        <v>17</v>
      </c>
      <c r="T77" s="90"/>
      <c r="U77" s="43">
        <v>10</v>
      </c>
      <c r="V77" s="90"/>
      <c r="W77" s="43">
        <v>5</v>
      </c>
      <c r="X77" s="90"/>
      <c r="Y77" s="43"/>
      <c r="Z77" s="90"/>
      <c r="AA77" s="43"/>
      <c r="AB77" s="90"/>
      <c r="AC77" s="55"/>
      <c r="AD77" s="126"/>
      <c r="AE77" s="127"/>
      <c r="AF77" s="113"/>
      <c r="AG77" s="92"/>
      <c r="AH77" s="113"/>
      <c r="AI77" s="92"/>
      <c r="AJ77" s="113"/>
      <c r="AK77" s="92"/>
      <c r="AL77" s="114"/>
      <c r="AM77" s="115"/>
      <c r="AN77" s="46"/>
      <c r="AO77" s="47">
        <v>0</v>
      </c>
      <c r="AP77" s="42">
        <v>0</v>
      </c>
      <c r="AQ77" s="32">
        <v>0</v>
      </c>
      <c r="AR77" s="32">
        <v>3</v>
      </c>
      <c r="AS77" s="32">
        <v>0</v>
      </c>
      <c r="AT77" s="32">
        <v>0</v>
      </c>
      <c r="AU77" s="33" t="str">
        <f t="shared" si="1"/>
        <v/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17"/>
      <c r="BG77" s="17"/>
      <c r="BX77" s="2"/>
      <c r="CA77" s="35" t="str">
        <f t="shared" si="2"/>
        <v/>
      </c>
      <c r="CB77" s="35" t="str">
        <f t="shared" si="3"/>
        <v/>
      </c>
      <c r="CC77" s="35" t="str">
        <f t="shared" si="4"/>
        <v/>
      </c>
      <c r="CD77" s="35" t="str">
        <f t="shared" si="5"/>
        <v/>
      </c>
      <c r="CE77" s="35"/>
      <c r="CF77" s="35"/>
      <c r="CG77" s="36">
        <f t="shared" si="6"/>
        <v>0</v>
      </c>
      <c r="CH77" s="36">
        <f t="shared" si="7"/>
        <v>0</v>
      </c>
      <c r="CI77" s="36">
        <f t="shared" si="8"/>
        <v>0</v>
      </c>
      <c r="CJ77" s="36">
        <f t="shared" si="9"/>
        <v>0</v>
      </c>
      <c r="CK77" s="10"/>
      <c r="CL77" s="10"/>
      <c r="CM77" s="10"/>
      <c r="CN77" s="10"/>
      <c r="CO77" s="10"/>
    </row>
    <row r="78" spans="1:93" ht="16.350000000000001" customHeight="1" x14ac:dyDescent="0.25">
      <c r="A78" s="383"/>
      <c r="B78" s="128" t="s">
        <v>57</v>
      </c>
      <c r="C78" s="129">
        <f t="shared" ref="C78:C89" si="18">SUM(D78+E78)</f>
        <v>0</v>
      </c>
      <c r="D78" s="131"/>
      <c r="E78" s="61">
        <f t="shared" si="17"/>
        <v>0</v>
      </c>
      <c r="F78" s="113"/>
      <c r="G78" s="132"/>
      <c r="H78" s="113"/>
      <c r="I78" s="132"/>
      <c r="J78" s="113"/>
      <c r="K78" s="43"/>
      <c r="L78" s="113"/>
      <c r="M78" s="43"/>
      <c r="N78" s="113"/>
      <c r="O78" s="43"/>
      <c r="P78" s="113"/>
      <c r="Q78" s="43"/>
      <c r="R78" s="113"/>
      <c r="S78" s="43"/>
      <c r="T78" s="113"/>
      <c r="U78" s="43"/>
      <c r="V78" s="113"/>
      <c r="W78" s="43"/>
      <c r="X78" s="113"/>
      <c r="Y78" s="43"/>
      <c r="Z78" s="113"/>
      <c r="AA78" s="43"/>
      <c r="AB78" s="113"/>
      <c r="AC78" s="55"/>
      <c r="AD78" s="126"/>
      <c r="AE78" s="127"/>
      <c r="AF78" s="113"/>
      <c r="AG78" s="92"/>
      <c r="AH78" s="113"/>
      <c r="AI78" s="92"/>
      <c r="AJ78" s="113"/>
      <c r="AK78" s="92"/>
      <c r="AL78" s="114"/>
      <c r="AM78" s="115"/>
      <c r="AN78" s="46"/>
      <c r="AO78" s="58"/>
      <c r="AP78" s="54"/>
      <c r="AQ78" s="105"/>
      <c r="AR78" s="105"/>
      <c r="AS78" s="105"/>
      <c r="AT78" s="105"/>
      <c r="AU78" s="33" t="str">
        <f t="shared" ref="AU78:AU89" si="19">$CA78&amp;$CB78&amp;$CC78&amp;$CD78</f>
        <v/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7"/>
      <c r="BG78" s="17"/>
      <c r="BX78" s="2"/>
      <c r="CA78" s="35" t="str">
        <f t="shared" ref="CA78:CA89" si="20">IF(CG78=1,"* No olvide digitar la columna Trans y/o Pueblos Originarios y/o Migrantes y/o Población SENAME (Digite Cero si no tiene). ","")</f>
        <v/>
      </c>
      <c r="CB78" s="35" t="str">
        <f t="shared" ref="CB78:CB89" si="21">IF(CH78=1,"* El número de Trans y/o Pueblos Originarios y/o Migrantes y/o Población SENAME NO DEBE ser mayor que el Total. ","")</f>
        <v/>
      </c>
      <c r="CC78" s="35" t="str">
        <f t="shared" ref="CC78:CC89" si="22">IF(CI78=1,"* Las consejerías realizadas en Espacios amigables NO DEBEN ser mayor al Total. ","")</f>
        <v/>
      </c>
      <c r="CD78" s="35" t="str">
        <f t="shared" ref="CD78:CD89" si="23">IF(CJ78=1,"* La columna 14-18 AÑOS no puede ser mayor al total por grupo edad de 10 a 19 años. ","")</f>
        <v/>
      </c>
      <c r="CE78" s="35"/>
      <c r="CF78" s="35"/>
      <c r="CG78" s="36">
        <f t="shared" ref="CG78:CG89" si="24">IF(AND(C78&lt;&gt;0,OR(AO78="",AP78="",AQ78="",AR78="",AT78="")),1,0)</f>
        <v>0</v>
      </c>
      <c r="CH78" s="36">
        <f t="shared" ref="CH78:CH89" si="25">IF(OR(C78&lt;(AO78+AP78),C78&lt;AQ78,C78&lt;AR78,C78&lt;AT78),1,0)</f>
        <v>0</v>
      </c>
      <c r="CI78" s="36">
        <f t="shared" ref="CI78:CI89" si="26">IF(C78&lt;AN78,1,0)</f>
        <v>0</v>
      </c>
      <c r="CJ78" s="36">
        <f t="shared" ref="CJ78:CJ89" si="27">IF((J78+K78+L78+M78)&lt;AS78,1,0)</f>
        <v>0</v>
      </c>
      <c r="CK78" s="10"/>
      <c r="CL78" s="10"/>
      <c r="CM78" s="10"/>
      <c r="CN78" s="10"/>
      <c r="CO78" s="10"/>
    </row>
    <row r="79" spans="1:93" ht="16.350000000000001" customHeight="1" x14ac:dyDescent="0.25">
      <c r="A79" s="383"/>
      <c r="B79" s="128" t="s">
        <v>58</v>
      </c>
      <c r="C79" s="38">
        <f t="shared" si="18"/>
        <v>76</v>
      </c>
      <c r="D79" s="130"/>
      <c r="E79" s="61">
        <f t="shared" si="17"/>
        <v>76</v>
      </c>
      <c r="F79" s="90"/>
      <c r="G79" s="91"/>
      <c r="H79" s="90"/>
      <c r="I79" s="91"/>
      <c r="J79" s="90"/>
      <c r="K79" s="55"/>
      <c r="L79" s="90"/>
      <c r="M79" s="55">
        <v>6</v>
      </c>
      <c r="N79" s="90"/>
      <c r="O79" s="55">
        <v>20</v>
      </c>
      <c r="P79" s="90"/>
      <c r="Q79" s="55">
        <v>18</v>
      </c>
      <c r="R79" s="90"/>
      <c r="S79" s="55">
        <v>17</v>
      </c>
      <c r="T79" s="90"/>
      <c r="U79" s="55">
        <v>10</v>
      </c>
      <c r="V79" s="90"/>
      <c r="W79" s="55">
        <v>5</v>
      </c>
      <c r="X79" s="90"/>
      <c r="Y79" s="55"/>
      <c r="Z79" s="90"/>
      <c r="AA79" s="55"/>
      <c r="AB79" s="90"/>
      <c r="AC79" s="55"/>
      <c r="AD79" s="126"/>
      <c r="AE79" s="127"/>
      <c r="AF79" s="113"/>
      <c r="AG79" s="92"/>
      <c r="AH79" s="113"/>
      <c r="AI79" s="92"/>
      <c r="AJ79" s="113"/>
      <c r="AK79" s="92"/>
      <c r="AL79" s="114"/>
      <c r="AM79" s="115"/>
      <c r="AN79" s="46"/>
      <c r="AO79" s="58">
        <v>0</v>
      </c>
      <c r="AP79" s="54">
        <v>0</v>
      </c>
      <c r="AQ79" s="105">
        <v>0</v>
      </c>
      <c r="AR79" s="105">
        <v>3</v>
      </c>
      <c r="AS79" s="105">
        <v>0</v>
      </c>
      <c r="AT79" s="105">
        <v>0</v>
      </c>
      <c r="AU79" s="33" t="str">
        <f t="shared" si="19"/>
        <v/>
      </c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17"/>
      <c r="BG79" s="17"/>
      <c r="BX79" s="2"/>
      <c r="CA79" s="35" t="str">
        <f t="shared" si="20"/>
        <v/>
      </c>
      <c r="CB79" s="35" t="str">
        <f t="shared" si="21"/>
        <v/>
      </c>
      <c r="CC79" s="35" t="str">
        <f t="shared" si="22"/>
        <v/>
      </c>
      <c r="CD79" s="35" t="str">
        <f t="shared" si="23"/>
        <v/>
      </c>
      <c r="CE79" s="35"/>
      <c r="CF79" s="35"/>
      <c r="CG79" s="36">
        <f t="shared" si="24"/>
        <v>0</v>
      </c>
      <c r="CH79" s="36">
        <f t="shared" si="25"/>
        <v>0</v>
      </c>
      <c r="CI79" s="36">
        <f t="shared" si="26"/>
        <v>0</v>
      </c>
      <c r="CJ79" s="36">
        <f t="shared" si="27"/>
        <v>0</v>
      </c>
      <c r="CK79" s="10"/>
      <c r="CL79" s="10"/>
      <c r="CM79" s="10"/>
      <c r="CN79" s="10"/>
      <c r="CO79" s="10"/>
    </row>
    <row r="80" spans="1:93" ht="16.350000000000001" customHeight="1" x14ac:dyDescent="0.25">
      <c r="A80" s="383"/>
      <c r="B80" s="133" t="s">
        <v>46</v>
      </c>
      <c r="C80" s="134">
        <f t="shared" si="18"/>
        <v>0</v>
      </c>
      <c r="D80" s="135"/>
      <c r="E80" s="66">
        <f t="shared" si="17"/>
        <v>0</v>
      </c>
      <c r="F80" s="97"/>
      <c r="G80" s="106"/>
      <c r="H80" s="97"/>
      <c r="I80" s="106"/>
      <c r="J80" s="97"/>
      <c r="K80" s="84"/>
      <c r="L80" s="97"/>
      <c r="M80" s="84"/>
      <c r="N80" s="97"/>
      <c r="O80" s="84"/>
      <c r="P80" s="97"/>
      <c r="Q80" s="84"/>
      <c r="R80" s="97"/>
      <c r="S80" s="84"/>
      <c r="T80" s="97"/>
      <c r="U80" s="84"/>
      <c r="V80" s="97"/>
      <c r="W80" s="84"/>
      <c r="X80" s="97"/>
      <c r="Y80" s="84"/>
      <c r="Z80" s="97"/>
      <c r="AA80" s="84"/>
      <c r="AB80" s="97"/>
      <c r="AC80" s="84"/>
      <c r="AD80" s="136"/>
      <c r="AE80" s="137"/>
      <c r="AF80" s="97"/>
      <c r="AG80" s="119"/>
      <c r="AH80" s="97"/>
      <c r="AI80" s="119"/>
      <c r="AJ80" s="97"/>
      <c r="AK80" s="119"/>
      <c r="AL80" s="120"/>
      <c r="AM80" s="121"/>
      <c r="AN80" s="72"/>
      <c r="AO80" s="87"/>
      <c r="AP80" s="74"/>
      <c r="AQ80" s="75"/>
      <c r="AR80" s="75"/>
      <c r="AS80" s="75"/>
      <c r="AT80" s="75"/>
      <c r="AU80" s="33" t="str">
        <f t="shared" si="19"/>
        <v/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17"/>
      <c r="BG80" s="17"/>
      <c r="BX80" s="2"/>
      <c r="CA80" s="35" t="str">
        <f t="shared" si="20"/>
        <v/>
      </c>
      <c r="CB80" s="35" t="str">
        <f t="shared" si="21"/>
        <v/>
      </c>
      <c r="CC80" s="35" t="str">
        <f t="shared" si="22"/>
        <v/>
      </c>
      <c r="CD80" s="35" t="str">
        <f t="shared" si="23"/>
        <v/>
      </c>
      <c r="CE80" s="35"/>
      <c r="CF80" s="35"/>
      <c r="CG80" s="36">
        <f t="shared" si="24"/>
        <v>0</v>
      </c>
      <c r="CH80" s="36">
        <f t="shared" si="25"/>
        <v>0</v>
      </c>
      <c r="CI80" s="36">
        <f t="shared" si="26"/>
        <v>0</v>
      </c>
      <c r="CJ80" s="36">
        <f t="shared" si="27"/>
        <v>0</v>
      </c>
      <c r="CK80" s="10"/>
      <c r="CL80" s="10"/>
      <c r="CM80" s="10"/>
      <c r="CN80" s="10"/>
      <c r="CO80" s="10"/>
    </row>
    <row r="81" spans="1:93" ht="16.350000000000001" customHeight="1" x14ac:dyDescent="0.25">
      <c r="A81" s="271" t="s">
        <v>59</v>
      </c>
      <c r="B81" s="139" t="s">
        <v>38</v>
      </c>
      <c r="C81" s="134">
        <f t="shared" si="18"/>
        <v>0</v>
      </c>
      <c r="D81" s="140">
        <f>SUM(F81+H81+J81)</f>
        <v>0</v>
      </c>
      <c r="E81" s="66">
        <f>SUM(G81+I81+K81)</f>
        <v>0</v>
      </c>
      <c r="F81" s="141"/>
      <c r="G81" s="142"/>
      <c r="H81" s="141"/>
      <c r="I81" s="142"/>
      <c r="J81" s="141"/>
      <c r="K81" s="143"/>
      <c r="L81" s="144"/>
      <c r="M81" s="145"/>
      <c r="N81" s="144"/>
      <c r="O81" s="145"/>
      <c r="P81" s="144"/>
      <c r="Q81" s="145"/>
      <c r="R81" s="144"/>
      <c r="S81" s="145"/>
      <c r="T81" s="144"/>
      <c r="U81" s="145"/>
      <c r="V81" s="144"/>
      <c r="W81" s="145"/>
      <c r="X81" s="144"/>
      <c r="Y81" s="145"/>
      <c r="Z81" s="144"/>
      <c r="AA81" s="145"/>
      <c r="AB81" s="144"/>
      <c r="AC81" s="145"/>
      <c r="AD81" s="146"/>
      <c r="AE81" s="147"/>
      <c r="AF81" s="148"/>
      <c r="AG81" s="149"/>
      <c r="AH81" s="148"/>
      <c r="AI81" s="149"/>
      <c r="AJ81" s="148"/>
      <c r="AK81" s="149"/>
      <c r="AL81" s="150"/>
      <c r="AM81" s="151"/>
      <c r="AN81" s="152"/>
      <c r="AO81" s="153"/>
      <c r="AP81" s="142"/>
      <c r="AQ81" s="154"/>
      <c r="AR81" s="154"/>
      <c r="AS81" s="154"/>
      <c r="AT81" s="154"/>
      <c r="AU81" s="33" t="str">
        <f t="shared" si="19"/>
        <v/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17"/>
      <c r="BG81" s="17"/>
      <c r="BX81" s="2"/>
      <c r="CA81" s="35" t="str">
        <f t="shared" si="20"/>
        <v/>
      </c>
      <c r="CB81" s="35" t="str">
        <f t="shared" si="21"/>
        <v/>
      </c>
      <c r="CC81" s="35" t="str">
        <f t="shared" si="22"/>
        <v/>
      </c>
      <c r="CD81" s="35" t="str">
        <f t="shared" si="23"/>
        <v/>
      </c>
      <c r="CE81" s="35"/>
      <c r="CF81" s="35"/>
      <c r="CG81" s="36">
        <f t="shared" si="24"/>
        <v>0</v>
      </c>
      <c r="CH81" s="36">
        <f t="shared" si="25"/>
        <v>0</v>
      </c>
      <c r="CI81" s="36">
        <f t="shared" si="26"/>
        <v>0</v>
      </c>
      <c r="CJ81" s="36">
        <f t="shared" si="27"/>
        <v>0</v>
      </c>
      <c r="CK81" s="10"/>
      <c r="CL81" s="10"/>
      <c r="CM81" s="10"/>
      <c r="CN81" s="10"/>
      <c r="CO81" s="10"/>
    </row>
    <row r="82" spans="1:93" ht="16.350000000000001" customHeight="1" x14ac:dyDescent="0.25">
      <c r="A82" s="382" t="s">
        <v>60</v>
      </c>
      <c r="B82" s="18" t="s">
        <v>37</v>
      </c>
      <c r="C82" s="19">
        <f t="shared" si="18"/>
        <v>0</v>
      </c>
      <c r="D82" s="20">
        <f>+F82+H82+J82+L82+N82+P82+R82+T82+V82+X82+Z82+AB82+AD82+AF82+AH82+AJ82+AL82</f>
        <v>0</v>
      </c>
      <c r="E82" s="21">
        <f>+G82+I82+K82+M82+O82+Q82+S82+U82+W82+Y82+AA82+AC82+AE82+AG82+AI82+AK82+AM82</f>
        <v>0</v>
      </c>
      <c r="F82" s="94"/>
      <c r="G82" s="95"/>
      <c r="H82" s="94"/>
      <c r="I82" s="95"/>
      <c r="J82" s="94"/>
      <c r="K82" s="96"/>
      <c r="L82" s="41"/>
      <c r="M82" s="43"/>
      <c r="N82" s="41"/>
      <c r="O82" s="43"/>
      <c r="P82" s="41"/>
      <c r="Q82" s="43"/>
      <c r="R82" s="41"/>
      <c r="S82" s="43"/>
      <c r="T82" s="41"/>
      <c r="U82" s="43"/>
      <c r="V82" s="41"/>
      <c r="W82" s="43"/>
      <c r="X82" s="41"/>
      <c r="Y82" s="43"/>
      <c r="Z82" s="41"/>
      <c r="AA82" s="43"/>
      <c r="AB82" s="41"/>
      <c r="AC82" s="43"/>
      <c r="AD82" s="94"/>
      <c r="AE82" s="96"/>
      <c r="AF82" s="94"/>
      <c r="AG82" s="96"/>
      <c r="AH82" s="94"/>
      <c r="AI82" s="96"/>
      <c r="AJ82" s="94"/>
      <c r="AK82" s="96"/>
      <c r="AL82" s="155"/>
      <c r="AM82" s="156"/>
      <c r="AN82" s="157"/>
      <c r="AO82" s="158"/>
      <c r="AP82" s="95"/>
      <c r="AQ82" s="83"/>
      <c r="AR82" s="83"/>
      <c r="AS82" s="83"/>
      <c r="AT82" s="83"/>
      <c r="AU82" s="33" t="str">
        <f t="shared" si="19"/>
        <v/>
      </c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17"/>
      <c r="BG82" s="17"/>
      <c r="BX82" s="2"/>
      <c r="CA82" s="35" t="str">
        <f t="shared" si="20"/>
        <v/>
      </c>
      <c r="CB82" s="35" t="str">
        <f t="shared" si="21"/>
        <v/>
      </c>
      <c r="CC82" s="35" t="str">
        <f t="shared" si="22"/>
        <v/>
      </c>
      <c r="CD82" s="35" t="str">
        <f t="shared" si="23"/>
        <v/>
      </c>
      <c r="CE82" s="35"/>
      <c r="CF82" s="35"/>
      <c r="CG82" s="36">
        <f t="shared" si="24"/>
        <v>0</v>
      </c>
      <c r="CH82" s="36">
        <f t="shared" si="25"/>
        <v>0</v>
      </c>
      <c r="CI82" s="36">
        <f t="shared" si="26"/>
        <v>0</v>
      </c>
      <c r="CJ82" s="36">
        <f t="shared" si="27"/>
        <v>0</v>
      </c>
      <c r="CK82" s="10"/>
      <c r="CL82" s="10"/>
      <c r="CM82" s="10"/>
      <c r="CN82" s="10"/>
      <c r="CO82" s="10"/>
    </row>
    <row r="83" spans="1:93" ht="16.350000000000001" customHeight="1" x14ac:dyDescent="0.25">
      <c r="A83" s="383"/>
      <c r="B83" s="37" t="s">
        <v>38</v>
      </c>
      <c r="C83" s="38">
        <f t="shared" si="18"/>
        <v>0</v>
      </c>
      <c r="D83" s="39">
        <f t="shared" ref="D83:E89" si="28">+F83+H83+J83+L83+N83+P83+R83+T83+V83+X83+Z83+AB83+AD83+AF83+AH83+AJ83+AL83</f>
        <v>0</v>
      </c>
      <c r="E83" s="40">
        <f t="shared" si="28"/>
        <v>0</v>
      </c>
      <c r="F83" s="41"/>
      <c r="G83" s="42"/>
      <c r="H83" s="41"/>
      <c r="I83" s="42"/>
      <c r="J83" s="41"/>
      <c r="K83" s="43"/>
      <c r="L83" s="41"/>
      <c r="M83" s="43"/>
      <c r="N83" s="41"/>
      <c r="O83" s="43"/>
      <c r="P83" s="41"/>
      <c r="Q83" s="43"/>
      <c r="R83" s="41"/>
      <c r="S83" s="43"/>
      <c r="T83" s="41"/>
      <c r="U83" s="43"/>
      <c r="V83" s="41"/>
      <c r="W83" s="43"/>
      <c r="X83" s="41"/>
      <c r="Y83" s="43"/>
      <c r="Z83" s="41"/>
      <c r="AA83" s="43"/>
      <c r="AB83" s="41"/>
      <c r="AC83" s="43"/>
      <c r="AD83" s="41"/>
      <c r="AE83" s="43"/>
      <c r="AF83" s="41"/>
      <c r="AG83" s="43"/>
      <c r="AH83" s="41"/>
      <c r="AI83" s="43"/>
      <c r="AJ83" s="41"/>
      <c r="AK83" s="43"/>
      <c r="AL83" s="44"/>
      <c r="AM83" s="45"/>
      <c r="AN83" s="159"/>
      <c r="AO83" s="47"/>
      <c r="AP83" s="42"/>
      <c r="AQ83" s="32"/>
      <c r="AR83" s="32"/>
      <c r="AS83" s="32"/>
      <c r="AT83" s="32"/>
      <c r="AU83" s="33" t="str">
        <f t="shared" si="19"/>
        <v/>
      </c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17"/>
      <c r="BG83" s="17"/>
      <c r="BX83" s="2"/>
      <c r="CA83" s="35" t="str">
        <f t="shared" si="20"/>
        <v/>
      </c>
      <c r="CB83" s="35" t="str">
        <f t="shared" si="21"/>
        <v/>
      </c>
      <c r="CC83" s="35" t="str">
        <f t="shared" si="22"/>
        <v/>
      </c>
      <c r="CD83" s="35" t="str">
        <f t="shared" si="23"/>
        <v/>
      </c>
      <c r="CE83" s="35"/>
      <c r="CF83" s="35"/>
      <c r="CG83" s="36">
        <f t="shared" si="24"/>
        <v>0</v>
      </c>
      <c r="CH83" s="36">
        <f t="shared" si="25"/>
        <v>0</v>
      </c>
      <c r="CI83" s="36">
        <f t="shared" si="26"/>
        <v>0</v>
      </c>
      <c r="CJ83" s="36">
        <f t="shared" si="27"/>
        <v>0</v>
      </c>
      <c r="CK83" s="10"/>
      <c r="CL83" s="10"/>
      <c r="CM83" s="10"/>
      <c r="CN83" s="10"/>
      <c r="CO83" s="10"/>
    </row>
    <row r="84" spans="1:93" ht="16.350000000000001" customHeight="1" x14ac:dyDescent="0.25">
      <c r="A84" s="383"/>
      <c r="B84" s="37" t="s">
        <v>39</v>
      </c>
      <c r="C84" s="38">
        <f t="shared" si="18"/>
        <v>0</v>
      </c>
      <c r="D84" s="39">
        <f t="shared" si="28"/>
        <v>0</v>
      </c>
      <c r="E84" s="40">
        <f t="shared" si="28"/>
        <v>0</v>
      </c>
      <c r="F84" s="41"/>
      <c r="G84" s="42"/>
      <c r="H84" s="41"/>
      <c r="I84" s="42"/>
      <c r="J84" s="41"/>
      <c r="K84" s="43"/>
      <c r="L84" s="41"/>
      <c r="M84" s="43"/>
      <c r="N84" s="41"/>
      <c r="O84" s="43"/>
      <c r="P84" s="41"/>
      <c r="Q84" s="43"/>
      <c r="R84" s="41"/>
      <c r="S84" s="43"/>
      <c r="T84" s="41"/>
      <c r="U84" s="43"/>
      <c r="V84" s="41"/>
      <c r="W84" s="43"/>
      <c r="X84" s="41"/>
      <c r="Y84" s="43"/>
      <c r="Z84" s="41"/>
      <c r="AA84" s="43"/>
      <c r="AB84" s="41"/>
      <c r="AC84" s="43"/>
      <c r="AD84" s="41"/>
      <c r="AE84" s="43"/>
      <c r="AF84" s="41"/>
      <c r="AG84" s="43"/>
      <c r="AH84" s="41"/>
      <c r="AI84" s="43"/>
      <c r="AJ84" s="41"/>
      <c r="AK84" s="43"/>
      <c r="AL84" s="44"/>
      <c r="AM84" s="45"/>
      <c r="AN84" s="159"/>
      <c r="AO84" s="47"/>
      <c r="AP84" s="42"/>
      <c r="AQ84" s="32"/>
      <c r="AR84" s="32"/>
      <c r="AS84" s="32"/>
      <c r="AT84" s="32"/>
      <c r="AU84" s="33" t="str">
        <f t="shared" si="19"/>
        <v/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17"/>
      <c r="BG84" s="17"/>
      <c r="BX84" s="2"/>
      <c r="CA84" s="35" t="str">
        <f t="shared" si="20"/>
        <v/>
      </c>
      <c r="CB84" s="35" t="str">
        <f t="shared" si="21"/>
        <v/>
      </c>
      <c r="CC84" s="35" t="str">
        <f t="shared" si="22"/>
        <v/>
      </c>
      <c r="CD84" s="35" t="str">
        <f t="shared" si="23"/>
        <v/>
      </c>
      <c r="CE84" s="35"/>
      <c r="CF84" s="35"/>
      <c r="CG84" s="36">
        <f t="shared" si="24"/>
        <v>0</v>
      </c>
      <c r="CH84" s="36">
        <f t="shared" si="25"/>
        <v>0</v>
      </c>
      <c r="CI84" s="36">
        <f t="shared" si="26"/>
        <v>0</v>
      </c>
      <c r="CJ84" s="36">
        <f t="shared" si="27"/>
        <v>0</v>
      </c>
      <c r="CK84" s="10"/>
      <c r="CL84" s="10"/>
      <c r="CM84" s="10"/>
      <c r="CN84" s="10"/>
      <c r="CO84" s="10"/>
    </row>
    <row r="85" spans="1:93" ht="16.350000000000001" customHeight="1" x14ac:dyDescent="0.25">
      <c r="A85" s="383"/>
      <c r="B85" s="37" t="s">
        <v>41</v>
      </c>
      <c r="C85" s="38">
        <f t="shared" si="18"/>
        <v>0</v>
      </c>
      <c r="D85" s="39">
        <f t="shared" si="28"/>
        <v>0</v>
      </c>
      <c r="E85" s="40">
        <f t="shared" si="28"/>
        <v>0</v>
      </c>
      <c r="F85" s="41"/>
      <c r="G85" s="42"/>
      <c r="H85" s="41"/>
      <c r="I85" s="42"/>
      <c r="J85" s="41"/>
      <c r="K85" s="43"/>
      <c r="L85" s="41"/>
      <c r="M85" s="43"/>
      <c r="N85" s="41"/>
      <c r="O85" s="43"/>
      <c r="P85" s="41"/>
      <c r="Q85" s="43"/>
      <c r="R85" s="41"/>
      <c r="S85" s="43"/>
      <c r="T85" s="41"/>
      <c r="U85" s="43"/>
      <c r="V85" s="41"/>
      <c r="W85" s="43"/>
      <c r="X85" s="41"/>
      <c r="Y85" s="43"/>
      <c r="Z85" s="41"/>
      <c r="AA85" s="43"/>
      <c r="AB85" s="41"/>
      <c r="AC85" s="43"/>
      <c r="AD85" s="41"/>
      <c r="AE85" s="43"/>
      <c r="AF85" s="41"/>
      <c r="AG85" s="43"/>
      <c r="AH85" s="41"/>
      <c r="AI85" s="43"/>
      <c r="AJ85" s="41"/>
      <c r="AK85" s="43"/>
      <c r="AL85" s="44"/>
      <c r="AM85" s="45"/>
      <c r="AN85" s="159"/>
      <c r="AO85" s="47"/>
      <c r="AP85" s="42"/>
      <c r="AQ85" s="32"/>
      <c r="AR85" s="32"/>
      <c r="AS85" s="32"/>
      <c r="AT85" s="32"/>
      <c r="AU85" s="33" t="str">
        <f t="shared" si="19"/>
        <v/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17"/>
      <c r="BG85" s="17"/>
      <c r="BX85" s="2"/>
      <c r="CA85" s="35" t="str">
        <f t="shared" si="20"/>
        <v/>
      </c>
      <c r="CB85" s="35" t="str">
        <f t="shared" si="21"/>
        <v/>
      </c>
      <c r="CC85" s="35" t="str">
        <f t="shared" si="22"/>
        <v/>
      </c>
      <c r="CD85" s="35" t="str">
        <f t="shared" si="23"/>
        <v/>
      </c>
      <c r="CE85" s="35"/>
      <c r="CF85" s="35"/>
      <c r="CG85" s="36">
        <f t="shared" si="24"/>
        <v>0</v>
      </c>
      <c r="CH85" s="36">
        <f t="shared" si="25"/>
        <v>0</v>
      </c>
      <c r="CI85" s="36">
        <f t="shared" si="26"/>
        <v>0</v>
      </c>
      <c r="CJ85" s="36">
        <f t="shared" si="27"/>
        <v>0</v>
      </c>
      <c r="CK85" s="10"/>
      <c r="CL85" s="10"/>
      <c r="CM85" s="10"/>
      <c r="CN85" s="10"/>
      <c r="CO85" s="10"/>
    </row>
    <row r="86" spans="1:93" ht="16.350000000000001" customHeight="1" x14ac:dyDescent="0.25">
      <c r="A86" s="383"/>
      <c r="B86" s="37" t="s">
        <v>42</v>
      </c>
      <c r="C86" s="38">
        <f t="shared" si="18"/>
        <v>0</v>
      </c>
      <c r="D86" s="39">
        <f t="shared" si="28"/>
        <v>0</v>
      </c>
      <c r="E86" s="40">
        <f t="shared" si="28"/>
        <v>0</v>
      </c>
      <c r="F86" s="41"/>
      <c r="G86" s="42"/>
      <c r="H86" s="41"/>
      <c r="I86" s="42"/>
      <c r="J86" s="41"/>
      <c r="K86" s="43"/>
      <c r="L86" s="41"/>
      <c r="M86" s="43"/>
      <c r="N86" s="41"/>
      <c r="O86" s="43"/>
      <c r="P86" s="41"/>
      <c r="Q86" s="43"/>
      <c r="R86" s="41"/>
      <c r="S86" s="43"/>
      <c r="T86" s="41"/>
      <c r="U86" s="43"/>
      <c r="V86" s="41"/>
      <c r="W86" s="43"/>
      <c r="X86" s="41"/>
      <c r="Y86" s="43"/>
      <c r="Z86" s="41"/>
      <c r="AA86" s="43"/>
      <c r="AB86" s="41"/>
      <c r="AC86" s="43"/>
      <c r="AD86" s="41"/>
      <c r="AE86" s="43"/>
      <c r="AF86" s="41"/>
      <c r="AG86" s="43"/>
      <c r="AH86" s="41"/>
      <c r="AI86" s="43"/>
      <c r="AJ86" s="41"/>
      <c r="AK86" s="43"/>
      <c r="AL86" s="44"/>
      <c r="AM86" s="45"/>
      <c r="AN86" s="159"/>
      <c r="AO86" s="47"/>
      <c r="AP86" s="42"/>
      <c r="AQ86" s="32"/>
      <c r="AR86" s="32"/>
      <c r="AS86" s="32"/>
      <c r="AT86" s="32"/>
      <c r="AU86" s="33" t="str">
        <f t="shared" si="19"/>
        <v/>
      </c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17"/>
      <c r="BG86" s="17"/>
      <c r="BX86" s="2"/>
      <c r="CA86" s="35" t="str">
        <f t="shared" si="20"/>
        <v/>
      </c>
      <c r="CB86" s="35" t="str">
        <f t="shared" si="21"/>
        <v/>
      </c>
      <c r="CC86" s="35" t="str">
        <f t="shared" si="22"/>
        <v/>
      </c>
      <c r="CD86" s="35" t="str">
        <f t="shared" si="23"/>
        <v/>
      </c>
      <c r="CE86" s="35"/>
      <c r="CF86" s="35"/>
      <c r="CG86" s="36">
        <f t="shared" si="24"/>
        <v>0</v>
      </c>
      <c r="CH86" s="36">
        <f t="shared" si="25"/>
        <v>0</v>
      </c>
      <c r="CI86" s="36">
        <f t="shared" si="26"/>
        <v>0</v>
      </c>
      <c r="CJ86" s="36">
        <f t="shared" si="27"/>
        <v>0</v>
      </c>
      <c r="CK86" s="10"/>
      <c r="CL86" s="10"/>
      <c r="CM86" s="10"/>
      <c r="CN86" s="10"/>
      <c r="CO86" s="10"/>
    </row>
    <row r="87" spans="1:93" ht="16.350000000000001" customHeight="1" x14ac:dyDescent="0.25">
      <c r="A87" s="383"/>
      <c r="B87" s="37" t="s">
        <v>44</v>
      </c>
      <c r="C87" s="38">
        <f t="shared" si="18"/>
        <v>0</v>
      </c>
      <c r="D87" s="39">
        <f t="shared" si="28"/>
        <v>0</v>
      </c>
      <c r="E87" s="40">
        <f t="shared" si="28"/>
        <v>0</v>
      </c>
      <c r="F87" s="41"/>
      <c r="G87" s="42"/>
      <c r="H87" s="41"/>
      <c r="I87" s="42"/>
      <c r="J87" s="41"/>
      <c r="K87" s="43"/>
      <c r="L87" s="41"/>
      <c r="M87" s="43"/>
      <c r="N87" s="41"/>
      <c r="O87" s="43"/>
      <c r="P87" s="41"/>
      <c r="Q87" s="43"/>
      <c r="R87" s="41"/>
      <c r="S87" s="43"/>
      <c r="T87" s="41"/>
      <c r="U87" s="43"/>
      <c r="V87" s="41"/>
      <c r="W87" s="43"/>
      <c r="X87" s="41"/>
      <c r="Y87" s="43"/>
      <c r="Z87" s="41"/>
      <c r="AA87" s="43"/>
      <c r="AB87" s="41"/>
      <c r="AC87" s="43"/>
      <c r="AD87" s="41"/>
      <c r="AE87" s="43"/>
      <c r="AF87" s="41"/>
      <c r="AG87" s="43"/>
      <c r="AH87" s="41"/>
      <c r="AI87" s="43"/>
      <c r="AJ87" s="41"/>
      <c r="AK87" s="43"/>
      <c r="AL87" s="44"/>
      <c r="AM87" s="45"/>
      <c r="AN87" s="159"/>
      <c r="AO87" s="47"/>
      <c r="AP87" s="42"/>
      <c r="AQ87" s="32"/>
      <c r="AR87" s="32"/>
      <c r="AS87" s="32"/>
      <c r="AT87" s="32"/>
      <c r="AU87" s="33" t="str">
        <f t="shared" si="19"/>
        <v/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17"/>
      <c r="BG87" s="17"/>
      <c r="BX87" s="2"/>
      <c r="CA87" s="35" t="str">
        <f t="shared" si="20"/>
        <v/>
      </c>
      <c r="CB87" s="35" t="str">
        <f t="shared" si="21"/>
        <v/>
      </c>
      <c r="CC87" s="35" t="str">
        <f t="shared" si="22"/>
        <v/>
      </c>
      <c r="CD87" s="35" t="str">
        <f t="shared" si="23"/>
        <v/>
      </c>
      <c r="CE87" s="35"/>
      <c r="CF87" s="35"/>
      <c r="CG87" s="36">
        <f t="shared" si="24"/>
        <v>0</v>
      </c>
      <c r="CH87" s="36">
        <f t="shared" si="25"/>
        <v>0</v>
      </c>
      <c r="CI87" s="36">
        <f t="shared" si="26"/>
        <v>0</v>
      </c>
      <c r="CJ87" s="36">
        <f t="shared" si="27"/>
        <v>0</v>
      </c>
      <c r="CK87" s="10"/>
      <c r="CL87" s="10"/>
      <c r="CM87" s="10"/>
      <c r="CN87" s="10"/>
      <c r="CO87" s="10"/>
    </row>
    <row r="88" spans="1:93" ht="16.350000000000001" customHeight="1" x14ac:dyDescent="0.25">
      <c r="A88" s="383"/>
      <c r="B88" s="59" t="s">
        <v>46</v>
      </c>
      <c r="C88" s="38">
        <f t="shared" si="18"/>
        <v>0</v>
      </c>
      <c r="D88" s="39">
        <f t="shared" si="28"/>
        <v>0</v>
      </c>
      <c r="E88" s="61">
        <f t="shared" si="28"/>
        <v>0</v>
      </c>
      <c r="F88" s="41"/>
      <c r="G88" s="42"/>
      <c r="H88" s="41"/>
      <c r="I88" s="42"/>
      <c r="J88" s="41"/>
      <c r="K88" s="43"/>
      <c r="L88" s="41"/>
      <c r="M88" s="43"/>
      <c r="N88" s="41"/>
      <c r="O88" s="43"/>
      <c r="P88" s="41"/>
      <c r="Q88" s="43"/>
      <c r="R88" s="41"/>
      <c r="S88" s="43"/>
      <c r="T88" s="41"/>
      <c r="U88" s="43"/>
      <c r="V88" s="41"/>
      <c r="W88" s="43"/>
      <c r="X88" s="41"/>
      <c r="Y88" s="43"/>
      <c r="Z88" s="41"/>
      <c r="AA88" s="43"/>
      <c r="AB88" s="41"/>
      <c r="AC88" s="43"/>
      <c r="AD88" s="41"/>
      <c r="AE88" s="43"/>
      <c r="AF88" s="41"/>
      <c r="AG88" s="43"/>
      <c r="AH88" s="41"/>
      <c r="AI88" s="43"/>
      <c r="AJ88" s="41"/>
      <c r="AK88" s="43"/>
      <c r="AL88" s="44"/>
      <c r="AM88" s="45"/>
      <c r="AN88" s="159"/>
      <c r="AO88" s="47"/>
      <c r="AP88" s="42"/>
      <c r="AQ88" s="32"/>
      <c r="AR88" s="32"/>
      <c r="AS88" s="32"/>
      <c r="AT88" s="32"/>
      <c r="AU88" s="33" t="str">
        <f t="shared" si="19"/>
        <v/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7"/>
      <c r="BG88" s="17"/>
      <c r="BX88" s="2"/>
      <c r="CA88" s="35" t="str">
        <f t="shared" si="20"/>
        <v/>
      </c>
      <c r="CB88" s="35" t="str">
        <f t="shared" si="21"/>
        <v/>
      </c>
      <c r="CC88" s="35" t="str">
        <f t="shared" si="22"/>
        <v/>
      </c>
      <c r="CD88" s="35" t="str">
        <f t="shared" si="23"/>
        <v/>
      </c>
      <c r="CE88" s="35"/>
      <c r="CF88" s="35"/>
      <c r="CG88" s="36">
        <f t="shared" si="24"/>
        <v>0</v>
      </c>
      <c r="CH88" s="36">
        <f t="shared" si="25"/>
        <v>0</v>
      </c>
      <c r="CI88" s="36">
        <f t="shared" si="26"/>
        <v>0</v>
      </c>
      <c r="CJ88" s="36">
        <f t="shared" si="27"/>
        <v>0</v>
      </c>
      <c r="CK88" s="10"/>
      <c r="CL88" s="10"/>
      <c r="CM88" s="10"/>
      <c r="CN88" s="10"/>
      <c r="CO88" s="10"/>
    </row>
    <row r="89" spans="1:93" ht="16.350000000000001" customHeight="1" x14ac:dyDescent="0.25">
      <c r="A89" s="384"/>
      <c r="B89" s="63" t="s">
        <v>45</v>
      </c>
      <c r="C89" s="64">
        <f t="shared" si="18"/>
        <v>0</v>
      </c>
      <c r="D89" s="65">
        <f t="shared" si="28"/>
        <v>0</v>
      </c>
      <c r="E89" s="66">
        <f t="shared" si="28"/>
        <v>0</v>
      </c>
      <c r="F89" s="70"/>
      <c r="G89" s="74"/>
      <c r="H89" s="70"/>
      <c r="I89" s="74"/>
      <c r="J89" s="70"/>
      <c r="K89" s="84"/>
      <c r="L89" s="70"/>
      <c r="M89" s="84"/>
      <c r="N89" s="70"/>
      <c r="O89" s="84"/>
      <c r="P89" s="70"/>
      <c r="Q89" s="84"/>
      <c r="R89" s="70"/>
      <c r="S89" s="84"/>
      <c r="T89" s="70"/>
      <c r="U89" s="84"/>
      <c r="V89" s="70"/>
      <c r="W89" s="84"/>
      <c r="X89" s="70"/>
      <c r="Y89" s="84"/>
      <c r="Z89" s="70"/>
      <c r="AA89" s="84"/>
      <c r="AB89" s="70"/>
      <c r="AC89" s="84"/>
      <c r="AD89" s="70"/>
      <c r="AE89" s="84"/>
      <c r="AF89" s="70"/>
      <c r="AG89" s="84"/>
      <c r="AH89" s="70"/>
      <c r="AI89" s="84"/>
      <c r="AJ89" s="70"/>
      <c r="AK89" s="84"/>
      <c r="AL89" s="85"/>
      <c r="AM89" s="86"/>
      <c r="AN89" s="160"/>
      <c r="AO89" s="87"/>
      <c r="AP89" s="74"/>
      <c r="AQ89" s="75"/>
      <c r="AR89" s="75"/>
      <c r="AS89" s="75"/>
      <c r="AT89" s="75"/>
      <c r="AU89" s="33" t="str">
        <f t="shared" si="19"/>
        <v/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17"/>
      <c r="BG89" s="17"/>
      <c r="BX89" s="2"/>
      <c r="CA89" s="35" t="str">
        <f t="shared" si="20"/>
        <v/>
      </c>
      <c r="CB89" s="35" t="str">
        <f t="shared" si="21"/>
        <v/>
      </c>
      <c r="CC89" s="35" t="str">
        <f t="shared" si="22"/>
        <v/>
      </c>
      <c r="CD89" s="35" t="str">
        <f t="shared" si="23"/>
        <v/>
      </c>
      <c r="CE89" s="35"/>
      <c r="CF89" s="35"/>
      <c r="CG89" s="36">
        <f t="shared" si="24"/>
        <v>0</v>
      </c>
      <c r="CH89" s="36">
        <f t="shared" si="25"/>
        <v>0</v>
      </c>
      <c r="CI89" s="36">
        <f t="shared" si="26"/>
        <v>0</v>
      </c>
      <c r="CJ89" s="36">
        <f t="shared" si="27"/>
        <v>0</v>
      </c>
      <c r="CK89" s="10"/>
      <c r="CL89" s="10"/>
      <c r="CM89" s="10"/>
      <c r="CN89" s="10"/>
      <c r="CO89" s="10"/>
    </row>
    <row r="90" spans="1:93" ht="32.1" customHeight="1" x14ac:dyDescent="0.25">
      <c r="A90" s="161" t="s">
        <v>61</v>
      </c>
      <c r="B90" s="161"/>
      <c r="C90" s="162"/>
      <c r="D90" s="162"/>
      <c r="E90" s="162"/>
      <c r="F90" s="162"/>
      <c r="G90" s="162"/>
      <c r="H90" s="162"/>
      <c r="I90" s="162"/>
      <c r="J90" s="162"/>
      <c r="K90" s="163"/>
      <c r="L90" s="163"/>
      <c r="M90" s="164"/>
      <c r="N90" s="165"/>
      <c r="O90" s="164"/>
      <c r="P90" s="164"/>
      <c r="Q90" s="164"/>
      <c r="R90" s="164"/>
      <c r="S90" s="164"/>
      <c r="T90" s="164"/>
      <c r="U90" s="164"/>
      <c r="V90" s="164"/>
      <c r="W90" s="165"/>
      <c r="X90" s="165"/>
      <c r="Y90" s="165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7"/>
      <c r="AR90" s="17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21" customHeight="1" x14ac:dyDescent="0.25">
      <c r="A91" s="382" t="s">
        <v>62</v>
      </c>
      <c r="B91" s="388" t="s">
        <v>63</v>
      </c>
      <c r="C91" s="391" t="s">
        <v>6</v>
      </c>
      <c r="D91" s="392"/>
      <c r="E91" s="393"/>
      <c r="F91" s="415" t="s">
        <v>7</v>
      </c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6"/>
      <c r="AN91" s="392" t="s">
        <v>9</v>
      </c>
      <c r="AO91" s="393"/>
      <c r="AP91" s="382" t="s">
        <v>10</v>
      </c>
      <c r="AQ91" s="382" t="s">
        <v>11</v>
      </c>
      <c r="AR91" s="382" t="s">
        <v>13</v>
      </c>
      <c r="BX91" s="2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2.5" customHeight="1" x14ac:dyDescent="0.25">
      <c r="A92" s="383"/>
      <c r="B92" s="389"/>
      <c r="C92" s="397"/>
      <c r="D92" s="398"/>
      <c r="E92" s="399"/>
      <c r="F92" s="407" t="s">
        <v>14</v>
      </c>
      <c r="G92" s="408"/>
      <c r="H92" s="407" t="s">
        <v>15</v>
      </c>
      <c r="I92" s="408"/>
      <c r="J92" s="415" t="s">
        <v>64</v>
      </c>
      <c r="K92" s="417"/>
      <c r="L92" s="415" t="s">
        <v>65</v>
      </c>
      <c r="M92" s="417"/>
      <c r="N92" s="415" t="s">
        <v>66</v>
      </c>
      <c r="O92" s="417"/>
      <c r="P92" s="415" t="s">
        <v>67</v>
      </c>
      <c r="Q92" s="417"/>
      <c r="R92" s="415" t="s">
        <v>68</v>
      </c>
      <c r="S92" s="417"/>
      <c r="T92" s="415" t="s">
        <v>69</v>
      </c>
      <c r="U92" s="417"/>
      <c r="V92" s="415" t="s">
        <v>70</v>
      </c>
      <c r="W92" s="417"/>
      <c r="X92" s="415" t="s">
        <v>71</v>
      </c>
      <c r="Y92" s="417"/>
      <c r="Z92" s="415" t="s">
        <v>72</v>
      </c>
      <c r="AA92" s="417"/>
      <c r="AB92" s="415" t="s">
        <v>73</v>
      </c>
      <c r="AC92" s="417"/>
      <c r="AD92" s="415" t="s">
        <v>74</v>
      </c>
      <c r="AE92" s="418"/>
      <c r="AF92" s="415" t="s">
        <v>75</v>
      </c>
      <c r="AG92" s="417"/>
      <c r="AH92" s="418" t="s">
        <v>76</v>
      </c>
      <c r="AI92" s="418"/>
      <c r="AJ92" s="415" t="s">
        <v>77</v>
      </c>
      <c r="AK92" s="417"/>
      <c r="AL92" s="418" t="s">
        <v>30</v>
      </c>
      <c r="AM92" s="416"/>
      <c r="AN92" s="398"/>
      <c r="AO92" s="399"/>
      <c r="AP92" s="383"/>
      <c r="AQ92" s="383"/>
      <c r="AR92" s="383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X92" s="2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24" customHeight="1" x14ac:dyDescent="0.25">
      <c r="A93" s="384"/>
      <c r="B93" s="390"/>
      <c r="C93" s="166" t="s">
        <v>31</v>
      </c>
      <c r="D93" s="167" t="s">
        <v>32</v>
      </c>
      <c r="E93" s="368" t="s">
        <v>33</v>
      </c>
      <c r="F93" s="11" t="s">
        <v>32</v>
      </c>
      <c r="G93" s="365" t="s">
        <v>33</v>
      </c>
      <c r="H93" s="11" t="s">
        <v>32</v>
      </c>
      <c r="I93" s="365" t="s">
        <v>33</v>
      </c>
      <c r="J93" s="11" t="s">
        <v>32</v>
      </c>
      <c r="K93" s="365" t="s">
        <v>33</v>
      </c>
      <c r="L93" s="11" t="s">
        <v>32</v>
      </c>
      <c r="M93" s="365" t="s">
        <v>33</v>
      </c>
      <c r="N93" s="11" t="s">
        <v>32</v>
      </c>
      <c r="O93" s="364" t="s">
        <v>33</v>
      </c>
      <c r="P93" s="11" t="s">
        <v>32</v>
      </c>
      <c r="Q93" s="365" t="s">
        <v>33</v>
      </c>
      <c r="R93" s="170" t="s">
        <v>32</v>
      </c>
      <c r="S93" s="364" t="s">
        <v>33</v>
      </c>
      <c r="T93" s="11" t="s">
        <v>32</v>
      </c>
      <c r="U93" s="365" t="s">
        <v>33</v>
      </c>
      <c r="V93" s="170" t="s">
        <v>32</v>
      </c>
      <c r="W93" s="364" t="s">
        <v>33</v>
      </c>
      <c r="X93" s="11" t="s">
        <v>32</v>
      </c>
      <c r="Y93" s="365" t="s">
        <v>33</v>
      </c>
      <c r="Z93" s="170" t="s">
        <v>32</v>
      </c>
      <c r="AA93" s="364" t="s">
        <v>33</v>
      </c>
      <c r="AB93" s="11" t="s">
        <v>32</v>
      </c>
      <c r="AC93" s="365" t="s">
        <v>33</v>
      </c>
      <c r="AD93" s="11" t="s">
        <v>32</v>
      </c>
      <c r="AE93" s="364" t="s">
        <v>33</v>
      </c>
      <c r="AF93" s="11" t="s">
        <v>32</v>
      </c>
      <c r="AG93" s="365" t="s">
        <v>33</v>
      </c>
      <c r="AH93" s="170" t="s">
        <v>32</v>
      </c>
      <c r="AI93" s="364" t="s">
        <v>33</v>
      </c>
      <c r="AJ93" s="11" t="s">
        <v>32</v>
      </c>
      <c r="AK93" s="365" t="s">
        <v>33</v>
      </c>
      <c r="AL93" s="170" t="s">
        <v>32</v>
      </c>
      <c r="AM93" s="371" t="s">
        <v>33</v>
      </c>
      <c r="AN93" s="367" t="s">
        <v>34</v>
      </c>
      <c r="AO93" s="368" t="s">
        <v>35</v>
      </c>
      <c r="AP93" s="384"/>
      <c r="AQ93" s="384"/>
      <c r="AR93" s="384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X93" s="2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9.5" customHeight="1" x14ac:dyDescent="0.25">
      <c r="A94" s="382" t="s">
        <v>78</v>
      </c>
      <c r="B94" s="18" t="s">
        <v>79</v>
      </c>
      <c r="C94" s="19">
        <f t="shared" ref="C94:C105" si="29">SUM(D94+E94)</f>
        <v>229</v>
      </c>
      <c r="D94" s="20">
        <f>+L94+N94+P94+R94+T94+V94+X94+Z94+AB94+AD94</f>
        <v>125</v>
      </c>
      <c r="E94" s="172">
        <f>+M94+O94+Q94+S94+U94+W94+Y94+AA94+AC94+AE94</f>
        <v>104</v>
      </c>
      <c r="F94" s="126"/>
      <c r="G94" s="173"/>
      <c r="H94" s="126"/>
      <c r="I94" s="174"/>
      <c r="J94" s="126"/>
      <c r="K94" s="173"/>
      <c r="L94" s="77">
        <v>6</v>
      </c>
      <c r="M94" s="78">
        <v>6</v>
      </c>
      <c r="N94" s="175">
        <v>15</v>
      </c>
      <c r="O94" s="176">
        <v>19</v>
      </c>
      <c r="P94" s="79">
        <v>21</v>
      </c>
      <c r="Q94" s="78">
        <v>22</v>
      </c>
      <c r="R94" s="177">
        <v>11</v>
      </c>
      <c r="S94" s="176">
        <v>8</v>
      </c>
      <c r="T94" s="77">
        <v>13</v>
      </c>
      <c r="U94" s="29">
        <v>10</v>
      </c>
      <c r="V94" s="175">
        <v>21</v>
      </c>
      <c r="W94" s="177">
        <v>14</v>
      </c>
      <c r="X94" s="77">
        <v>12</v>
      </c>
      <c r="Y94" s="29">
        <v>9</v>
      </c>
      <c r="Z94" s="175">
        <v>14</v>
      </c>
      <c r="AA94" s="177">
        <v>9</v>
      </c>
      <c r="AB94" s="77">
        <v>9</v>
      </c>
      <c r="AC94" s="29">
        <v>6</v>
      </c>
      <c r="AD94" s="77">
        <v>3</v>
      </c>
      <c r="AE94" s="78">
        <v>1</v>
      </c>
      <c r="AF94" s="178"/>
      <c r="AG94" s="179"/>
      <c r="AH94" s="178"/>
      <c r="AI94" s="179"/>
      <c r="AJ94" s="178"/>
      <c r="AK94" s="179"/>
      <c r="AL94" s="180"/>
      <c r="AM94" s="181"/>
      <c r="AN94" s="182">
        <v>0</v>
      </c>
      <c r="AO94" s="78">
        <v>0</v>
      </c>
      <c r="AP94" s="30">
        <v>0</v>
      </c>
      <c r="AQ94" s="29">
        <v>0</v>
      </c>
      <c r="AR94" s="78">
        <v>0</v>
      </c>
      <c r="AS94" s="33" t="str">
        <f t="shared" ref="AS94:AS105" si="30">$CA94&amp;$CB94&amp;$CC94&amp;$CD94</f>
        <v/>
      </c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17"/>
      <c r="BE94" s="17"/>
      <c r="BX94" s="2"/>
      <c r="CA94" s="35" t="str">
        <f t="shared" ref="CA94:CA105" si="31">IF(CG94=1,"* No olvide digitar la columna Trans y/o Pueblos Originarios y/o Migrantes y/o Población SENAME (Digite Cero si no tiene). ","")</f>
        <v/>
      </c>
      <c r="CB94" s="35" t="str">
        <f t="shared" ref="CB94:CB105" si="32">IF(CH94=1,"* El número de Trans y/o Pueblos Originarios y/o Migrantes y/o Población SENAME NO DEBE ser mayor que el Total. ","")</f>
        <v/>
      </c>
      <c r="CC94" s="35"/>
      <c r="CD94" s="35"/>
      <c r="CE94" s="35"/>
      <c r="CF94" s="35"/>
      <c r="CG94" s="36">
        <f t="shared" ref="CG94:CG105" si="33">IF(AND(C94&lt;&gt;0,OR(AO94="",AP94="",AQ94="",AR94="",AN94="")),1,0)</f>
        <v>0</v>
      </c>
      <c r="CH94" s="36">
        <f t="shared" ref="CH94:CH105" si="34">IF(OR(C94&lt;(AN94+AO94),C94&lt;AQ94,C94&lt;AP94,C94&lt;AR94),1,0)</f>
        <v>0</v>
      </c>
      <c r="CI94" s="36"/>
      <c r="CJ94" s="36"/>
      <c r="CK94" s="10"/>
      <c r="CL94" s="10"/>
      <c r="CM94" s="10"/>
      <c r="CN94" s="10"/>
      <c r="CO94" s="10"/>
    </row>
    <row r="95" spans="1:93" ht="19.5" customHeight="1" x14ac:dyDescent="0.25">
      <c r="A95" s="383"/>
      <c r="B95" s="37" t="s">
        <v>80</v>
      </c>
      <c r="C95" s="38">
        <f t="shared" si="29"/>
        <v>26</v>
      </c>
      <c r="D95" s="39">
        <f>SUM(F95+H95+J95+L95+N95+P95+R95+T95+V95+X95+Z95+AB95+AD95+AF95+AH95+AJ95+AL95)</f>
        <v>14</v>
      </c>
      <c r="E95" s="183">
        <f t="shared" ref="D95:E97" si="35">SUM(G95+I95+K95+M95+O95+Q95+S95+U95+W95+Y95+AA95+AC95+AE95+AG95+AI95+AK95+AM95)</f>
        <v>12</v>
      </c>
      <c r="F95" s="41"/>
      <c r="G95" s="184"/>
      <c r="H95" s="41"/>
      <c r="I95" s="42"/>
      <c r="J95" s="182"/>
      <c r="K95" s="101"/>
      <c r="L95" s="41"/>
      <c r="M95" s="43">
        <v>1</v>
      </c>
      <c r="N95" s="182"/>
      <c r="O95" s="101">
        <v>2</v>
      </c>
      <c r="P95" s="44"/>
      <c r="Q95" s="43">
        <v>1</v>
      </c>
      <c r="R95" s="184"/>
      <c r="S95" s="101">
        <v>1</v>
      </c>
      <c r="T95" s="41">
        <v>2</v>
      </c>
      <c r="U95" s="42">
        <v>1</v>
      </c>
      <c r="V95" s="182">
        <v>1</v>
      </c>
      <c r="W95" s="184">
        <v>1</v>
      </c>
      <c r="X95" s="41">
        <v>2</v>
      </c>
      <c r="Y95" s="42">
        <v>1</v>
      </c>
      <c r="Z95" s="182"/>
      <c r="AA95" s="184">
        <v>1</v>
      </c>
      <c r="AB95" s="41">
        <v>2</v>
      </c>
      <c r="AC95" s="42"/>
      <c r="AD95" s="41">
        <v>3</v>
      </c>
      <c r="AE95" s="43"/>
      <c r="AF95" s="41">
        <v>1</v>
      </c>
      <c r="AG95" s="42">
        <v>1</v>
      </c>
      <c r="AH95" s="41">
        <v>2</v>
      </c>
      <c r="AI95" s="42">
        <v>1</v>
      </c>
      <c r="AJ95" s="41">
        <v>1</v>
      </c>
      <c r="AK95" s="42">
        <v>1</v>
      </c>
      <c r="AL95" s="182"/>
      <c r="AM95" s="46"/>
      <c r="AN95" s="182">
        <v>0</v>
      </c>
      <c r="AO95" s="43">
        <v>0</v>
      </c>
      <c r="AP95" s="32">
        <v>0</v>
      </c>
      <c r="AQ95" s="42">
        <v>0</v>
      </c>
      <c r="AR95" s="43">
        <v>0</v>
      </c>
      <c r="AS95" s="33" t="str">
        <f t="shared" si="30"/>
        <v/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17"/>
      <c r="BE95" s="17"/>
      <c r="BX95" s="2"/>
      <c r="CA95" s="35" t="str">
        <f t="shared" si="31"/>
        <v/>
      </c>
      <c r="CB95" s="35" t="str">
        <f t="shared" si="32"/>
        <v/>
      </c>
      <c r="CG95" s="36">
        <f t="shared" si="33"/>
        <v>0</v>
      </c>
      <c r="CH95" s="36">
        <f t="shared" si="34"/>
        <v>0</v>
      </c>
      <c r="CI95" s="10"/>
      <c r="CJ95" s="10"/>
      <c r="CK95" s="10"/>
      <c r="CL95" s="10"/>
      <c r="CM95" s="10"/>
      <c r="CN95" s="10"/>
      <c r="CO95" s="10"/>
    </row>
    <row r="96" spans="1:93" ht="19.5" customHeight="1" x14ac:dyDescent="0.25">
      <c r="A96" s="383"/>
      <c r="B96" s="37" t="s">
        <v>81</v>
      </c>
      <c r="C96" s="38">
        <f t="shared" si="29"/>
        <v>10</v>
      </c>
      <c r="D96" s="39">
        <f t="shared" si="35"/>
        <v>5</v>
      </c>
      <c r="E96" s="183">
        <f t="shared" si="35"/>
        <v>5</v>
      </c>
      <c r="F96" s="41">
        <v>1</v>
      </c>
      <c r="G96" s="184"/>
      <c r="H96" s="41"/>
      <c r="I96" s="42"/>
      <c r="J96" s="182"/>
      <c r="K96" s="101"/>
      <c r="L96" s="41"/>
      <c r="M96" s="43"/>
      <c r="N96" s="182"/>
      <c r="O96" s="101">
        <v>1</v>
      </c>
      <c r="P96" s="44">
        <v>2</v>
      </c>
      <c r="Q96" s="43">
        <v>1</v>
      </c>
      <c r="R96" s="184"/>
      <c r="S96" s="101">
        <v>1</v>
      </c>
      <c r="T96" s="41"/>
      <c r="U96" s="42"/>
      <c r="V96" s="182"/>
      <c r="W96" s="184">
        <v>1</v>
      </c>
      <c r="X96" s="41"/>
      <c r="Y96" s="42"/>
      <c r="Z96" s="182"/>
      <c r="AA96" s="184"/>
      <c r="AB96" s="41">
        <v>1</v>
      </c>
      <c r="AC96" s="42">
        <v>1</v>
      </c>
      <c r="AD96" s="41"/>
      <c r="AE96" s="43"/>
      <c r="AF96" s="41">
        <v>1</v>
      </c>
      <c r="AG96" s="42"/>
      <c r="AH96" s="41"/>
      <c r="AI96" s="42"/>
      <c r="AJ96" s="41"/>
      <c r="AK96" s="42"/>
      <c r="AL96" s="182"/>
      <c r="AM96" s="46"/>
      <c r="AN96" s="182">
        <v>0</v>
      </c>
      <c r="AO96" s="43">
        <v>0</v>
      </c>
      <c r="AP96" s="32">
        <v>0</v>
      </c>
      <c r="AQ96" s="42">
        <v>0</v>
      </c>
      <c r="AR96" s="43">
        <v>0</v>
      </c>
      <c r="AS96" s="33" t="str">
        <f t="shared" si="30"/>
        <v/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17"/>
      <c r="BE96" s="17"/>
      <c r="BX96" s="2"/>
      <c r="CA96" s="35" t="str">
        <f t="shared" si="31"/>
        <v/>
      </c>
      <c r="CB96" s="35" t="str">
        <f t="shared" si="32"/>
        <v/>
      </c>
      <c r="CG96" s="36">
        <f t="shared" si="33"/>
        <v>0</v>
      </c>
      <c r="CH96" s="36">
        <f t="shared" si="34"/>
        <v>0</v>
      </c>
      <c r="CI96" s="10"/>
      <c r="CJ96" s="10"/>
      <c r="CK96" s="10"/>
      <c r="CL96" s="10"/>
      <c r="CM96" s="10"/>
      <c r="CN96" s="10"/>
      <c r="CO96" s="10"/>
    </row>
    <row r="97" spans="1:93" ht="19.5" customHeight="1" x14ac:dyDescent="0.25">
      <c r="A97" s="383"/>
      <c r="B97" s="37" t="s">
        <v>82</v>
      </c>
      <c r="C97" s="38">
        <f t="shared" si="29"/>
        <v>0</v>
      </c>
      <c r="D97" s="39">
        <f t="shared" si="35"/>
        <v>0</v>
      </c>
      <c r="E97" s="183">
        <f t="shared" si="35"/>
        <v>0</v>
      </c>
      <c r="F97" s="41"/>
      <c r="G97" s="184"/>
      <c r="H97" s="41"/>
      <c r="I97" s="42"/>
      <c r="J97" s="182"/>
      <c r="K97" s="101"/>
      <c r="L97" s="41"/>
      <c r="M97" s="43"/>
      <c r="N97" s="182"/>
      <c r="O97" s="101"/>
      <c r="P97" s="44"/>
      <c r="Q97" s="43"/>
      <c r="R97" s="184"/>
      <c r="S97" s="101"/>
      <c r="T97" s="41"/>
      <c r="U97" s="42"/>
      <c r="V97" s="182"/>
      <c r="W97" s="184"/>
      <c r="X97" s="41"/>
      <c r="Y97" s="42"/>
      <c r="Z97" s="182"/>
      <c r="AA97" s="184"/>
      <c r="AB97" s="41"/>
      <c r="AC97" s="42"/>
      <c r="AD97" s="41"/>
      <c r="AE97" s="43"/>
      <c r="AF97" s="41"/>
      <c r="AG97" s="42"/>
      <c r="AH97" s="41"/>
      <c r="AI97" s="42"/>
      <c r="AJ97" s="41"/>
      <c r="AK97" s="42"/>
      <c r="AL97" s="182"/>
      <c r="AM97" s="46"/>
      <c r="AN97" s="182"/>
      <c r="AO97" s="43"/>
      <c r="AP97" s="32"/>
      <c r="AQ97" s="42"/>
      <c r="AR97" s="43"/>
      <c r="AS97" s="33" t="str">
        <f t="shared" si="30"/>
        <v/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17"/>
      <c r="BE97" s="17"/>
      <c r="BX97" s="2"/>
      <c r="CA97" s="35" t="str">
        <f t="shared" si="31"/>
        <v/>
      </c>
      <c r="CB97" s="35" t="str">
        <f t="shared" si="32"/>
        <v/>
      </c>
      <c r="CG97" s="36">
        <f t="shared" si="33"/>
        <v>0</v>
      </c>
      <c r="CH97" s="36">
        <f t="shared" si="34"/>
        <v>0</v>
      </c>
      <c r="CI97" s="10"/>
      <c r="CJ97" s="10"/>
      <c r="CK97" s="10"/>
      <c r="CL97" s="10"/>
      <c r="CM97" s="10"/>
      <c r="CN97" s="10"/>
      <c r="CO97" s="10"/>
    </row>
    <row r="98" spans="1:93" ht="19.5" customHeight="1" x14ac:dyDescent="0.25">
      <c r="A98" s="383"/>
      <c r="B98" s="128" t="s">
        <v>83</v>
      </c>
      <c r="C98" s="129">
        <f t="shared" si="29"/>
        <v>0</v>
      </c>
      <c r="D98" s="185">
        <f>+J98+L98+N98</f>
        <v>0</v>
      </c>
      <c r="E98" s="186">
        <f>+K98+M98+O98</f>
        <v>0</v>
      </c>
      <c r="F98" s="90"/>
      <c r="G98" s="187"/>
      <c r="H98" s="90"/>
      <c r="I98" s="91"/>
      <c r="J98" s="182"/>
      <c r="K98" s="101"/>
      <c r="L98" s="53"/>
      <c r="M98" s="55"/>
      <c r="N98" s="188"/>
      <c r="O98" s="189"/>
      <c r="P98" s="117"/>
      <c r="Q98" s="116"/>
      <c r="R98" s="187"/>
      <c r="S98" s="190"/>
      <c r="T98" s="90"/>
      <c r="U98" s="91"/>
      <c r="V98" s="130"/>
      <c r="W98" s="187"/>
      <c r="X98" s="90"/>
      <c r="Y98" s="91"/>
      <c r="Z98" s="130"/>
      <c r="AA98" s="187"/>
      <c r="AB98" s="90"/>
      <c r="AC98" s="91"/>
      <c r="AD98" s="90"/>
      <c r="AE98" s="116"/>
      <c r="AF98" s="90"/>
      <c r="AG98" s="91"/>
      <c r="AH98" s="90"/>
      <c r="AI98" s="91"/>
      <c r="AJ98" s="90"/>
      <c r="AK98" s="91"/>
      <c r="AL98" s="187"/>
      <c r="AM98" s="118"/>
      <c r="AN98" s="182"/>
      <c r="AO98" s="43"/>
      <c r="AP98" s="32"/>
      <c r="AQ98" s="54"/>
      <c r="AR98" s="55"/>
      <c r="AS98" s="33" t="str">
        <f t="shared" si="30"/>
        <v/>
      </c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17"/>
      <c r="BE98" s="17"/>
      <c r="BX98" s="2"/>
      <c r="CA98" s="35" t="str">
        <f t="shared" si="31"/>
        <v/>
      </c>
      <c r="CB98" s="35" t="str">
        <f t="shared" si="32"/>
        <v/>
      </c>
      <c r="CG98" s="36">
        <f t="shared" si="33"/>
        <v>0</v>
      </c>
      <c r="CH98" s="36">
        <f t="shared" si="34"/>
        <v>0</v>
      </c>
      <c r="CI98" s="10"/>
      <c r="CJ98" s="10"/>
      <c r="CK98" s="10"/>
      <c r="CL98" s="10"/>
      <c r="CM98" s="10"/>
      <c r="CN98" s="10"/>
      <c r="CO98" s="10"/>
    </row>
    <row r="99" spans="1:93" ht="19.5" customHeight="1" x14ac:dyDescent="0.25">
      <c r="A99" s="384"/>
      <c r="B99" s="63" t="s">
        <v>84</v>
      </c>
      <c r="C99" s="64">
        <f t="shared" si="29"/>
        <v>0</v>
      </c>
      <c r="D99" s="65">
        <f>SUM(F99+H99+J99+L99+N99+P99+R99+T99+V99+X99+Z99+AB99+AD99+AF99+AH99+AJ99+AL99)</f>
        <v>0</v>
      </c>
      <c r="E99" s="191">
        <f>SUM(G99+I99+K99+M99+O99+Q99+S99+U99+W99+Y99+AA99+AC99+AE99+AG99+AI99+AK99+AM99)</f>
        <v>0</v>
      </c>
      <c r="F99" s="70"/>
      <c r="G99" s="192"/>
      <c r="H99" s="70"/>
      <c r="I99" s="74"/>
      <c r="J99" s="193"/>
      <c r="K99" s="194"/>
      <c r="L99" s="70"/>
      <c r="M99" s="84"/>
      <c r="N99" s="193"/>
      <c r="O99" s="194"/>
      <c r="P99" s="85"/>
      <c r="Q99" s="84"/>
      <c r="R99" s="192"/>
      <c r="S99" s="194"/>
      <c r="T99" s="70"/>
      <c r="U99" s="74"/>
      <c r="V99" s="193"/>
      <c r="W99" s="192"/>
      <c r="X99" s="70"/>
      <c r="Y99" s="74"/>
      <c r="Z99" s="193"/>
      <c r="AA99" s="192"/>
      <c r="AB99" s="70"/>
      <c r="AC99" s="74"/>
      <c r="AD99" s="70"/>
      <c r="AE99" s="84"/>
      <c r="AF99" s="70"/>
      <c r="AG99" s="74"/>
      <c r="AH99" s="70"/>
      <c r="AI99" s="74"/>
      <c r="AJ99" s="70"/>
      <c r="AK99" s="74"/>
      <c r="AL99" s="70"/>
      <c r="AM99" s="74"/>
      <c r="AN99" s="182"/>
      <c r="AO99" s="43"/>
      <c r="AP99" s="32"/>
      <c r="AQ99" s="42"/>
      <c r="AR99" s="43"/>
      <c r="AS99" s="33" t="str">
        <f t="shared" si="30"/>
        <v/>
      </c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17"/>
      <c r="BE99" s="17"/>
      <c r="BX99" s="2"/>
      <c r="CA99" s="35" t="str">
        <f t="shared" si="31"/>
        <v/>
      </c>
      <c r="CB99" s="35" t="str">
        <f t="shared" si="32"/>
        <v/>
      </c>
      <c r="CG99" s="36">
        <f t="shared" si="33"/>
        <v>0</v>
      </c>
      <c r="CH99" s="36">
        <f t="shared" si="34"/>
        <v>0</v>
      </c>
      <c r="CI99" s="10"/>
      <c r="CJ99" s="10"/>
      <c r="CK99" s="10"/>
      <c r="CL99" s="10"/>
      <c r="CM99" s="10"/>
      <c r="CN99" s="10"/>
      <c r="CO99" s="10"/>
    </row>
    <row r="100" spans="1:93" ht="19.5" customHeight="1" x14ac:dyDescent="0.25">
      <c r="A100" s="382" t="s">
        <v>85</v>
      </c>
      <c r="B100" s="18" t="s">
        <v>79</v>
      </c>
      <c r="C100" s="19">
        <f t="shared" si="29"/>
        <v>0</v>
      </c>
      <c r="D100" s="20">
        <f>+L100+N100+P100+R100+T100+V100+X100+Z100+AB100+AD100</f>
        <v>0</v>
      </c>
      <c r="E100" s="172">
        <f>+M100+O100+Q100+S100+U100+W100+Y100+AA100+AC100+AE100</f>
        <v>0</v>
      </c>
      <c r="F100" s="126"/>
      <c r="G100" s="173"/>
      <c r="H100" s="126"/>
      <c r="I100" s="174"/>
      <c r="J100" s="126"/>
      <c r="K100" s="173"/>
      <c r="L100" s="77"/>
      <c r="M100" s="78"/>
      <c r="N100" s="175"/>
      <c r="O100" s="176"/>
      <c r="P100" s="79"/>
      <c r="Q100" s="78"/>
      <c r="R100" s="177"/>
      <c r="S100" s="176"/>
      <c r="T100" s="77"/>
      <c r="U100" s="29"/>
      <c r="V100" s="175"/>
      <c r="W100" s="177"/>
      <c r="X100" s="77"/>
      <c r="Y100" s="29"/>
      <c r="Z100" s="175"/>
      <c r="AA100" s="177"/>
      <c r="AB100" s="77"/>
      <c r="AC100" s="29"/>
      <c r="AD100" s="77"/>
      <c r="AE100" s="78"/>
      <c r="AF100" s="107"/>
      <c r="AG100" s="195"/>
      <c r="AH100" s="107"/>
      <c r="AI100" s="195"/>
      <c r="AJ100" s="107"/>
      <c r="AK100" s="195"/>
      <c r="AL100" s="196"/>
      <c r="AM100" s="197"/>
      <c r="AN100" s="182"/>
      <c r="AO100" s="43"/>
      <c r="AP100" s="32"/>
      <c r="AQ100" s="95"/>
      <c r="AR100" s="96"/>
      <c r="AS100" s="33" t="str">
        <f t="shared" si="30"/>
        <v/>
      </c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17"/>
      <c r="BE100" s="17"/>
      <c r="BX100" s="2"/>
      <c r="CA100" s="35" t="str">
        <f t="shared" si="31"/>
        <v/>
      </c>
      <c r="CB100" s="35" t="str">
        <f t="shared" si="32"/>
        <v/>
      </c>
      <c r="CG100" s="36">
        <f t="shared" si="33"/>
        <v>0</v>
      </c>
      <c r="CH100" s="36">
        <f t="shared" si="34"/>
        <v>0</v>
      </c>
      <c r="CI100" s="10"/>
      <c r="CJ100" s="10"/>
      <c r="CK100" s="10"/>
      <c r="CL100" s="10"/>
      <c r="CM100" s="10"/>
      <c r="CN100" s="10"/>
      <c r="CO100" s="10"/>
    </row>
    <row r="101" spans="1:93" ht="19.5" customHeight="1" x14ac:dyDescent="0.25">
      <c r="A101" s="383"/>
      <c r="B101" s="37" t="s">
        <v>80</v>
      </c>
      <c r="C101" s="38">
        <f t="shared" si="29"/>
        <v>26</v>
      </c>
      <c r="D101" s="39">
        <f t="shared" ref="D101:E103" si="36">SUM(F101+H101+J101+L101+N101+P101+R101+T101+V101+X101+Z101+AB101+AD101+AF101+AH101+AJ101+AL101)</f>
        <v>14</v>
      </c>
      <c r="E101" s="183">
        <f t="shared" si="36"/>
        <v>12</v>
      </c>
      <c r="F101" s="41"/>
      <c r="G101" s="198"/>
      <c r="H101" s="41"/>
      <c r="I101" s="95"/>
      <c r="J101" s="41"/>
      <c r="K101" s="198"/>
      <c r="L101" s="41"/>
      <c r="M101" s="95">
        <v>1</v>
      </c>
      <c r="N101" s="182"/>
      <c r="O101" s="198">
        <v>2</v>
      </c>
      <c r="P101" s="41"/>
      <c r="Q101" s="95">
        <v>1</v>
      </c>
      <c r="R101" s="182"/>
      <c r="S101" s="198">
        <v>1</v>
      </c>
      <c r="T101" s="41">
        <v>2</v>
      </c>
      <c r="U101" s="95">
        <v>1</v>
      </c>
      <c r="V101" s="182">
        <v>1</v>
      </c>
      <c r="W101" s="198">
        <v>1</v>
      </c>
      <c r="X101" s="41">
        <v>2</v>
      </c>
      <c r="Y101" s="95">
        <v>1</v>
      </c>
      <c r="Z101" s="182"/>
      <c r="AA101" s="198">
        <v>1</v>
      </c>
      <c r="AB101" s="41">
        <v>2</v>
      </c>
      <c r="AC101" s="95"/>
      <c r="AD101" s="41">
        <v>3</v>
      </c>
      <c r="AE101" s="96"/>
      <c r="AF101" s="41">
        <v>1</v>
      </c>
      <c r="AG101" s="42">
        <v>1</v>
      </c>
      <c r="AH101" s="41">
        <v>2</v>
      </c>
      <c r="AI101" s="42">
        <v>1</v>
      </c>
      <c r="AJ101" s="41">
        <v>1</v>
      </c>
      <c r="AK101" s="42">
        <v>1</v>
      </c>
      <c r="AL101" s="182"/>
      <c r="AM101" s="46"/>
      <c r="AN101" s="182">
        <v>0</v>
      </c>
      <c r="AO101" s="43">
        <v>0</v>
      </c>
      <c r="AP101" s="32">
        <v>0</v>
      </c>
      <c r="AQ101" s="95">
        <v>0</v>
      </c>
      <c r="AR101" s="96">
        <v>0</v>
      </c>
      <c r="AS101" s="33" t="str">
        <f t="shared" si="30"/>
        <v/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17"/>
      <c r="BE101" s="17"/>
      <c r="BX101" s="2"/>
      <c r="CA101" s="35" t="str">
        <f t="shared" si="31"/>
        <v/>
      </c>
      <c r="CB101" s="35" t="str">
        <f t="shared" si="32"/>
        <v/>
      </c>
      <c r="CG101" s="36">
        <f t="shared" si="33"/>
        <v>0</v>
      </c>
      <c r="CH101" s="36">
        <f t="shared" si="34"/>
        <v>0</v>
      </c>
      <c r="CI101" s="10"/>
      <c r="CJ101" s="10"/>
      <c r="CK101" s="10"/>
      <c r="CL101" s="10"/>
      <c r="CM101" s="10"/>
      <c r="CN101" s="10"/>
      <c r="CO101" s="10"/>
    </row>
    <row r="102" spans="1:93" ht="19.5" customHeight="1" x14ac:dyDescent="0.25">
      <c r="A102" s="383"/>
      <c r="B102" s="37" t="s">
        <v>81</v>
      </c>
      <c r="C102" s="38">
        <f t="shared" si="29"/>
        <v>10</v>
      </c>
      <c r="D102" s="39">
        <f>SUM(F102+H102+J102+L102+N102+P102+R102+T102+V102+X102+Z102+AB102+AD102+AF102+AH102+AJ102+AL102)</f>
        <v>5</v>
      </c>
      <c r="E102" s="183">
        <f t="shared" si="36"/>
        <v>5</v>
      </c>
      <c r="F102" s="41">
        <v>1</v>
      </c>
      <c r="G102" s="184"/>
      <c r="H102" s="41"/>
      <c r="I102" s="42"/>
      <c r="J102" s="41"/>
      <c r="K102" s="184"/>
      <c r="L102" s="41"/>
      <c r="M102" s="42"/>
      <c r="N102" s="182"/>
      <c r="O102" s="184">
        <v>1</v>
      </c>
      <c r="P102" s="41">
        <v>2</v>
      </c>
      <c r="Q102" s="42">
        <v>1</v>
      </c>
      <c r="R102" s="182"/>
      <c r="S102" s="184">
        <v>1</v>
      </c>
      <c r="T102" s="41"/>
      <c r="U102" s="42"/>
      <c r="V102" s="182"/>
      <c r="W102" s="184">
        <v>1</v>
      </c>
      <c r="X102" s="41"/>
      <c r="Y102" s="42"/>
      <c r="Z102" s="182"/>
      <c r="AA102" s="184"/>
      <c r="AB102" s="41">
        <v>1</v>
      </c>
      <c r="AC102" s="42">
        <v>1</v>
      </c>
      <c r="AD102" s="41"/>
      <c r="AE102" s="43"/>
      <c r="AF102" s="41">
        <v>1</v>
      </c>
      <c r="AG102" s="42"/>
      <c r="AH102" s="41"/>
      <c r="AI102" s="42"/>
      <c r="AJ102" s="41"/>
      <c r="AK102" s="42"/>
      <c r="AL102" s="182"/>
      <c r="AM102" s="46"/>
      <c r="AN102" s="182">
        <v>0</v>
      </c>
      <c r="AO102" s="43">
        <v>0</v>
      </c>
      <c r="AP102" s="32">
        <v>0</v>
      </c>
      <c r="AQ102" s="42">
        <v>0</v>
      </c>
      <c r="AR102" s="43">
        <v>0</v>
      </c>
      <c r="AS102" s="33" t="str">
        <f t="shared" si="30"/>
        <v/>
      </c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17"/>
      <c r="BE102" s="17"/>
      <c r="BX102" s="2"/>
      <c r="CA102" s="35" t="str">
        <f t="shared" si="31"/>
        <v/>
      </c>
      <c r="CB102" s="35" t="str">
        <f t="shared" si="32"/>
        <v/>
      </c>
      <c r="CG102" s="36">
        <f t="shared" si="33"/>
        <v>0</v>
      </c>
      <c r="CH102" s="36">
        <f t="shared" si="34"/>
        <v>0</v>
      </c>
      <c r="CI102" s="10"/>
      <c r="CJ102" s="10"/>
      <c r="CK102" s="10"/>
      <c r="CL102" s="10"/>
      <c r="CM102" s="10"/>
      <c r="CN102" s="10"/>
      <c r="CO102" s="10"/>
    </row>
    <row r="103" spans="1:93" ht="19.5" customHeight="1" x14ac:dyDescent="0.25">
      <c r="A103" s="383"/>
      <c r="B103" s="37" t="s">
        <v>82</v>
      </c>
      <c r="C103" s="38">
        <f t="shared" si="29"/>
        <v>0</v>
      </c>
      <c r="D103" s="39">
        <f t="shared" si="36"/>
        <v>0</v>
      </c>
      <c r="E103" s="183">
        <f t="shared" si="36"/>
        <v>0</v>
      </c>
      <c r="F103" s="41"/>
      <c r="G103" s="184"/>
      <c r="H103" s="41"/>
      <c r="I103" s="42"/>
      <c r="J103" s="41"/>
      <c r="K103" s="184"/>
      <c r="L103" s="41"/>
      <c r="M103" s="42"/>
      <c r="N103" s="182"/>
      <c r="O103" s="184"/>
      <c r="P103" s="41"/>
      <c r="Q103" s="42"/>
      <c r="R103" s="182"/>
      <c r="S103" s="184"/>
      <c r="T103" s="41"/>
      <c r="U103" s="42"/>
      <c r="V103" s="182"/>
      <c r="W103" s="184"/>
      <c r="X103" s="41"/>
      <c r="Y103" s="42"/>
      <c r="Z103" s="182"/>
      <c r="AA103" s="184"/>
      <c r="AB103" s="41"/>
      <c r="AC103" s="42"/>
      <c r="AD103" s="41"/>
      <c r="AE103" s="43"/>
      <c r="AF103" s="41"/>
      <c r="AG103" s="42"/>
      <c r="AH103" s="41"/>
      <c r="AI103" s="42"/>
      <c r="AJ103" s="41"/>
      <c r="AK103" s="42"/>
      <c r="AL103" s="182"/>
      <c r="AM103" s="46"/>
      <c r="AN103" s="182"/>
      <c r="AO103" s="43"/>
      <c r="AP103" s="32"/>
      <c r="AQ103" s="42"/>
      <c r="AR103" s="43"/>
      <c r="AS103" s="33" t="str">
        <f t="shared" si="30"/>
        <v/>
      </c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17"/>
      <c r="BE103" s="17"/>
      <c r="BX103" s="2"/>
      <c r="CA103" s="35" t="str">
        <f t="shared" si="31"/>
        <v/>
      </c>
      <c r="CB103" s="35" t="str">
        <f t="shared" si="32"/>
        <v/>
      </c>
      <c r="CG103" s="36">
        <f t="shared" si="33"/>
        <v>0</v>
      </c>
      <c r="CH103" s="36">
        <f t="shared" si="34"/>
        <v>0</v>
      </c>
      <c r="CI103" s="10"/>
      <c r="CJ103" s="10"/>
      <c r="CK103" s="10"/>
      <c r="CL103" s="10"/>
      <c r="CM103" s="10"/>
      <c r="CN103" s="10"/>
      <c r="CO103" s="10"/>
    </row>
    <row r="104" spans="1:93" ht="19.5" customHeight="1" x14ac:dyDescent="0.25">
      <c r="A104" s="383"/>
      <c r="B104" s="128" t="s">
        <v>83</v>
      </c>
      <c r="C104" s="129">
        <f t="shared" si="29"/>
        <v>0</v>
      </c>
      <c r="D104" s="185">
        <f>+J104+L104+N104</f>
        <v>0</v>
      </c>
      <c r="E104" s="186">
        <f>+K104+M104+O104</f>
        <v>0</v>
      </c>
      <c r="F104" s="90"/>
      <c r="G104" s="187"/>
      <c r="H104" s="126"/>
      <c r="I104" s="174"/>
      <c r="J104" s="41"/>
      <c r="K104" s="184"/>
      <c r="L104" s="41"/>
      <c r="M104" s="42"/>
      <c r="N104" s="182"/>
      <c r="O104" s="184"/>
      <c r="P104" s="199"/>
      <c r="Q104" s="127"/>
      <c r="R104" s="173"/>
      <c r="S104" s="200"/>
      <c r="T104" s="126"/>
      <c r="U104" s="174"/>
      <c r="V104" s="201"/>
      <c r="W104" s="173"/>
      <c r="X104" s="126"/>
      <c r="Y104" s="174"/>
      <c r="Z104" s="201"/>
      <c r="AA104" s="173"/>
      <c r="AB104" s="126"/>
      <c r="AC104" s="174"/>
      <c r="AD104" s="126"/>
      <c r="AE104" s="127"/>
      <c r="AF104" s="126"/>
      <c r="AG104" s="174"/>
      <c r="AH104" s="126"/>
      <c r="AI104" s="174"/>
      <c r="AJ104" s="126"/>
      <c r="AK104" s="174"/>
      <c r="AL104" s="173"/>
      <c r="AM104" s="202"/>
      <c r="AN104" s="182"/>
      <c r="AO104" s="43"/>
      <c r="AP104" s="32"/>
      <c r="AQ104" s="42"/>
      <c r="AR104" s="43"/>
      <c r="AS104" s="33" t="str">
        <f t="shared" si="30"/>
        <v/>
      </c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17"/>
      <c r="BE104" s="17"/>
      <c r="BX104" s="2"/>
      <c r="CA104" s="35" t="str">
        <f t="shared" si="31"/>
        <v/>
      </c>
      <c r="CB104" s="35" t="str">
        <f t="shared" si="32"/>
        <v/>
      </c>
      <c r="CG104" s="36">
        <f t="shared" si="33"/>
        <v>0</v>
      </c>
      <c r="CH104" s="36">
        <f t="shared" si="34"/>
        <v>0</v>
      </c>
      <c r="CI104" s="10"/>
      <c r="CJ104" s="10"/>
      <c r="CK104" s="10"/>
      <c r="CL104" s="10"/>
      <c r="CM104" s="10"/>
      <c r="CN104" s="10"/>
      <c r="CO104" s="10"/>
    </row>
    <row r="105" spans="1:93" ht="19.5" customHeight="1" x14ac:dyDescent="0.25">
      <c r="A105" s="384"/>
      <c r="B105" s="63" t="s">
        <v>84</v>
      </c>
      <c r="C105" s="64">
        <f t="shared" si="29"/>
        <v>0</v>
      </c>
      <c r="D105" s="65">
        <f>SUM(F105+H105+J105+L105+N105+P105+R105+T105+V105+X105+Z105+AB105+AD105+AF105+AH105+AJ105+AL105)</f>
        <v>0</v>
      </c>
      <c r="E105" s="191">
        <f>SUM(G105+I105+K105+M105+O105+Q105+S105+U105+W105+Y105+AA105+AC105+AE105+AG105+AI105+AK105+AM105)</f>
        <v>0</v>
      </c>
      <c r="F105" s="70"/>
      <c r="G105" s="192"/>
      <c r="H105" s="70"/>
      <c r="I105" s="74"/>
      <c r="J105" s="193"/>
      <c r="K105" s="194"/>
      <c r="L105" s="70"/>
      <c r="M105" s="84"/>
      <c r="N105" s="193"/>
      <c r="O105" s="194"/>
      <c r="P105" s="85"/>
      <c r="Q105" s="84"/>
      <c r="R105" s="192"/>
      <c r="S105" s="194"/>
      <c r="T105" s="70"/>
      <c r="U105" s="74"/>
      <c r="V105" s="193"/>
      <c r="W105" s="192"/>
      <c r="X105" s="70"/>
      <c r="Y105" s="74"/>
      <c r="Z105" s="193"/>
      <c r="AA105" s="192"/>
      <c r="AB105" s="70"/>
      <c r="AC105" s="74"/>
      <c r="AD105" s="70"/>
      <c r="AE105" s="84"/>
      <c r="AF105" s="70"/>
      <c r="AG105" s="74"/>
      <c r="AH105" s="70"/>
      <c r="AI105" s="74"/>
      <c r="AJ105" s="70"/>
      <c r="AK105" s="74"/>
      <c r="AL105" s="192"/>
      <c r="AM105" s="86"/>
      <c r="AN105" s="193"/>
      <c r="AO105" s="84"/>
      <c r="AP105" s="75"/>
      <c r="AQ105" s="74"/>
      <c r="AR105" s="74"/>
      <c r="AS105" s="33" t="str">
        <f t="shared" si="30"/>
        <v/>
      </c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17"/>
      <c r="BE105" s="17"/>
      <c r="BX105" s="2"/>
      <c r="CA105" s="35" t="str">
        <f t="shared" si="31"/>
        <v/>
      </c>
      <c r="CB105" s="35" t="str">
        <f t="shared" si="32"/>
        <v/>
      </c>
      <c r="CG105" s="36">
        <f t="shared" si="33"/>
        <v>0</v>
      </c>
      <c r="CH105" s="36">
        <f t="shared" si="34"/>
        <v>0</v>
      </c>
      <c r="CI105" s="10"/>
      <c r="CJ105" s="10"/>
      <c r="CK105" s="10"/>
      <c r="CL105" s="10"/>
      <c r="CM105" s="10"/>
      <c r="CN105" s="10"/>
      <c r="CO105" s="10"/>
    </row>
    <row r="106" spans="1:93" ht="32.1" customHeight="1" x14ac:dyDescent="0.25">
      <c r="A106" s="203" t="s">
        <v>86</v>
      </c>
      <c r="B106" s="9"/>
      <c r="C106" s="9"/>
      <c r="D106" s="9"/>
      <c r="E106" s="163"/>
      <c r="F106" s="163"/>
      <c r="G106" s="163"/>
      <c r="H106" s="163"/>
      <c r="I106" s="163"/>
      <c r="J106" s="163"/>
      <c r="K106" s="163"/>
      <c r="L106" s="164"/>
      <c r="M106" s="17"/>
      <c r="N106" s="17"/>
      <c r="O106" s="17"/>
      <c r="P106" s="17"/>
      <c r="Q106" s="17"/>
      <c r="R106" s="17"/>
      <c r="S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25.35" customHeight="1" x14ac:dyDescent="0.25">
      <c r="A107" s="392" t="s">
        <v>87</v>
      </c>
      <c r="B107" s="204" t="s">
        <v>88</v>
      </c>
      <c r="C107" s="370" t="s">
        <v>89</v>
      </c>
      <c r="D107" s="370" t="s">
        <v>90</v>
      </c>
      <c r="E107" s="163"/>
      <c r="F107" s="163"/>
      <c r="G107" s="163"/>
      <c r="H107" s="163"/>
      <c r="I107" s="163"/>
      <c r="J107" s="163"/>
      <c r="K107" s="163"/>
      <c r="L107" s="164"/>
      <c r="M107" s="17"/>
      <c r="N107" s="17"/>
      <c r="O107" s="17"/>
      <c r="P107" s="17"/>
      <c r="Q107" s="17"/>
      <c r="R107" s="17"/>
      <c r="S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26.25" customHeight="1" x14ac:dyDescent="0.25">
      <c r="A108" s="395"/>
      <c r="B108" s="206" t="s">
        <v>91</v>
      </c>
      <c r="C108" s="30"/>
      <c r="D108" s="30"/>
      <c r="E108" s="33" t="str">
        <f>$CA108&amp;$CB108&amp;$CC108&amp;$CD108</f>
        <v/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17"/>
      <c r="R108" s="17"/>
      <c r="S108" s="17"/>
      <c r="CA108" s="4" t="str">
        <f>IF(D108&lt;=C108,"","* Las consejerías realizadas en Espacios Amigables NO DEBEN ser mayor al Total de Actividades. ")</f>
        <v/>
      </c>
      <c r="CG108" s="10">
        <f>IF(D108&lt;=C108,0,1)</f>
        <v>0</v>
      </c>
      <c r="CH108" s="10"/>
      <c r="CI108" s="10"/>
      <c r="CJ108" s="10"/>
      <c r="CK108" s="10"/>
      <c r="CL108" s="10"/>
      <c r="CM108" s="10"/>
      <c r="CN108" s="10"/>
      <c r="CO108" s="10"/>
    </row>
    <row r="109" spans="1:93" ht="26.25" customHeight="1" x14ac:dyDescent="0.25">
      <c r="A109" s="395"/>
      <c r="B109" s="207" t="s">
        <v>92</v>
      </c>
      <c r="C109" s="32"/>
      <c r="D109" s="32"/>
      <c r="E109" s="33" t="str">
        <f>$CA109&amp;$CB109&amp;$CC109&amp;$CD109</f>
        <v/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17"/>
      <c r="R109" s="17"/>
      <c r="S109" s="17"/>
      <c r="CA109" s="4" t="str">
        <f>IF(D109&lt;=C109,"","* Las consejerías realizadas en Espacios Amigables NO DEBEN ser mayor al Total de Actividades. ")</f>
        <v/>
      </c>
      <c r="CG109" s="10">
        <f>IF(D109&lt;=C109,0,1)</f>
        <v>0</v>
      </c>
      <c r="CH109" s="10"/>
      <c r="CI109" s="10"/>
      <c r="CJ109" s="10"/>
      <c r="CK109" s="10"/>
      <c r="CL109" s="10"/>
      <c r="CM109" s="10"/>
      <c r="CN109" s="10"/>
      <c r="CO109" s="10"/>
    </row>
    <row r="110" spans="1:93" ht="26.25" customHeight="1" x14ac:dyDescent="0.25">
      <c r="A110" s="395"/>
      <c r="B110" s="207" t="s">
        <v>93</v>
      </c>
      <c r="C110" s="32"/>
      <c r="D110" s="32"/>
      <c r="E110" s="33" t="str">
        <f>$CA110&amp;$CB110&amp;$CC110&amp;$CD110</f>
        <v/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17"/>
      <c r="R110" s="17"/>
      <c r="S110" s="17"/>
      <c r="CA110" s="4" t="str">
        <f>IF(D110&lt;=C110,"","* Las consejerías realizadas en Espacios Amigables NO DEBEN ser mayor al Total de Actividades. ")</f>
        <v/>
      </c>
      <c r="CG110" s="10">
        <f>IF(D110&lt;=C110,0,1)</f>
        <v>0</v>
      </c>
      <c r="CH110" s="10"/>
      <c r="CI110" s="10"/>
      <c r="CJ110" s="10"/>
      <c r="CK110" s="10"/>
      <c r="CL110" s="10"/>
      <c r="CM110" s="10"/>
      <c r="CN110" s="10"/>
      <c r="CO110" s="10"/>
    </row>
    <row r="111" spans="1:93" ht="26.25" customHeight="1" x14ac:dyDescent="0.25">
      <c r="A111" s="395"/>
      <c r="B111" s="207" t="s">
        <v>94</v>
      </c>
      <c r="C111" s="32"/>
      <c r="D111" s="208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17"/>
      <c r="R111" s="17"/>
      <c r="S111" s="17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ht="26.25" customHeight="1" x14ac:dyDescent="0.25">
      <c r="A112" s="395"/>
      <c r="B112" s="209" t="s">
        <v>95</v>
      </c>
      <c r="C112" s="42"/>
      <c r="D112" s="208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17"/>
      <c r="R112" s="17"/>
      <c r="S112" s="17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104" ht="26.25" customHeight="1" x14ac:dyDescent="0.25">
      <c r="A113" s="395"/>
      <c r="B113" s="209" t="s">
        <v>96</v>
      </c>
      <c r="C113" s="42"/>
      <c r="D113" s="32"/>
      <c r="E113" s="33" t="str">
        <f>$CA113&amp;$CB113&amp;$CC113&amp;$CD113</f>
        <v/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17"/>
      <c r="R113" s="17"/>
      <c r="S113" s="17"/>
      <c r="CA113" s="4" t="str">
        <f>IF(D113&lt;=C113,"","* Las consejerías realizadas en Espacios Amigables NO DEBEN ser mayor al Total de Actividades. ")</f>
        <v/>
      </c>
      <c r="CG113" s="10">
        <f>IF(D113&lt;=C113,0,1)</f>
        <v>0</v>
      </c>
      <c r="CH113" s="10"/>
      <c r="CI113" s="10"/>
      <c r="CJ113" s="10"/>
      <c r="CK113" s="10"/>
      <c r="CL113" s="10"/>
      <c r="CM113" s="10"/>
      <c r="CN113" s="10"/>
      <c r="CO113" s="10"/>
    </row>
    <row r="114" spans="1:104" ht="26.25" customHeight="1" x14ac:dyDescent="0.25">
      <c r="A114" s="395"/>
      <c r="B114" s="209" t="s">
        <v>97</v>
      </c>
      <c r="C114" s="42"/>
      <c r="D114" s="32"/>
      <c r="E114" s="33" t="str">
        <f>$CA114&amp;$CB114&amp;$CC114&amp;$CD114</f>
        <v/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17"/>
      <c r="R114" s="17"/>
      <c r="S114" s="17"/>
      <c r="CA114" s="4" t="str">
        <f>IF(D114&lt;=C114,"","* Las consejerías realizadas en Espacios Amigables NO DEBEN ser mayor al Total de Actividades. ")</f>
        <v/>
      </c>
      <c r="CG114" s="10">
        <f>IF(D114&lt;=C114,0,1)</f>
        <v>0</v>
      </c>
      <c r="CH114" s="10"/>
      <c r="CI114" s="10"/>
      <c r="CJ114" s="10"/>
      <c r="CK114" s="10"/>
      <c r="CL114" s="10"/>
      <c r="CM114" s="10"/>
      <c r="CN114" s="10"/>
      <c r="CO114" s="10"/>
    </row>
    <row r="115" spans="1:104" ht="26.25" customHeight="1" x14ac:dyDescent="0.25">
      <c r="A115" s="395"/>
      <c r="B115" s="209" t="s">
        <v>98</v>
      </c>
      <c r="C115" s="32"/>
      <c r="D115" s="32"/>
      <c r="E115" s="33" t="str">
        <f>$CA115&amp;$CB115&amp;$CC115&amp;$CD115</f>
        <v/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7"/>
      <c r="R115" s="17"/>
      <c r="S115" s="17"/>
      <c r="CA115" s="4" t="str">
        <f>IF(D115&lt;=C115,"","* Las consejerías realizadas en Espacios Amigables NO DEBEN ser mayor al Total de Actividades. ")</f>
        <v/>
      </c>
      <c r="CG115" s="10">
        <f>IF(D115&lt;=C115,0,1)</f>
        <v>0</v>
      </c>
      <c r="CH115" s="10"/>
      <c r="CI115" s="10"/>
      <c r="CJ115" s="10"/>
      <c r="CK115" s="10"/>
      <c r="CL115" s="10"/>
      <c r="CM115" s="10"/>
      <c r="CN115" s="10"/>
      <c r="CO115" s="10"/>
    </row>
    <row r="116" spans="1:104" ht="26.25" customHeight="1" x14ac:dyDescent="0.25">
      <c r="A116" s="398"/>
      <c r="B116" s="210" t="s">
        <v>99</v>
      </c>
      <c r="C116" s="211"/>
      <c r="D116" s="211"/>
      <c r="E116" s="33" t="str">
        <f>$CA116&amp;$CB116&amp;$CC116&amp;$CD116</f>
        <v/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17"/>
      <c r="R116" s="17"/>
      <c r="S116" s="17"/>
      <c r="CA116" s="4" t="str">
        <f>IF(D116&lt;=C116,"","* Las consejerías realizadas en Espacios Amigables NO DEBEN ser mayor al Total de Actividades. ")</f>
        <v/>
      </c>
      <c r="CG116" s="10">
        <f>IF(D116&lt;=C116,0,1)</f>
        <v>0</v>
      </c>
      <c r="CH116" s="10"/>
      <c r="CI116" s="10"/>
      <c r="CJ116" s="10"/>
      <c r="CK116" s="10"/>
      <c r="CL116" s="10"/>
      <c r="CM116" s="10"/>
      <c r="CN116" s="10"/>
      <c r="CO116" s="10"/>
    </row>
    <row r="117" spans="1:104" ht="26.25" customHeight="1" x14ac:dyDescent="0.25">
      <c r="A117" s="212" t="s">
        <v>100</v>
      </c>
      <c r="B117" s="212"/>
      <c r="C117" s="203"/>
      <c r="D117" s="203"/>
      <c r="E117" s="21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7"/>
      <c r="R117" s="17"/>
      <c r="S117" s="17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104" ht="26.25" customHeight="1" x14ac:dyDescent="0.25">
      <c r="A118" s="382" t="s">
        <v>101</v>
      </c>
      <c r="B118" s="203"/>
      <c r="C118" s="391" t="s">
        <v>102</v>
      </c>
      <c r="D118" s="392"/>
      <c r="E118" s="393"/>
      <c r="F118" s="419" t="s">
        <v>7</v>
      </c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1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26.25" customHeight="1" x14ac:dyDescent="0.25">
      <c r="A119" s="383"/>
      <c r="B119" s="203"/>
      <c r="C119" s="397"/>
      <c r="D119" s="398"/>
      <c r="E119" s="399"/>
      <c r="F119" s="407" t="s">
        <v>16</v>
      </c>
      <c r="G119" s="408"/>
      <c r="H119" s="407" t="s">
        <v>17</v>
      </c>
      <c r="I119" s="408"/>
      <c r="J119" s="407" t="s">
        <v>18</v>
      </c>
      <c r="K119" s="408"/>
      <c r="L119" s="407" t="s">
        <v>19</v>
      </c>
      <c r="M119" s="408"/>
      <c r="N119" s="407" t="s">
        <v>20</v>
      </c>
      <c r="O119" s="408"/>
      <c r="P119" s="407" t="s">
        <v>21</v>
      </c>
      <c r="Q119" s="408"/>
      <c r="R119" s="407" t="s">
        <v>22</v>
      </c>
      <c r="S119" s="408"/>
      <c r="T119" s="407" t="s">
        <v>23</v>
      </c>
      <c r="U119" s="408"/>
      <c r="V119" s="407" t="s">
        <v>24</v>
      </c>
      <c r="W119" s="408"/>
      <c r="X119" s="407" t="s">
        <v>25</v>
      </c>
      <c r="Y119" s="408"/>
      <c r="Z119" s="407" t="s">
        <v>26</v>
      </c>
      <c r="AA119" s="408"/>
      <c r="AB119" s="407" t="s">
        <v>27</v>
      </c>
      <c r="AC119" s="408"/>
      <c r="AD119" s="407" t="s">
        <v>28</v>
      </c>
      <c r="AE119" s="408"/>
      <c r="AF119" s="407" t="s">
        <v>29</v>
      </c>
      <c r="AG119" s="408"/>
      <c r="AH119" s="415" t="s">
        <v>30</v>
      </c>
      <c r="AI119" s="416"/>
      <c r="AJ119" s="418" t="s">
        <v>103</v>
      </c>
      <c r="AK119" s="417"/>
      <c r="AP119" s="3"/>
      <c r="AQ119" s="3"/>
      <c r="AR119" s="3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27" customHeight="1" x14ac:dyDescent="0.25">
      <c r="A120" s="384"/>
      <c r="B120" s="203"/>
      <c r="C120" s="362" t="s">
        <v>31</v>
      </c>
      <c r="D120" s="170" t="s">
        <v>32</v>
      </c>
      <c r="E120" s="366" t="s">
        <v>33</v>
      </c>
      <c r="F120" s="11" t="s">
        <v>32</v>
      </c>
      <c r="G120" s="365" t="s">
        <v>33</v>
      </c>
      <c r="H120" s="11" t="s">
        <v>32</v>
      </c>
      <c r="I120" s="365" t="s">
        <v>33</v>
      </c>
      <c r="J120" s="11" t="s">
        <v>32</v>
      </c>
      <c r="K120" s="365" t="s">
        <v>33</v>
      </c>
      <c r="L120" s="11" t="s">
        <v>32</v>
      </c>
      <c r="M120" s="365" t="s">
        <v>33</v>
      </c>
      <c r="N120" s="11" t="s">
        <v>32</v>
      </c>
      <c r="O120" s="365" t="s">
        <v>33</v>
      </c>
      <c r="P120" s="11" t="s">
        <v>32</v>
      </c>
      <c r="Q120" s="365" t="s">
        <v>33</v>
      </c>
      <c r="R120" s="11" t="s">
        <v>32</v>
      </c>
      <c r="S120" s="365" t="s">
        <v>33</v>
      </c>
      <c r="T120" s="11" t="s">
        <v>32</v>
      </c>
      <c r="U120" s="365" t="s">
        <v>33</v>
      </c>
      <c r="V120" s="11" t="s">
        <v>32</v>
      </c>
      <c r="W120" s="365" t="s">
        <v>33</v>
      </c>
      <c r="X120" s="11" t="s">
        <v>32</v>
      </c>
      <c r="Y120" s="365" t="s">
        <v>33</v>
      </c>
      <c r="Z120" s="11" t="s">
        <v>32</v>
      </c>
      <c r="AA120" s="365" t="s">
        <v>33</v>
      </c>
      <c r="AB120" s="11" t="s">
        <v>32</v>
      </c>
      <c r="AC120" s="365" t="s">
        <v>33</v>
      </c>
      <c r="AD120" s="11" t="s">
        <v>32</v>
      </c>
      <c r="AE120" s="365" t="s">
        <v>33</v>
      </c>
      <c r="AF120" s="11" t="s">
        <v>32</v>
      </c>
      <c r="AG120" s="365" t="s">
        <v>33</v>
      </c>
      <c r="AH120" s="11" t="s">
        <v>32</v>
      </c>
      <c r="AI120" s="371" t="s">
        <v>33</v>
      </c>
      <c r="AJ120" s="170" t="s">
        <v>32</v>
      </c>
      <c r="AK120" s="365" t="s">
        <v>33</v>
      </c>
      <c r="AP120" s="3"/>
      <c r="AQ120" s="3"/>
      <c r="AR120" s="3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20.25" customHeight="1" x14ac:dyDescent="0.25">
      <c r="A121" s="393" t="s">
        <v>104</v>
      </c>
      <c r="B121" s="18" t="s">
        <v>105</v>
      </c>
      <c r="C121" s="215">
        <f>SUM(D121:E121)</f>
        <v>0</v>
      </c>
      <c r="D121" s="216">
        <f t="shared" ref="D121:E123" si="37">+F121+H121+J121+L121+N121+P121+R121+T121+V121+X121+Z121+AB121+AD121+AF121+AH121</f>
        <v>0</v>
      </c>
      <c r="E121" s="21">
        <f t="shared" si="37"/>
        <v>0</v>
      </c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5"/>
      <c r="AI121" s="26"/>
      <c r="AJ121" s="217"/>
      <c r="AK121" s="24"/>
      <c r="AP121" s="3"/>
      <c r="AQ121" s="3"/>
      <c r="AR121" s="3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8.75" customHeight="1" x14ac:dyDescent="0.25">
      <c r="A122" s="396"/>
      <c r="B122" s="37" t="s">
        <v>106</v>
      </c>
      <c r="C122" s="103">
        <f>SUM(D122:E122)</f>
        <v>0</v>
      </c>
      <c r="D122" s="218">
        <f t="shared" si="37"/>
        <v>0</v>
      </c>
      <c r="E122" s="40">
        <f t="shared" si="37"/>
        <v>0</v>
      </c>
      <c r="F122" s="41"/>
      <c r="G122" s="43"/>
      <c r="H122" s="41"/>
      <c r="I122" s="43"/>
      <c r="J122" s="41"/>
      <c r="K122" s="43"/>
      <c r="L122" s="41"/>
      <c r="M122" s="43"/>
      <c r="N122" s="41"/>
      <c r="O122" s="43"/>
      <c r="P122" s="41"/>
      <c r="Q122" s="43"/>
      <c r="R122" s="41"/>
      <c r="S122" s="43"/>
      <c r="T122" s="41"/>
      <c r="U122" s="43"/>
      <c r="V122" s="41"/>
      <c r="W122" s="43"/>
      <c r="X122" s="41"/>
      <c r="Y122" s="43"/>
      <c r="Z122" s="41"/>
      <c r="AA122" s="43"/>
      <c r="AB122" s="41"/>
      <c r="AC122" s="43"/>
      <c r="AD122" s="41"/>
      <c r="AE122" s="43"/>
      <c r="AF122" s="41"/>
      <c r="AG122" s="43"/>
      <c r="AH122" s="44"/>
      <c r="AI122" s="45"/>
      <c r="AJ122" s="184"/>
      <c r="AK122" s="43"/>
      <c r="AP122" s="3"/>
      <c r="AQ122" s="3"/>
      <c r="AR122" s="3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8.75" customHeight="1" x14ac:dyDescent="0.25">
      <c r="A123" s="399"/>
      <c r="B123" s="63" t="s">
        <v>107</v>
      </c>
      <c r="C123" s="219">
        <f>SUM(D123:E123)</f>
        <v>0</v>
      </c>
      <c r="D123" s="220">
        <f t="shared" si="37"/>
        <v>0</v>
      </c>
      <c r="E123" s="66">
        <f t="shared" si="37"/>
        <v>0</v>
      </c>
      <c r="F123" s="70"/>
      <c r="G123" s="84"/>
      <c r="H123" s="70"/>
      <c r="I123" s="84"/>
      <c r="J123" s="70"/>
      <c r="K123" s="84"/>
      <c r="L123" s="70"/>
      <c r="M123" s="84"/>
      <c r="N123" s="70"/>
      <c r="O123" s="84"/>
      <c r="P123" s="70"/>
      <c r="Q123" s="84"/>
      <c r="R123" s="70"/>
      <c r="S123" s="84"/>
      <c r="T123" s="70"/>
      <c r="U123" s="84"/>
      <c r="V123" s="70"/>
      <c r="W123" s="84"/>
      <c r="X123" s="70"/>
      <c r="Y123" s="84"/>
      <c r="Z123" s="70"/>
      <c r="AA123" s="84"/>
      <c r="AB123" s="70"/>
      <c r="AC123" s="84"/>
      <c r="AD123" s="70"/>
      <c r="AE123" s="84"/>
      <c r="AF123" s="70"/>
      <c r="AG123" s="84"/>
      <c r="AH123" s="85"/>
      <c r="AI123" s="86"/>
      <c r="AJ123" s="192"/>
      <c r="AK123" s="84"/>
      <c r="AP123" s="3"/>
      <c r="AQ123" s="3"/>
      <c r="AR123" s="3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21" customHeight="1" x14ac:dyDescent="0.25">
      <c r="A124" s="203" t="s">
        <v>108</v>
      </c>
      <c r="B124" s="9"/>
      <c r="C124" s="221"/>
      <c r="D124" s="222"/>
      <c r="E124" s="164"/>
      <c r="F124" s="164"/>
      <c r="G124" s="164"/>
      <c r="H124" s="164"/>
      <c r="I124" s="164"/>
      <c r="J124" s="164"/>
      <c r="K124" s="164"/>
      <c r="L124" s="164"/>
      <c r="M124" s="17"/>
      <c r="N124" s="17"/>
      <c r="O124" s="17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104" ht="21.75" customHeight="1" x14ac:dyDescent="0.25">
      <c r="A125" s="203" t="s">
        <v>109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104" ht="27" customHeight="1" x14ac:dyDescent="0.25">
      <c r="A126" s="406" t="s">
        <v>110</v>
      </c>
      <c r="B126" s="406" t="s">
        <v>111</v>
      </c>
      <c r="C126" s="406" t="s">
        <v>89</v>
      </c>
      <c r="D126" s="407" t="s">
        <v>112</v>
      </c>
      <c r="E126" s="422"/>
      <c r="F126" s="422"/>
      <c r="G126" s="422"/>
      <c r="H126" s="422"/>
      <c r="I126" s="422"/>
      <c r="J126" s="423"/>
      <c r="K126" s="393" t="s">
        <v>113</v>
      </c>
      <c r="L126" s="393" t="s">
        <v>114</v>
      </c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104" ht="55.5" customHeight="1" x14ac:dyDescent="0.25">
      <c r="A127" s="406"/>
      <c r="B127" s="406"/>
      <c r="C127" s="406"/>
      <c r="D127" s="11" t="s">
        <v>115</v>
      </c>
      <c r="E127" s="12" t="s">
        <v>116</v>
      </c>
      <c r="F127" s="12" t="s">
        <v>117</v>
      </c>
      <c r="G127" s="12" t="s">
        <v>118</v>
      </c>
      <c r="H127" s="12" t="s">
        <v>119</v>
      </c>
      <c r="I127" s="223" t="s">
        <v>120</v>
      </c>
      <c r="J127" s="224" t="s">
        <v>121</v>
      </c>
      <c r="K127" s="399"/>
      <c r="L127" s="399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104" ht="19.5" customHeight="1" x14ac:dyDescent="0.25">
      <c r="A128" s="406" t="s">
        <v>122</v>
      </c>
      <c r="B128" s="225" t="s">
        <v>123</v>
      </c>
      <c r="C128" s="226">
        <f t="shared" ref="C128:C143" si="38">SUM(D128:J128)</f>
        <v>0</v>
      </c>
      <c r="D128" s="22"/>
      <c r="E128" s="227"/>
      <c r="F128" s="227"/>
      <c r="G128" s="227"/>
      <c r="H128" s="227"/>
      <c r="I128" s="228"/>
      <c r="J128" s="26"/>
      <c r="K128" s="229"/>
      <c r="L128" s="102"/>
      <c r="M128" s="3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ht="19.5" customHeight="1" x14ac:dyDescent="0.25">
      <c r="A129" s="406"/>
      <c r="B129" s="209" t="s">
        <v>124</v>
      </c>
      <c r="C129" s="103">
        <f t="shared" si="38"/>
        <v>0</v>
      </c>
      <c r="D129" s="41"/>
      <c r="E129" s="230"/>
      <c r="F129" s="230"/>
      <c r="G129" s="230"/>
      <c r="H129" s="230"/>
      <c r="I129" s="101"/>
      <c r="J129" s="45"/>
      <c r="K129" s="182"/>
      <c r="L129" s="32"/>
      <c r="M129" s="3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ht="19.5" customHeight="1" x14ac:dyDescent="0.25">
      <c r="A130" s="406"/>
      <c r="B130" s="209" t="s">
        <v>125</v>
      </c>
      <c r="C130" s="103">
        <f t="shared" si="38"/>
        <v>0</v>
      </c>
      <c r="D130" s="41"/>
      <c r="E130" s="230"/>
      <c r="F130" s="230"/>
      <c r="G130" s="230"/>
      <c r="H130" s="230"/>
      <c r="I130" s="101"/>
      <c r="J130" s="45"/>
      <c r="K130" s="182"/>
      <c r="L130" s="32"/>
      <c r="M130" s="3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ht="19.5" customHeight="1" x14ac:dyDescent="0.25">
      <c r="A131" s="406"/>
      <c r="B131" s="231" t="s">
        <v>126</v>
      </c>
      <c r="C131" s="219">
        <f t="shared" si="38"/>
        <v>0</v>
      </c>
      <c r="D131" s="67"/>
      <c r="E131" s="232"/>
      <c r="F131" s="232"/>
      <c r="G131" s="232"/>
      <c r="H131" s="232"/>
      <c r="I131" s="233"/>
      <c r="J131" s="71"/>
      <c r="K131" s="234"/>
      <c r="L131" s="211"/>
      <c r="M131" s="3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ht="19.5" customHeight="1" x14ac:dyDescent="0.25">
      <c r="A132" s="406" t="s">
        <v>127</v>
      </c>
      <c r="B132" s="225" t="s">
        <v>123</v>
      </c>
      <c r="C132" s="215">
        <f t="shared" si="38"/>
        <v>0</v>
      </c>
      <c r="D132" s="77"/>
      <c r="E132" s="235"/>
      <c r="F132" s="235"/>
      <c r="G132" s="235"/>
      <c r="H132" s="235"/>
      <c r="I132" s="176"/>
      <c r="J132" s="80"/>
      <c r="K132" s="175"/>
      <c r="L132" s="30"/>
      <c r="M132" s="3"/>
      <c r="CG132" s="10"/>
      <c r="CH132" s="10"/>
      <c r="CI132" s="10"/>
      <c r="CJ132" s="10"/>
      <c r="CK132" s="10"/>
      <c r="CL132" s="10"/>
      <c r="CM132" s="10"/>
      <c r="CN132" s="10"/>
      <c r="CO132" s="10"/>
    </row>
    <row r="133" spans="1:93" ht="19.5" customHeight="1" x14ac:dyDescent="0.25">
      <c r="A133" s="406"/>
      <c r="B133" s="209" t="s">
        <v>124</v>
      </c>
      <c r="C133" s="236">
        <f t="shared" si="38"/>
        <v>0</v>
      </c>
      <c r="D133" s="237"/>
      <c r="E133" s="238"/>
      <c r="F133" s="238"/>
      <c r="G133" s="238"/>
      <c r="H133" s="238"/>
      <c r="I133" s="239"/>
      <c r="J133" s="240"/>
      <c r="K133" s="241"/>
      <c r="L133" s="124"/>
      <c r="M133" s="3"/>
      <c r="CG133" s="10"/>
      <c r="CH133" s="10"/>
      <c r="CI133" s="10"/>
      <c r="CJ133" s="10"/>
      <c r="CK133" s="10"/>
      <c r="CL133" s="10"/>
      <c r="CM133" s="10"/>
      <c r="CN133" s="10"/>
      <c r="CO133" s="10"/>
    </row>
    <row r="134" spans="1:93" ht="19.5" customHeight="1" x14ac:dyDescent="0.25">
      <c r="A134" s="406"/>
      <c r="B134" s="209" t="s">
        <v>125</v>
      </c>
      <c r="C134" s="103">
        <f t="shared" si="38"/>
        <v>0</v>
      </c>
      <c r="D134" s="41"/>
      <c r="E134" s="230"/>
      <c r="F134" s="230"/>
      <c r="G134" s="230"/>
      <c r="H134" s="230"/>
      <c r="I134" s="101"/>
      <c r="J134" s="45"/>
      <c r="K134" s="182"/>
      <c r="L134" s="32"/>
      <c r="M134" s="3"/>
      <c r="CG134" s="10"/>
      <c r="CH134" s="10"/>
      <c r="CI134" s="10"/>
      <c r="CJ134" s="10"/>
      <c r="CK134" s="10"/>
      <c r="CL134" s="10"/>
      <c r="CM134" s="10"/>
      <c r="CN134" s="10"/>
      <c r="CO134" s="10"/>
    </row>
    <row r="135" spans="1:93" ht="19.5" customHeight="1" x14ac:dyDescent="0.25">
      <c r="A135" s="406"/>
      <c r="B135" s="231" t="s">
        <v>126</v>
      </c>
      <c r="C135" s="219">
        <f t="shared" si="38"/>
        <v>0</v>
      </c>
      <c r="D135" s="70"/>
      <c r="E135" s="242"/>
      <c r="F135" s="242"/>
      <c r="G135" s="242"/>
      <c r="H135" s="242"/>
      <c r="I135" s="194"/>
      <c r="J135" s="86"/>
      <c r="K135" s="193"/>
      <c r="L135" s="75"/>
      <c r="M135" s="3"/>
      <c r="CG135" s="10"/>
      <c r="CH135" s="10"/>
      <c r="CI135" s="10"/>
      <c r="CJ135" s="10"/>
      <c r="CK135" s="10"/>
      <c r="CL135" s="10"/>
      <c r="CM135" s="10"/>
      <c r="CN135" s="10"/>
      <c r="CO135" s="10"/>
    </row>
    <row r="136" spans="1:93" ht="19.5" customHeight="1" x14ac:dyDescent="0.25">
      <c r="A136" s="406" t="s">
        <v>128</v>
      </c>
      <c r="B136" s="225" t="s">
        <v>123</v>
      </c>
      <c r="C136" s="215">
        <f t="shared" si="38"/>
        <v>0</v>
      </c>
      <c r="D136" s="77"/>
      <c r="E136" s="235"/>
      <c r="F136" s="235"/>
      <c r="G136" s="235"/>
      <c r="H136" s="235"/>
      <c r="I136" s="176"/>
      <c r="J136" s="80"/>
      <c r="K136" s="175"/>
      <c r="L136" s="30"/>
      <c r="M136" s="3"/>
      <c r="CG136" s="10"/>
      <c r="CH136" s="10"/>
      <c r="CI136" s="10"/>
      <c r="CJ136" s="10"/>
      <c r="CK136" s="10"/>
      <c r="CL136" s="10"/>
      <c r="CM136" s="10"/>
      <c r="CN136" s="10"/>
      <c r="CO136" s="10"/>
    </row>
    <row r="137" spans="1:93" ht="19.5" customHeight="1" x14ac:dyDescent="0.25">
      <c r="A137" s="406"/>
      <c r="B137" s="209" t="s">
        <v>124</v>
      </c>
      <c r="C137" s="236">
        <f t="shared" si="38"/>
        <v>0</v>
      </c>
      <c r="D137" s="237"/>
      <c r="E137" s="238"/>
      <c r="F137" s="238"/>
      <c r="G137" s="238"/>
      <c r="H137" s="238"/>
      <c r="I137" s="239"/>
      <c r="J137" s="240"/>
      <c r="K137" s="241"/>
      <c r="L137" s="124"/>
      <c r="M137" s="3"/>
      <c r="CG137" s="10"/>
      <c r="CH137" s="10"/>
      <c r="CI137" s="10"/>
      <c r="CJ137" s="10"/>
      <c r="CK137" s="10"/>
      <c r="CL137" s="10"/>
      <c r="CM137" s="10"/>
      <c r="CN137" s="10"/>
      <c r="CO137" s="10"/>
    </row>
    <row r="138" spans="1:93" ht="19.5" customHeight="1" x14ac:dyDescent="0.25">
      <c r="A138" s="406"/>
      <c r="B138" s="209" t="s">
        <v>125</v>
      </c>
      <c r="C138" s="103">
        <f t="shared" si="38"/>
        <v>0</v>
      </c>
      <c r="D138" s="41"/>
      <c r="E138" s="230"/>
      <c r="F138" s="230"/>
      <c r="G138" s="230"/>
      <c r="H138" s="230"/>
      <c r="I138" s="101"/>
      <c r="J138" s="45"/>
      <c r="K138" s="182"/>
      <c r="L138" s="32"/>
      <c r="M138" s="3"/>
      <c r="CG138" s="10"/>
      <c r="CH138" s="10"/>
      <c r="CI138" s="10"/>
      <c r="CJ138" s="10"/>
      <c r="CK138" s="10"/>
      <c r="CL138" s="10"/>
      <c r="CM138" s="10"/>
      <c r="CN138" s="10"/>
      <c r="CO138" s="10"/>
    </row>
    <row r="139" spans="1:93" ht="19.5" customHeight="1" x14ac:dyDescent="0.25">
      <c r="A139" s="406"/>
      <c r="B139" s="231" t="s">
        <v>126</v>
      </c>
      <c r="C139" s="219">
        <f t="shared" si="38"/>
        <v>0</v>
      </c>
      <c r="D139" s="70"/>
      <c r="E139" s="242"/>
      <c r="F139" s="242"/>
      <c r="G139" s="242"/>
      <c r="H139" s="242"/>
      <c r="I139" s="194"/>
      <c r="J139" s="86"/>
      <c r="K139" s="193"/>
      <c r="L139" s="75"/>
      <c r="M139" s="3"/>
      <c r="CG139" s="10"/>
      <c r="CH139" s="10"/>
      <c r="CI139" s="10"/>
      <c r="CJ139" s="10"/>
      <c r="CK139" s="10"/>
      <c r="CL139" s="10"/>
      <c r="CM139" s="10"/>
      <c r="CN139" s="10"/>
      <c r="CO139" s="10"/>
    </row>
    <row r="140" spans="1:93" ht="19.5" customHeight="1" x14ac:dyDescent="0.25">
      <c r="A140" s="406" t="s">
        <v>129</v>
      </c>
      <c r="B140" s="225" t="s">
        <v>123</v>
      </c>
      <c r="C140" s="215">
        <f t="shared" si="38"/>
        <v>0</v>
      </c>
      <c r="D140" s="77"/>
      <c r="E140" s="235"/>
      <c r="F140" s="235"/>
      <c r="G140" s="235"/>
      <c r="H140" s="235"/>
      <c r="I140" s="176"/>
      <c r="J140" s="80"/>
      <c r="K140" s="175"/>
      <c r="L140" s="30"/>
      <c r="M140" s="3"/>
      <c r="CG140" s="10"/>
      <c r="CH140" s="10"/>
      <c r="CI140" s="10"/>
      <c r="CJ140" s="10"/>
      <c r="CK140" s="10"/>
      <c r="CL140" s="10"/>
      <c r="CM140" s="10"/>
      <c r="CN140" s="10"/>
      <c r="CO140" s="10"/>
    </row>
    <row r="141" spans="1:93" ht="19.5" customHeight="1" x14ac:dyDescent="0.25">
      <c r="A141" s="406"/>
      <c r="B141" s="209" t="s">
        <v>124</v>
      </c>
      <c r="C141" s="236">
        <f t="shared" si="38"/>
        <v>0</v>
      </c>
      <c r="D141" s="237"/>
      <c r="E141" s="238"/>
      <c r="F141" s="238"/>
      <c r="G141" s="238"/>
      <c r="H141" s="238"/>
      <c r="I141" s="239"/>
      <c r="J141" s="240"/>
      <c r="K141" s="241"/>
      <c r="L141" s="124"/>
      <c r="M141" s="3"/>
      <c r="CG141" s="10"/>
      <c r="CH141" s="10"/>
      <c r="CI141" s="10"/>
      <c r="CJ141" s="10"/>
      <c r="CK141" s="10"/>
      <c r="CL141" s="10"/>
      <c r="CM141" s="10"/>
      <c r="CN141" s="10"/>
      <c r="CO141" s="10"/>
    </row>
    <row r="142" spans="1:93" ht="19.5" customHeight="1" x14ac:dyDescent="0.25">
      <c r="A142" s="406"/>
      <c r="B142" s="209" t="s">
        <v>125</v>
      </c>
      <c r="C142" s="103">
        <f t="shared" si="38"/>
        <v>0</v>
      </c>
      <c r="D142" s="41"/>
      <c r="E142" s="230"/>
      <c r="F142" s="230"/>
      <c r="G142" s="230"/>
      <c r="H142" s="230"/>
      <c r="I142" s="101"/>
      <c r="J142" s="45"/>
      <c r="K142" s="182"/>
      <c r="L142" s="32"/>
      <c r="M142" s="3"/>
      <c r="CG142" s="10"/>
      <c r="CH142" s="10"/>
      <c r="CI142" s="10"/>
      <c r="CJ142" s="10"/>
      <c r="CK142" s="10"/>
      <c r="CL142" s="10"/>
      <c r="CM142" s="10"/>
      <c r="CN142" s="10"/>
      <c r="CO142" s="10"/>
    </row>
    <row r="143" spans="1:93" ht="19.5" customHeight="1" x14ac:dyDescent="0.25">
      <c r="A143" s="406"/>
      <c r="B143" s="231" t="s">
        <v>126</v>
      </c>
      <c r="C143" s="219">
        <f t="shared" si="38"/>
        <v>0</v>
      </c>
      <c r="D143" s="70"/>
      <c r="E143" s="242"/>
      <c r="F143" s="242"/>
      <c r="G143" s="242"/>
      <c r="H143" s="242"/>
      <c r="I143" s="194"/>
      <c r="J143" s="86"/>
      <c r="K143" s="193"/>
      <c r="L143" s="75"/>
      <c r="M143" s="3"/>
      <c r="CG143" s="10"/>
      <c r="CH143" s="10"/>
      <c r="CI143" s="10"/>
      <c r="CJ143" s="10"/>
      <c r="CK143" s="10"/>
      <c r="CL143" s="10"/>
      <c r="CM143" s="10"/>
      <c r="CN143" s="10"/>
      <c r="CO143" s="10"/>
    </row>
    <row r="144" spans="1:93" ht="37.35" customHeight="1" x14ac:dyDescent="0.25">
      <c r="A144" s="203" t="s">
        <v>130</v>
      </c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CG144" s="10"/>
      <c r="CH144" s="10"/>
      <c r="CI144" s="10"/>
      <c r="CJ144" s="10"/>
      <c r="CK144" s="10"/>
      <c r="CL144" s="10"/>
      <c r="CM144" s="10"/>
      <c r="CN144" s="10"/>
      <c r="CO144" s="10"/>
    </row>
    <row r="145" spans="1:93" ht="42.75" customHeight="1" x14ac:dyDescent="0.25">
      <c r="A145" s="204" t="s">
        <v>131</v>
      </c>
      <c r="B145" s="369" t="s">
        <v>132</v>
      </c>
      <c r="C145" s="166" t="s">
        <v>133</v>
      </c>
      <c r="D145" s="167" t="s">
        <v>134</v>
      </c>
      <c r="E145" s="167" t="s">
        <v>135</v>
      </c>
      <c r="F145" s="167" t="s">
        <v>136</v>
      </c>
      <c r="G145" s="167" t="s">
        <v>137</v>
      </c>
      <c r="H145" s="244" t="s">
        <v>138</v>
      </c>
      <c r="I145" s="245"/>
      <c r="J145" s="246"/>
      <c r="K145" s="246"/>
      <c r="L145" s="246"/>
      <c r="CG145" s="10"/>
      <c r="CH145" s="10"/>
      <c r="CI145" s="10"/>
      <c r="CJ145" s="10"/>
      <c r="CK145" s="10"/>
      <c r="CL145" s="10"/>
      <c r="CM145" s="10"/>
      <c r="CN145" s="10"/>
      <c r="CO145" s="10"/>
    </row>
    <row r="146" spans="1:93" ht="21.75" customHeight="1" x14ac:dyDescent="0.25">
      <c r="A146" s="225" t="s">
        <v>139</v>
      </c>
      <c r="B146" s="247"/>
      <c r="C146" s="77"/>
      <c r="D146" s="247"/>
      <c r="E146" s="247"/>
      <c r="F146" s="247"/>
      <c r="G146" s="247"/>
      <c r="H146" s="248"/>
      <c r="I146" s="249"/>
      <c r="J146" s="222"/>
      <c r="K146" s="222"/>
      <c r="L146" s="222"/>
      <c r="CG146" s="10"/>
      <c r="CH146" s="10"/>
      <c r="CI146" s="10"/>
      <c r="CJ146" s="10"/>
      <c r="CK146" s="10"/>
      <c r="CL146" s="10"/>
      <c r="CM146" s="10"/>
      <c r="CN146" s="10"/>
      <c r="CO146" s="10"/>
    </row>
    <row r="147" spans="1:93" ht="21.75" customHeight="1" x14ac:dyDescent="0.25">
      <c r="A147" s="209" t="s">
        <v>124</v>
      </c>
      <c r="B147" s="238"/>
      <c r="C147" s="237"/>
      <c r="D147" s="238"/>
      <c r="E147" s="238"/>
      <c r="F147" s="238"/>
      <c r="G147" s="238"/>
      <c r="H147" s="250"/>
      <c r="I147" s="249"/>
      <c r="J147" s="222"/>
      <c r="K147" s="222"/>
      <c r="L147" s="222"/>
      <c r="CG147" s="10"/>
      <c r="CH147" s="10"/>
      <c r="CI147" s="10"/>
      <c r="CJ147" s="10"/>
      <c r="CK147" s="10"/>
      <c r="CL147" s="10"/>
      <c r="CM147" s="10"/>
      <c r="CN147" s="10"/>
      <c r="CO147" s="10"/>
    </row>
    <row r="148" spans="1:93" ht="21.75" customHeight="1" x14ac:dyDescent="0.25">
      <c r="A148" s="209" t="s">
        <v>125</v>
      </c>
      <c r="B148" s="230"/>
      <c r="C148" s="41"/>
      <c r="D148" s="230"/>
      <c r="E148" s="230"/>
      <c r="F148" s="230"/>
      <c r="G148" s="230"/>
      <c r="H148" s="43"/>
      <c r="I148" s="249"/>
      <c r="J148" s="222"/>
      <c r="K148" s="222"/>
      <c r="L148" s="222"/>
      <c r="CG148" s="10"/>
      <c r="CH148" s="10"/>
      <c r="CI148" s="10"/>
      <c r="CJ148" s="10"/>
      <c r="CK148" s="10"/>
      <c r="CL148" s="10"/>
      <c r="CM148" s="10"/>
      <c r="CN148" s="10"/>
      <c r="CO148" s="10"/>
    </row>
    <row r="149" spans="1:93" ht="21.75" customHeight="1" x14ac:dyDescent="0.25">
      <c r="A149" s="231" t="s">
        <v>140</v>
      </c>
      <c r="B149" s="242"/>
      <c r="C149" s="70"/>
      <c r="D149" s="242"/>
      <c r="E149" s="242"/>
      <c r="F149" s="242"/>
      <c r="G149" s="242"/>
      <c r="H149" s="84"/>
      <c r="I149" s="249"/>
      <c r="J149" s="222"/>
      <c r="K149" s="222"/>
      <c r="L149" s="222"/>
      <c r="CG149" s="10"/>
      <c r="CH149" s="10"/>
      <c r="CI149" s="10"/>
      <c r="CJ149" s="10"/>
      <c r="CK149" s="10"/>
      <c r="CL149" s="10"/>
      <c r="CM149" s="10"/>
      <c r="CN149" s="10"/>
      <c r="CO149" s="10"/>
    </row>
    <row r="150" spans="1:93" ht="16.350000000000001" customHeight="1" x14ac:dyDescent="0.25">
      <c r="A150" s="203" t="s">
        <v>141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CG150" s="10"/>
      <c r="CH150" s="10"/>
      <c r="CI150" s="10"/>
      <c r="CJ150" s="10"/>
      <c r="CK150" s="10"/>
      <c r="CL150" s="10"/>
      <c r="CM150" s="10"/>
      <c r="CN150" s="10"/>
      <c r="CO150" s="10"/>
    </row>
    <row r="151" spans="1:93" ht="50.25" customHeight="1" x14ac:dyDescent="0.25">
      <c r="A151" s="204" t="s">
        <v>131</v>
      </c>
      <c r="B151" s="369" t="s">
        <v>89</v>
      </c>
      <c r="C151" s="166" t="s">
        <v>142</v>
      </c>
      <c r="D151" s="167" t="s">
        <v>143</v>
      </c>
      <c r="E151" s="167" t="s">
        <v>144</v>
      </c>
      <c r="F151" s="167" t="s">
        <v>145</v>
      </c>
      <c r="G151" s="167" t="s">
        <v>146</v>
      </c>
      <c r="H151" s="244" t="s">
        <v>147</v>
      </c>
      <c r="I151" s="245"/>
      <c r="J151" s="246"/>
      <c r="K151" s="246"/>
      <c r="L151" s="246"/>
      <c r="CG151" s="10"/>
      <c r="CH151" s="10"/>
      <c r="CI151" s="10"/>
      <c r="CJ151" s="10"/>
      <c r="CK151" s="10"/>
      <c r="CL151" s="10"/>
      <c r="CM151" s="10"/>
      <c r="CN151" s="10"/>
      <c r="CO151" s="10"/>
    </row>
    <row r="152" spans="1:93" ht="19.5" customHeight="1" x14ac:dyDescent="0.25">
      <c r="A152" s="225" t="s">
        <v>139</v>
      </c>
      <c r="B152" s="215">
        <f t="shared" ref="B152:B157" si="39">SUM(C152:H152)</f>
        <v>0</v>
      </c>
      <c r="C152" s="77"/>
      <c r="D152" s="247"/>
      <c r="E152" s="247"/>
      <c r="F152" s="247"/>
      <c r="G152" s="247"/>
      <c r="H152" s="248"/>
      <c r="I152" s="249"/>
      <c r="J152" s="222"/>
      <c r="K152" s="222"/>
      <c r="L152" s="222"/>
      <c r="BX152" s="2"/>
      <c r="CA152" s="3"/>
    </row>
    <row r="153" spans="1:93" ht="19.5" customHeight="1" x14ac:dyDescent="0.25">
      <c r="A153" s="209" t="s">
        <v>124</v>
      </c>
      <c r="B153" s="103">
        <f t="shared" si="39"/>
        <v>0</v>
      </c>
      <c r="C153" s="41"/>
      <c r="D153" s="230"/>
      <c r="E153" s="230"/>
      <c r="F153" s="230"/>
      <c r="G153" s="230"/>
      <c r="H153" s="43"/>
      <c r="I153" s="249"/>
      <c r="J153" s="222"/>
      <c r="K153" s="222"/>
      <c r="L153" s="222"/>
      <c r="BX153" s="2"/>
      <c r="CA153" s="3"/>
    </row>
    <row r="154" spans="1:93" ht="19.5" customHeight="1" x14ac:dyDescent="0.25">
      <c r="A154" s="209" t="s">
        <v>125</v>
      </c>
      <c r="B154" s="103">
        <f t="shared" si="39"/>
        <v>0</v>
      </c>
      <c r="C154" s="41"/>
      <c r="D154" s="230"/>
      <c r="E154" s="230"/>
      <c r="F154" s="230"/>
      <c r="G154" s="230"/>
      <c r="H154" s="43"/>
      <c r="I154" s="249"/>
      <c r="J154" s="222"/>
      <c r="K154" s="222"/>
      <c r="L154" s="222"/>
      <c r="BX154" s="2"/>
      <c r="CA154" s="3"/>
    </row>
    <row r="155" spans="1:93" ht="19.5" customHeight="1" x14ac:dyDescent="0.25">
      <c r="A155" s="251" t="s">
        <v>148</v>
      </c>
      <c r="B155" s="103">
        <f t="shared" si="39"/>
        <v>0</v>
      </c>
      <c r="C155" s="41"/>
      <c r="D155" s="230"/>
      <c r="E155" s="230"/>
      <c r="F155" s="230"/>
      <c r="G155" s="230"/>
      <c r="H155" s="43"/>
      <c r="I155" s="249"/>
      <c r="J155" s="222"/>
      <c r="K155" s="222"/>
      <c r="L155" s="222"/>
      <c r="BX155" s="2"/>
      <c r="CA155" s="3"/>
    </row>
    <row r="156" spans="1:93" ht="19.5" customHeight="1" x14ac:dyDescent="0.25">
      <c r="A156" s="252" t="s">
        <v>149</v>
      </c>
      <c r="B156" s="253">
        <f t="shared" si="39"/>
        <v>0</v>
      </c>
      <c r="C156" s="53"/>
      <c r="D156" s="254"/>
      <c r="E156" s="254"/>
      <c r="F156" s="254"/>
      <c r="G156" s="254"/>
      <c r="H156" s="55"/>
      <c r="I156" s="249"/>
      <c r="J156" s="222"/>
      <c r="K156" s="222"/>
      <c r="L156" s="222"/>
    </row>
    <row r="157" spans="1:93" ht="19.5" customHeight="1" x14ac:dyDescent="0.25">
      <c r="A157" s="219" t="s">
        <v>150</v>
      </c>
      <c r="B157" s="219">
        <f t="shared" si="39"/>
        <v>0</v>
      </c>
      <c r="C157" s="70"/>
      <c r="D157" s="242"/>
      <c r="E157" s="242"/>
      <c r="F157" s="242"/>
      <c r="G157" s="242"/>
      <c r="H157" s="84"/>
      <c r="I157" s="249"/>
      <c r="J157" s="222"/>
      <c r="K157" s="222"/>
      <c r="L157" s="222"/>
    </row>
    <row r="158" spans="1:93" ht="21.75" customHeight="1" x14ac:dyDescent="0.25">
      <c r="A158" s="203" t="s">
        <v>151</v>
      </c>
      <c r="B158" s="222"/>
      <c r="C158" s="222"/>
      <c r="D158" s="222"/>
      <c r="E158" s="222"/>
      <c r="F158" s="222"/>
      <c r="G158" s="222"/>
      <c r="H158" s="222"/>
    </row>
    <row r="159" spans="1:93" ht="57.75" customHeight="1" x14ac:dyDescent="0.25">
      <c r="A159" s="204" t="s">
        <v>131</v>
      </c>
      <c r="B159" s="204" t="s">
        <v>152</v>
      </c>
      <c r="C159" s="255" t="s">
        <v>153</v>
      </c>
      <c r="D159" s="255" t="s">
        <v>36</v>
      </c>
      <c r="E159" s="167" t="s">
        <v>154</v>
      </c>
      <c r="F159" s="167" t="s">
        <v>155</v>
      </c>
      <c r="G159" s="167" t="s">
        <v>156</v>
      </c>
      <c r="H159" s="167" t="s">
        <v>157</v>
      </c>
      <c r="I159" s="167" t="s">
        <v>158</v>
      </c>
      <c r="J159" s="370" t="s">
        <v>159</v>
      </c>
    </row>
    <row r="160" spans="1:93" ht="18" customHeight="1" x14ac:dyDescent="0.25">
      <c r="A160" s="225" t="s">
        <v>160</v>
      </c>
      <c r="B160" s="256"/>
      <c r="C160" s="175"/>
      <c r="D160" s="175"/>
      <c r="E160" s="247"/>
      <c r="F160" s="247"/>
      <c r="G160" s="247"/>
      <c r="H160" s="247"/>
      <c r="I160" s="247"/>
      <c r="J160" s="257"/>
    </row>
    <row r="161" spans="1:10" ht="18" customHeight="1" x14ac:dyDescent="0.25">
      <c r="A161" s="209" t="s">
        <v>140</v>
      </c>
      <c r="B161" s="32"/>
      <c r="C161" s="182"/>
      <c r="D161" s="182"/>
      <c r="E161" s="230"/>
      <c r="F161" s="230"/>
      <c r="G161" s="230"/>
      <c r="H161" s="230"/>
      <c r="I161" s="230"/>
      <c r="J161" s="42"/>
    </row>
    <row r="162" spans="1:10" ht="18" customHeight="1" x14ac:dyDescent="0.25">
      <c r="A162" s="258" t="s">
        <v>161</v>
      </c>
      <c r="B162" s="75"/>
      <c r="C162" s="193"/>
      <c r="D162" s="193"/>
      <c r="E162" s="242"/>
      <c r="F162" s="242"/>
      <c r="G162" s="242"/>
      <c r="H162" s="242"/>
      <c r="I162" s="242"/>
      <c r="J162" s="74"/>
    </row>
    <row r="186" spans="1:104" ht="12.75" customHeight="1" x14ac:dyDescent="0.25"/>
    <row r="187" spans="1:104" s="259" customFormat="1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</row>
    <row r="194" spans="1:15" hidden="1" x14ac:dyDescent="0.25">
      <c r="A194" s="259">
        <f>SUM(C14:C89,C94:C105,C128:C143,B146:B149,B152:B157,C108:C115)</f>
        <v>1792</v>
      </c>
      <c r="B194" s="259">
        <f>SUM(CG11:CO151)</f>
        <v>0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</row>
  </sheetData>
  <mergeCells count="96">
    <mergeCell ref="A140:A143"/>
    <mergeCell ref="AJ119:AK119"/>
    <mergeCell ref="A121:A123"/>
    <mergeCell ref="A126:A127"/>
    <mergeCell ref="B126:B127"/>
    <mergeCell ref="C126:C127"/>
    <mergeCell ref="D126:J126"/>
    <mergeCell ref="K126:K127"/>
    <mergeCell ref="L126:L127"/>
    <mergeCell ref="X119:Y119"/>
    <mergeCell ref="Z119:AA119"/>
    <mergeCell ref="AB119:AC119"/>
    <mergeCell ref="AD119:AE119"/>
    <mergeCell ref="T119:U119"/>
    <mergeCell ref="V119:W119"/>
    <mergeCell ref="A128:A131"/>
    <mergeCell ref="A132:A135"/>
    <mergeCell ref="A136:A139"/>
    <mergeCell ref="F118:AK118"/>
    <mergeCell ref="F119:G119"/>
    <mergeCell ref="H119:I119"/>
    <mergeCell ref="J119:K119"/>
    <mergeCell ref="AF119:AG119"/>
    <mergeCell ref="AH119:AI119"/>
    <mergeCell ref="L119:M119"/>
    <mergeCell ref="N119:O119"/>
    <mergeCell ref="P119:Q119"/>
    <mergeCell ref="R119:S119"/>
    <mergeCell ref="Z92:AA92"/>
    <mergeCell ref="AB92:AC92"/>
    <mergeCell ref="AD92:AE92"/>
    <mergeCell ref="AF92:AG92"/>
    <mergeCell ref="AH92:AI92"/>
    <mergeCell ref="A94:A99"/>
    <mergeCell ref="A100:A105"/>
    <mergeCell ref="A107:A116"/>
    <mergeCell ref="A118:A120"/>
    <mergeCell ref="C118:E119"/>
    <mergeCell ref="AQ91:AQ93"/>
    <mergeCell ref="AR91:AR93"/>
    <mergeCell ref="F92:G92"/>
    <mergeCell ref="H92:I92"/>
    <mergeCell ref="J92:K92"/>
    <mergeCell ref="L92:M92"/>
    <mergeCell ref="X92:Y92"/>
    <mergeCell ref="F91:AM91"/>
    <mergeCell ref="AN91:AO92"/>
    <mergeCell ref="AP91:AP93"/>
    <mergeCell ref="N92:O92"/>
    <mergeCell ref="P92:Q92"/>
    <mergeCell ref="R92:S92"/>
    <mergeCell ref="T92:U92"/>
    <mergeCell ref="V92:W92"/>
    <mergeCell ref="AL92:AM92"/>
    <mergeCell ref="A65:A68"/>
    <mergeCell ref="A69:A75"/>
    <mergeCell ref="A76:A80"/>
    <mergeCell ref="A82:A89"/>
    <mergeCell ref="A91:A93"/>
    <mergeCell ref="A14:A24"/>
    <mergeCell ref="A25:A35"/>
    <mergeCell ref="A36:A46"/>
    <mergeCell ref="A47:A57"/>
    <mergeCell ref="A58:A64"/>
    <mergeCell ref="X12:Y12"/>
    <mergeCell ref="AN10:AN13"/>
    <mergeCell ref="AO10:AP12"/>
    <mergeCell ref="B91:B93"/>
    <mergeCell ref="AL12:AM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C91:E92"/>
    <mergeCell ref="AJ92:AK9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F12:G12"/>
    <mergeCell ref="H12:I12"/>
    <mergeCell ref="J12:K12"/>
    <mergeCell ref="L12:M12"/>
    <mergeCell ref="T12:U12"/>
    <mergeCell ref="V12:W12"/>
  </mergeCells>
  <dataValidations count="1">
    <dataValidation type="whole" allowBlank="1" showInputMessage="1" showErrorMessage="1" error="Valor no Permitido" sqref="A1:XFD1048576" xr:uid="{689EE155-7F7A-494D-B48C-168DD10DAD03}">
      <formula1>0</formula1>
      <formula2>1E+30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A194"/>
  <sheetViews>
    <sheetView tabSelected="1" workbookViewId="0">
      <selection activeCell="A4" sqref="A4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17.28515625" style="2" customWidth="1"/>
    <col min="4" max="4" width="16.140625" style="2" customWidth="1"/>
    <col min="5" max="5" width="14.140625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ht="16.350000000000001" customHeight="1" x14ac:dyDescent="0.25">
      <c r="A1" s="1" t="s">
        <v>0</v>
      </c>
    </row>
    <row r="2" spans="1:93" ht="16.350000000000001" customHeight="1" x14ac:dyDescent="0.25">
      <c r="A2" s="1" t="str">
        <f>CONCATENATE("COMUNA: ",[13]NOMBRE!B2," - ","( ",[13]NOMBRE!C2,[13]NOMBRE!D2,[13]NOMBRE!E2,[13]NOMBRE!F2,[13]NOMBRE!G2," )")</f>
        <v>COMUNA: LINARES - ( 07401 )</v>
      </c>
    </row>
    <row r="3" spans="1:93" ht="16.350000000000001" customHeight="1" x14ac:dyDescent="0.25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93" ht="16.350000000000001" customHeight="1" x14ac:dyDescent="0.25">
      <c r="A4" s="1" t="str">
        <f>CONCATENATE("MES: ",[13]NOMBRE!B6," - ","( ",[13]NOMBRE!C6,[13]NOMBRE!D6," )")</f>
        <v>MES: DICIEMBRE - ( 12 )</v>
      </c>
    </row>
    <row r="5" spans="1:93" ht="16.350000000000001" customHeight="1" x14ac:dyDescent="0.25">
      <c r="A5" s="1" t="str">
        <f>CONCATENATE("AÑO: ",[13]NOMBRE!B7)</f>
        <v>AÑO: 2021</v>
      </c>
    </row>
    <row r="6" spans="1:93" x14ac:dyDescent="0.25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93" x14ac:dyDescent="0.25">
      <c r="A7" s="381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</row>
    <row r="8" spans="1:93" ht="32.1" customHeight="1" x14ac:dyDescent="0.25">
      <c r="A8" s="386" t="s">
        <v>2</v>
      </c>
      <c r="B8" s="38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93" ht="32.1" customHeigh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</row>
    <row r="10" spans="1:93" ht="16.350000000000001" customHeight="1" x14ac:dyDescent="0.25">
      <c r="A10" s="387" t="s">
        <v>4</v>
      </c>
      <c r="B10" s="388" t="s">
        <v>5</v>
      </c>
      <c r="C10" s="391" t="s">
        <v>6</v>
      </c>
      <c r="D10" s="392"/>
      <c r="E10" s="393"/>
      <c r="F10" s="400" t="s">
        <v>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2"/>
      <c r="AN10" s="409" t="s">
        <v>8</v>
      </c>
      <c r="AO10" s="412" t="s">
        <v>9</v>
      </c>
      <c r="AP10" s="393"/>
      <c r="AQ10" s="382" t="s">
        <v>10</v>
      </c>
      <c r="AR10" s="382" t="s">
        <v>11</v>
      </c>
      <c r="AS10" s="382" t="s">
        <v>12</v>
      </c>
      <c r="AT10" s="382" t="s">
        <v>13</v>
      </c>
      <c r="BX10" s="2"/>
    </row>
    <row r="11" spans="1:93" ht="16.350000000000001" customHeight="1" x14ac:dyDescent="0.25">
      <c r="A11" s="387"/>
      <c r="B11" s="389"/>
      <c r="C11" s="394"/>
      <c r="D11" s="395"/>
      <c r="E11" s="396"/>
      <c r="F11" s="403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5"/>
      <c r="AN11" s="410"/>
      <c r="AO11" s="413"/>
      <c r="AP11" s="396"/>
      <c r="AQ11" s="383"/>
      <c r="AR11" s="383"/>
      <c r="AS11" s="383"/>
      <c r="AT11" s="383"/>
      <c r="BX11" s="2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6.350000000000001" customHeight="1" x14ac:dyDescent="0.25">
      <c r="A12" s="387"/>
      <c r="B12" s="389"/>
      <c r="C12" s="397"/>
      <c r="D12" s="398"/>
      <c r="E12" s="399"/>
      <c r="F12" s="406" t="s">
        <v>14</v>
      </c>
      <c r="G12" s="406"/>
      <c r="H12" s="407" t="s">
        <v>15</v>
      </c>
      <c r="I12" s="408"/>
      <c r="J12" s="407" t="s">
        <v>16</v>
      </c>
      <c r="K12" s="408"/>
      <c r="L12" s="407" t="s">
        <v>17</v>
      </c>
      <c r="M12" s="408"/>
      <c r="N12" s="407" t="s">
        <v>18</v>
      </c>
      <c r="O12" s="408"/>
      <c r="P12" s="407" t="s">
        <v>19</v>
      </c>
      <c r="Q12" s="408"/>
      <c r="R12" s="407" t="s">
        <v>20</v>
      </c>
      <c r="S12" s="408"/>
      <c r="T12" s="407" t="s">
        <v>21</v>
      </c>
      <c r="U12" s="408"/>
      <c r="V12" s="407" t="s">
        <v>22</v>
      </c>
      <c r="W12" s="408"/>
      <c r="X12" s="407" t="s">
        <v>23</v>
      </c>
      <c r="Y12" s="408"/>
      <c r="Z12" s="407" t="s">
        <v>24</v>
      </c>
      <c r="AA12" s="408"/>
      <c r="AB12" s="407" t="s">
        <v>25</v>
      </c>
      <c r="AC12" s="408"/>
      <c r="AD12" s="407" t="s">
        <v>26</v>
      </c>
      <c r="AE12" s="408"/>
      <c r="AF12" s="407" t="s">
        <v>27</v>
      </c>
      <c r="AG12" s="408"/>
      <c r="AH12" s="407" t="s">
        <v>28</v>
      </c>
      <c r="AI12" s="408"/>
      <c r="AJ12" s="407" t="s">
        <v>29</v>
      </c>
      <c r="AK12" s="408"/>
      <c r="AL12" s="415" t="s">
        <v>30</v>
      </c>
      <c r="AM12" s="416"/>
      <c r="AN12" s="410"/>
      <c r="AO12" s="414"/>
      <c r="AP12" s="399"/>
      <c r="AQ12" s="383"/>
      <c r="AR12" s="383"/>
      <c r="AS12" s="383"/>
      <c r="AT12" s="383"/>
      <c r="BX12" s="2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6.350000000000001" customHeight="1" x14ac:dyDescent="0.25">
      <c r="A13" s="387"/>
      <c r="B13" s="390"/>
      <c r="C13" s="11" t="s">
        <v>31</v>
      </c>
      <c r="D13" s="12" t="s">
        <v>32</v>
      </c>
      <c r="E13" s="374" t="s">
        <v>33</v>
      </c>
      <c r="F13" s="11" t="s">
        <v>32</v>
      </c>
      <c r="G13" s="373" t="s">
        <v>33</v>
      </c>
      <c r="H13" s="11" t="s">
        <v>32</v>
      </c>
      <c r="I13" s="373" t="s">
        <v>33</v>
      </c>
      <c r="J13" s="11" t="s">
        <v>32</v>
      </c>
      <c r="K13" s="373" t="s">
        <v>33</v>
      </c>
      <c r="L13" s="11" t="s">
        <v>32</v>
      </c>
      <c r="M13" s="373" t="s">
        <v>33</v>
      </c>
      <c r="N13" s="11" t="s">
        <v>32</v>
      </c>
      <c r="O13" s="373" t="s">
        <v>33</v>
      </c>
      <c r="P13" s="11" t="s">
        <v>32</v>
      </c>
      <c r="Q13" s="373" t="s">
        <v>33</v>
      </c>
      <c r="R13" s="11" t="s">
        <v>32</v>
      </c>
      <c r="S13" s="373" t="s">
        <v>33</v>
      </c>
      <c r="T13" s="11" t="s">
        <v>32</v>
      </c>
      <c r="U13" s="373" t="s">
        <v>33</v>
      </c>
      <c r="V13" s="11" t="s">
        <v>32</v>
      </c>
      <c r="W13" s="373" t="s">
        <v>33</v>
      </c>
      <c r="X13" s="11" t="s">
        <v>32</v>
      </c>
      <c r="Y13" s="373" t="s">
        <v>33</v>
      </c>
      <c r="Z13" s="11" t="s">
        <v>32</v>
      </c>
      <c r="AA13" s="373" t="s">
        <v>33</v>
      </c>
      <c r="AB13" s="11" t="s">
        <v>32</v>
      </c>
      <c r="AC13" s="373" t="s">
        <v>33</v>
      </c>
      <c r="AD13" s="11" t="s">
        <v>32</v>
      </c>
      <c r="AE13" s="373" t="s">
        <v>33</v>
      </c>
      <c r="AF13" s="11" t="s">
        <v>32</v>
      </c>
      <c r="AG13" s="373" t="s">
        <v>33</v>
      </c>
      <c r="AH13" s="11" t="s">
        <v>32</v>
      </c>
      <c r="AI13" s="373" t="s">
        <v>33</v>
      </c>
      <c r="AJ13" s="11" t="s">
        <v>32</v>
      </c>
      <c r="AK13" s="373" t="s">
        <v>33</v>
      </c>
      <c r="AL13" s="11" t="s">
        <v>32</v>
      </c>
      <c r="AM13" s="380" t="s">
        <v>33</v>
      </c>
      <c r="AN13" s="411"/>
      <c r="AO13" s="16" t="s">
        <v>34</v>
      </c>
      <c r="AP13" s="373" t="s">
        <v>35</v>
      </c>
      <c r="AQ13" s="384"/>
      <c r="AR13" s="384"/>
      <c r="AS13" s="384"/>
      <c r="AT13" s="384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X13" s="2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6.350000000000001" customHeight="1" x14ac:dyDescent="0.25">
      <c r="A14" s="382" t="s">
        <v>36</v>
      </c>
      <c r="B14" s="18" t="s">
        <v>37</v>
      </c>
      <c r="C14" s="19">
        <f t="shared" ref="C14:C77" si="0">SUM(D14+E14)</f>
        <v>8</v>
      </c>
      <c r="D14" s="20">
        <f>+F14+H14+J14+L14+N14+P14+R14+T14+V14+X14+Z14+AB14+AD14+AF14+AH14+AJ14+AL14</f>
        <v>5</v>
      </c>
      <c r="E14" s="21">
        <f>+G14+I14+K14+M14+O14+Q14+S14+U14+W14+Y14+AA14+AC14+AE14+AG14+AI14+AK14+AM14</f>
        <v>3</v>
      </c>
      <c r="F14" s="22"/>
      <c r="G14" s="23"/>
      <c r="H14" s="22"/>
      <c r="I14" s="23"/>
      <c r="J14" s="22"/>
      <c r="K14" s="24"/>
      <c r="L14" s="22"/>
      <c r="M14" s="24"/>
      <c r="N14" s="22">
        <v>2</v>
      </c>
      <c r="O14" s="24"/>
      <c r="P14" s="22">
        <v>1</v>
      </c>
      <c r="Q14" s="24">
        <v>1</v>
      </c>
      <c r="R14" s="22"/>
      <c r="S14" s="24"/>
      <c r="T14" s="22"/>
      <c r="U14" s="24">
        <v>2</v>
      </c>
      <c r="V14" s="22"/>
      <c r="W14" s="24"/>
      <c r="X14" s="22"/>
      <c r="Y14" s="24"/>
      <c r="Z14" s="22">
        <v>1</v>
      </c>
      <c r="AA14" s="24"/>
      <c r="AB14" s="22">
        <v>1</v>
      </c>
      <c r="AC14" s="24"/>
      <c r="AD14" s="22"/>
      <c r="AE14" s="24"/>
      <c r="AF14" s="22"/>
      <c r="AG14" s="24"/>
      <c r="AH14" s="22"/>
      <c r="AI14" s="24"/>
      <c r="AJ14" s="22"/>
      <c r="AK14" s="24"/>
      <c r="AL14" s="25"/>
      <c r="AM14" s="26"/>
      <c r="AN14" s="27"/>
      <c r="AO14" s="28">
        <v>0</v>
      </c>
      <c r="AP14" s="29">
        <v>0</v>
      </c>
      <c r="AQ14" s="30">
        <v>0</v>
      </c>
      <c r="AR14" s="30">
        <v>1</v>
      </c>
      <c r="AS14" s="31"/>
      <c r="AT14" s="32">
        <v>0</v>
      </c>
      <c r="AU14" s="33" t="str">
        <f t="shared" ref="AU14:AU77" si="1">$CA14&amp;$CB14&amp;$CC14&amp;$CD14</f>
        <v/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17"/>
      <c r="BG14" s="17"/>
      <c r="BX14" s="2"/>
      <c r="CA14" s="35" t="str">
        <f t="shared" ref="CA14:CA77" si="2">IF(CG14=1,"* No olvide digitar la columna Trans y/o Pueblos Originarios y/o Migrantes y/o Población SENAME (Digite Cero si no tiene). ","")</f>
        <v/>
      </c>
      <c r="CB14" s="35" t="str">
        <f t="shared" ref="CB14:CB77" si="3">IF(CH14=1,"* El número de Trans y/o Pueblos Originarios y/o Migrantes y/o Población SENAME NO DEBE ser mayor que el Total. ","")</f>
        <v/>
      </c>
      <c r="CC14" s="35" t="str">
        <f t="shared" ref="CC14:CC77" si="4">IF(CI14=1,"* Las consejerías realizadas en Espacios amigables NO DEBEN ser mayor al Total. ","")</f>
        <v/>
      </c>
      <c r="CD14" s="35" t="str">
        <f t="shared" ref="CD14:CD77" si="5">IF(CJ14=1,"* La columna 14-18 AÑOS no puede ser mayor al total por grupo edad de 10 a 19 años. ","")</f>
        <v/>
      </c>
      <c r="CE14" s="35"/>
      <c r="CF14" s="35"/>
      <c r="CG14" s="36">
        <f t="shared" ref="CG14:CG77" si="6">IF(AND(C14&lt;&gt;0,OR(AO14="",AP14="",AQ14="",AR14="",AT14="")),1,0)</f>
        <v>0</v>
      </c>
      <c r="CH14" s="36">
        <f t="shared" ref="CH14:CH77" si="7">IF(OR(C14&lt;(AO14+AP14),C14&lt;AQ14,C14&lt;AR14,C14&lt;AT14),1,0)</f>
        <v>0</v>
      </c>
      <c r="CI14" s="36">
        <f t="shared" ref="CI14:CI77" si="8">IF(C14&lt;AN14,1,0)</f>
        <v>0</v>
      </c>
      <c r="CJ14" s="36">
        <f t="shared" ref="CJ14:CJ77" si="9">IF((J14+K14+L14+M14)&lt;AS14,1,0)</f>
        <v>0</v>
      </c>
      <c r="CK14" s="10"/>
      <c r="CL14" s="10"/>
      <c r="CM14" s="10"/>
      <c r="CN14" s="10"/>
      <c r="CO14" s="10"/>
    </row>
    <row r="15" spans="1:93" ht="16.350000000000001" customHeight="1" x14ac:dyDescent="0.25">
      <c r="A15" s="383"/>
      <c r="B15" s="37" t="s">
        <v>38</v>
      </c>
      <c r="C15" s="38">
        <f t="shared" si="0"/>
        <v>0</v>
      </c>
      <c r="D15" s="39">
        <f t="shared" ref="D15:E24" si="10">+F15+H15+J15+L15+N15+P15+R15+T15+V15+X15+Z15+AB15+AD15+AF15+AH15+AJ15+AL15</f>
        <v>0</v>
      </c>
      <c r="E15" s="40">
        <f>+G15+I15+K15+M15+O15+Q15+S15+U15+W15+Y15+AA15+AC15+AE15+AG15+AI15+AK15+AM15</f>
        <v>0</v>
      </c>
      <c r="F15" s="41"/>
      <c r="G15" s="42"/>
      <c r="H15" s="41"/>
      <c r="I15" s="42"/>
      <c r="J15" s="41"/>
      <c r="K15" s="43"/>
      <c r="L15" s="41"/>
      <c r="M15" s="43"/>
      <c r="N15" s="41"/>
      <c r="O15" s="43"/>
      <c r="P15" s="41"/>
      <c r="Q15" s="43"/>
      <c r="R15" s="41"/>
      <c r="S15" s="43"/>
      <c r="T15" s="41"/>
      <c r="U15" s="43"/>
      <c r="V15" s="41"/>
      <c r="W15" s="43"/>
      <c r="X15" s="41"/>
      <c r="Y15" s="43"/>
      <c r="Z15" s="41"/>
      <c r="AA15" s="43"/>
      <c r="AB15" s="41"/>
      <c r="AC15" s="43"/>
      <c r="AD15" s="41"/>
      <c r="AE15" s="43"/>
      <c r="AF15" s="41"/>
      <c r="AG15" s="43"/>
      <c r="AH15" s="41"/>
      <c r="AI15" s="43"/>
      <c r="AJ15" s="41"/>
      <c r="AK15" s="43"/>
      <c r="AL15" s="44"/>
      <c r="AM15" s="45"/>
      <c r="AN15" s="46"/>
      <c r="AO15" s="47"/>
      <c r="AP15" s="42"/>
      <c r="AQ15" s="32"/>
      <c r="AR15" s="32"/>
      <c r="AS15" s="48"/>
      <c r="AT15" s="32"/>
      <c r="AU15" s="33" t="str">
        <f t="shared" si="1"/>
        <v/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7"/>
      <c r="BG15" s="17"/>
      <c r="BX15" s="2"/>
      <c r="CA15" s="35" t="str">
        <f t="shared" si="2"/>
        <v/>
      </c>
      <c r="CB15" s="35" t="str">
        <f t="shared" si="3"/>
        <v/>
      </c>
      <c r="CC15" s="35" t="str">
        <f t="shared" si="4"/>
        <v/>
      </c>
      <c r="CD15" s="35" t="str">
        <f t="shared" si="5"/>
        <v/>
      </c>
      <c r="CE15" s="35"/>
      <c r="CF15" s="35"/>
      <c r="CG15" s="36">
        <f t="shared" si="6"/>
        <v>0</v>
      </c>
      <c r="CH15" s="36">
        <f t="shared" si="7"/>
        <v>0</v>
      </c>
      <c r="CI15" s="36">
        <f t="shared" si="8"/>
        <v>0</v>
      </c>
      <c r="CJ15" s="36">
        <f t="shared" si="9"/>
        <v>0</v>
      </c>
      <c r="CK15" s="10"/>
      <c r="CL15" s="10"/>
      <c r="CM15" s="10"/>
      <c r="CN15" s="10"/>
      <c r="CO15" s="10"/>
    </row>
    <row r="16" spans="1:93" ht="16.350000000000001" customHeight="1" x14ac:dyDescent="0.25">
      <c r="A16" s="383"/>
      <c r="B16" s="37" t="s">
        <v>39</v>
      </c>
      <c r="C16" s="38">
        <f t="shared" si="0"/>
        <v>145</v>
      </c>
      <c r="D16" s="39">
        <f t="shared" si="10"/>
        <v>114</v>
      </c>
      <c r="E16" s="40">
        <f t="shared" si="10"/>
        <v>31</v>
      </c>
      <c r="F16" s="41">
        <v>1</v>
      </c>
      <c r="G16" s="42"/>
      <c r="H16" s="41"/>
      <c r="I16" s="42"/>
      <c r="J16" s="41">
        <v>1</v>
      </c>
      <c r="K16" s="43"/>
      <c r="L16" s="41">
        <v>1</v>
      </c>
      <c r="M16" s="43"/>
      <c r="N16" s="41">
        <v>7</v>
      </c>
      <c r="O16" s="43">
        <v>2</v>
      </c>
      <c r="P16" s="41">
        <v>18</v>
      </c>
      <c r="Q16" s="43">
        <v>4</v>
      </c>
      <c r="R16" s="41">
        <v>19</v>
      </c>
      <c r="S16" s="43">
        <v>5</v>
      </c>
      <c r="T16" s="41">
        <v>15</v>
      </c>
      <c r="U16" s="43">
        <v>3</v>
      </c>
      <c r="V16" s="41">
        <v>9</v>
      </c>
      <c r="W16" s="43">
        <v>5</v>
      </c>
      <c r="X16" s="41">
        <v>15</v>
      </c>
      <c r="Y16" s="43">
        <v>5</v>
      </c>
      <c r="Z16" s="41">
        <v>9</v>
      </c>
      <c r="AA16" s="43">
        <v>4</v>
      </c>
      <c r="AB16" s="41">
        <v>15</v>
      </c>
      <c r="AC16" s="43">
        <v>1</v>
      </c>
      <c r="AD16" s="41">
        <v>1</v>
      </c>
      <c r="AE16" s="43">
        <v>1</v>
      </c>
      <c r="AF16" s="41">
        <v>1</v>
      </c>
      <c r="AG16" s="43">
        <v>1</v>
      </c>
      <c r="AH16" s="41">
        <v>2</v>
      </c>
      <c r="AI16" s="43"/>
      <c r="AJ16" s="41"/>
      <c r="AK16" s="43"/>
      <c r="AL16" s="44"/>
      <c r="AM16" s="45"/>
      <c r="AN16" s="46"/>
      <c r="AO16" s="28">
        <v>0</v>
      </c>
      <c r="AP16" s="29">
        <v>0</v>
      </c>
      <c r="AQ16" s="30">
        <v>0</v>
      </c>
      <c r="AR16" s="32">
        <v>9</v>
      </c>
      <c r="AS16" s="48"/>
      <c r="AT16" s="32">
        <v>0</v>
      </c>
      <c r="AU16" s="33" t="str">
        <f t="shared" si="1"/>
        <v/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17"/>
      <c r="BG16" s="17"/>
      <c r="BX16" s="2"/>
      <c r="CA16" s="35" t="str">
        <f t="shared" si="2"/>
        <v/>
      </c>
      <c r="CB16" s="35" t="str">
        <f t="shared" si="3"/>
        <v/>
      </c>
      <c r="CC16" s="35" t="str">
        <f t="shared" si="4"/>
        <v/>
      </c>
      <c r="CD16" s="35" t="str">
        <f t="shared" si="5"/>
        <v/>
      </c>
      <c r="CE16" s="35"/>
      <c r="CF16" s="35"/>
      <c r="CG16" s="36">
        <f t="shared" si="6"/>
        <v>0</v>
      </c>
      <c r="CH16" s="36">
        <f t="shared" si="7"/>
        <v>0</v>
      </c>
      <c r="CI16" s="36">
        <f t="shared" si="8"/>
        <v>0</v>
      </c>
      <c r="CJ16" s="36">
        <f t="shared" si="9"/>
        <v>0</v>
      </c>
      <c r="CK16" s="10"/>
      <c r="CL16" s="10"/>
      <c r="CM16" s="10"/>
      <c r="CN16" s="10"/>
      <c r="CO16" s="10"/>
    </row>
    <row r="17" spans="1:93" ht="16.350000000000001" customHeight="1" x14ac:dyDescent="0.25">
      <c r="A17" s="383"/>
      <c r="B17" s="37" t="s">
        <v>40</v>
      </c>
      <c r="C17" s="38">
        <f t="shared" si="0"/>
        <v>0</v>
      </c>
      <c r="D17" s="39">
        <f t="shared" si="10"/>
        <v>0</v>
      </c>
      <c r="E17" s="40">
        <f t="shared" si="10"/>
        <v>0</v>
      </c>
      <c r="F17" s="41"/>
      <c r="G17" s="42"/>
      <c r="H17" s="41"/>
      <c r="I17" s="42"/>
      <c r="J17" s="41"/>
      <c r="K17" s="43"/>
      <c r="L17" s="41"/>
      <c r="M17" s="43"/>
      <c r="N17" s="41"/>
      <c r="O17" s="43"/>
      <c r="P17" s="41"/>
      <c r="Q17" s="43"/>
      <c r="R17" s="41"/>
      <c r="S17" s="43"/>
      <c r="T17" s="41"/>
      <c r="U17" s="43"/>
      <c r="V17" s="41"/>
      <c r="W17" s="43"/>
      <c r="X17" s="41"/>
      <c r="Y17" s="43"/>
      <c r="Z17" s="41"/>
      <c r="AA17" s="43"/>
      <c r="AB17" s="41"/>
      <c r="AC17" s="43"/>
      <c r="AD17" s="41"/>
      <c r="AE17" s="43"/>
      <c r="AF17" s="41"/>
      <c r="AG17" s="43"/>
      <c r="AH17" s="41"/>
      <c r="AI17" s="43"/>
      <c r="AJ17" s="41"/>
      <c r="AK17" s="43"/>
      <c r="AL17" s="44"/>
      <c r="AM17" s="45"/>
      <c r="AN17" s="46"/>
      <c r="AO17" s="47"/>
      <c r="AP17" s="42"/>
      <c r="AQ17" s="32"/>
      <c r="AR17" s="32"/>
      <c r="AS17" s="48"/>
      <c r="AT17" s="32"/>
      <c r="AU17" s="33" t="str">
        <f t="shared" si="1"/>
        <v/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17"/>
      <c r="BG17" s="17"/>
      <c r="BX17" s="2"/>
      <c r="CA17" s="35" t="str">
        <f t="shared" si="2"/>
        <v/>
      </c>
      <c r="CB17" s="35" t="str">
        <f t="shared" si="3"/>
        <v/>
      </c>
      <c r="CC17" s="35" t="str">
        <f t="shared" si="4"/>
        <v/>
      </c>
      <c r="CD17" s="35" t="str">
        <f t="shared" si="5"/>
        <v/>
      </c>
      <c r="CE17" s="35"/>
      <c r="CF17" s="35"/>
      <c r="CG17" s="36">
        <f t="shared" si="6"/>
        <v>0</v>
      </c>
      <c r="CH17" s="36">
        <f t="shared" si="7"/>
        <v>0</v>
      </c>
      <c r="CI17" s="36">
        <f t="shared" si="8"/>
        <v>0</v>
      </c>
      <c r="CJ17" s="36">
        <f t="shared" si="9"/>
        <v>0</v>
      </c>
      <c r="CK17" s="10"/>
      <c r="CL17" s="10"/>
      <c r="CM17" s="10"/>
      <c r="CN17" s="10"/>
      <c r="CO17" s="10"/>
    </row>
    <row r="18" spans="1:93" ht="16.350000000000001" customHeight="1" x14ac:dyDescent="0.25">
      <c r="A18" s="383"/>
      <c r="B18" s="37" t="s">
        <v>41</v>
      </c>
      <c r="C18" s="38">
        <f t="shared" si="0"/>
        <v>0</v>
      </c>
      <c r="D18" s="39">
        <f t="shared" si="10"/>
        <v>0</v>
      </c>
      <c r="E18" s="40">
        <f t="shared" si="10"/>
        <v>0</v>
      </c>
      <c r="F18" s="41"/>
      <c r="G18" s="42"/>
      <c r="H18" s="41"/>
      <c r="I18" s="42"/>
      <c r="J18" s="41"/>
      <c r="K18" s="43"/>
      <c r="L18" s="41"/>
      <c r="M18" s="43"/>
      <c r="N18" s="41"/>
      <c r="O18" s="43"/>
      <c r="P18" s="41"/>
      <c r="Q18" s="43"/>
      <c r="R18" s="41"/>
      <c r="S18" s="43"/>
      <c r="T18" s="41"/>
      <c r="U18" s="43"/>
      <c r="V18" s="41"/>
      <c r="W18" s="43"/>
      <c r="X18" s="41"/>
      <c r="Y18" s="43"/>
      <c r="Z18" s="41"/>
      <c r="AA18" s="43"/>
      <c r="AB18" s="41"/>
      <c r="AC18" s="43"/>
      <c r="AD18" s="41"/>
      <c r="AE18" s="43"/>
      <c r="AF18" s="41"/>
      <c r="AG18" s="43"/>
      <c r="AH18" s="41"/>
      <c r="AI18" s="43"/>
      <c r="AJ18" s="41"/>
      <c r="AK18" s="43"/>
      <c r="AL18" s="44"/>
      <c r="AM18" s="45"/>
      <c r="AN18" s="46"/>
      <c r="AO18" s="47"/>
      <c r="AP18" s="42"/>
      <c r="AQ18" s="32"/>
      <c r="AR18" s="32"/>
      <c r="AS18" s="48"/>
      <c r="AT18" s="32"/>
      <c r="AU18" s="33" t="str">
        <f t="shared" si="1"/>
        <v/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17"/>
      <c r="BG18" s="17"/>
      <c r="BX18" s="2"/>
      <c r="CA18" s="35" t="str">
        <f t="shared" si="2"/>
        <v/>
      </c>
      <c r="CB18" s="35" t="str">
        <f t="shared" si="3"/>
        <v/>
      </c>
      <c r="CC18" s="35" t="str">
        <f t="shared" si="4"/>
        <v/>
      </c>
      <c r="CD18" s="35" t="str">
        <f t="shared" si="5"/>
        <v/>
      </c>
      <c r="CE18" s="35"/>
      <c r="CF18" s="35"/>
      <c r="CG18" s="36">
        <f t="shared" si="6"/>
        <v>0</v>
      </c>
      <c r="CH18" s="36">
        <f t="shared" si="7"/>
        <v>0</v>
      </c>
      <c r="CI18" s="36">
        <f t="shared" si="8"/>
        <v>0</v>
      </c>
      <c r="CJ18" s="36">
        <f t="shared" si="9"/>
        <v>0</v>
      </c>
      <c r="CK18" s="10"/>
      <c r="CL18" s="10"/>
      <c r="CM18" s="10"/>
      <c r="CN18" s="10"/>
      <c r="CO18" s="10"/>
    </row>
    <row r="19" spans="1:93" ht="16.350000000000001" customHeight="1" x14ac:dyDescent="0.25">
      <c r="A19" s="383"/>
      <c r="B19" s="37" t="s">
        <v>42</v>
      </c>
      <c r="C19" s="38">
        <f t="shared" si="0"/>
        <v>0</v>
      </c>
      <c r="D19" s="39">
        <f t="shared" si="10"/>
        <v>0</v>
      </c>
      <c r="E19" s="40">
        <f t="shared" si="10"/>
        <v>0</v>
      </c>
      <c r="F19" s="41"/>
      <c r="G19" s="42"/>
      <c r="H19" s="41"/>
      <c r="I19" s="42"/>
      <c r="J19" s="41"/>
      <c r="K19" s="43"/>
      <c r="L19" s="41"/>
      <c r="M19" s="43"/>
      <c r="N19" s="41"/>
      <c r="O19" s="43"/>
      <c r="P19" s="41"/>
      <c r="Q19" s="43"/>
      <c r="R19" s="41"/>
      <c r="S19" s="43"/>
      <c r="T19" s="41"/>
      <c r="U19" s="43"/>
      <c r="V19" s="41"/>
      <c r="W19" s="43"/>
      <c r="X19" s="41"/>
      <c r="Y19" s="43"/>
      <c r="Z19" s="41"/>
      <c r="AA19" s="43"/>
      <c r="AB19" s="41"/>
      <c r="AC19" s="43"/>
      <c r="AD19" s="41"/>
      <c r="AE19" s="43"/>
      <c r="AF19" s="41"/>
      <c r="AG19" s="43"/>
      <c r="AH19" s="41"/>
      <c r="AI19" s="43"/>
      <c r="AJ19" s="41"/>
      <c r="AK19" s="43"/>
      <c r="AL19" s="44"/>
      <c r="AM19" s="45"/>
      <c r="AN19" s="46"/>
      <c r="AO19" s="47"/>
      <c r="AP19" s="42"/>
      <c r="AQ19" s="32"/>
      <c r="AR19" s="32"/>
      <c r="AS19" s="48"/>
      <c r="AT19" s="32"/>
      <c r="AU19" s="33" t="str">
        <f t="shared" si="1"/>
        <v/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17"/>
      <c r="BG19" s="17"/>
      <c r="BX19" s="2"/>
      <c r="CA19" s="35" t="str">
        <f t="shared" si="2"/>
        <v/>
      </c>
      <c r="CB19" s="35" t="str">
        <f t="shared" si="3"/>
        <v/>
      </c>
      <c r="CC19" s="35" t="str">
        <f t="shared" si="4"/>
        <v/>
      </c>
      <c r="CD19" s="35" t="str">
        <f t="shared" si="5"/>
        <v/>
      </c>
      <c r="CE19" s="35"/>
      <c r="CF19" s="35"/>
      <c r="CG19" s="36">
        <f t="shared" si="6"/>
        <v>0</v>
      </c>
      <c r="CH19" s="36">
        <f t="shared" si="7"/>
        <v>0</v>
      </c>
      <c r="CI19" s="36">
        <f t="shared" si="8"/>
        <v>0</v>
      </c>
      <c r="CJ19" s="36">
        <f t="shared" si="9"/>
        <v>0</v>
      </c>
      <c r="CK19" s="10"/>
      <c r="CL19" s="10"/>
      <c r="CM19" s="10"/>
      <c r="CN19" s="10"/>
      <c r="CO19" s="10"/>
    </row>
    <row r="20" spans="1:93" ht="16.350000000000001" customHeight="1" x14ac:dyDescent="0.25">
      <c r="A20" s="383"/>
      <c r="B20" s="37" t="s">
        <v>43</v>
      </c>
      <c r="C20" s="38">
        <f t="shared" si="0"/>
        <v>0</v>
      </c>
      <c r="D20" s="39">
        <f t="shared" si="10"/>
        <v>0</v>
      </c>
      <c r="E20" s="40">
        <f t="shared" si="10"/>
        <v>0</v>
      </c>
      <c r="F20" s="41"/>
      <c r="G20" s="42"/>
      <c r="H20" s="41"/>
      <c r="I20" s="42"/>
      <c r="J20" s="41"/>
      <c r="K20" s="43"/>
      <c r="L20" s="41"/>
      <c r="M20" s="43"/>
      <c r="N20" s="41"/>
      <c r="O20" s="43"/>
      <c r="P20" s="41"/>
      <c r="Q20" s="43"/>
      <c r="R20" s="41"/>
      <c r="S20" s="43"/>
      <c r="T20" s="41"/>
      <c r="U20" s="43"/>
      <c r="V20" s="41"/>
      <c r="W20" s="43"/>
      <c r="X20" s="41"/>
      <c r="Y20" s="43"/>
      <c r="Z20" s="41"/>
      <c r="AA20" s="43"/>
      <c r="AB20" s="41"/>
      <c r="AC20" s="43"/>
      <c r="AD20" s="41"/>
      <c r="AE20" s="43"/>
      <c r="AF20" s="41"/>
      <c r="AG20" s="43"/>
      <c r="AH20" s="41"/>
      <c r="AI20" s="43"/>
      <c r="AJ20" s="41"/>
      <c r="AK20" s="43"/>
      <c r="AL20" s="44"/>
      <c r="AM20" s="45"/>
      <c r="AN20" s="46"/>
      <c r="AO20" s="47"/>
      <c r="AP20" s="42"/>
      <c r="AQ20" s="32"/>
      <c r="AR20" s="32"/>
      <c r="AS20" s="48"/>
      <c r="AT20" s="32"/>
      <c r="AU20" s="33" t="str">
        <f t="shared" si="1"/>
        <v/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17"/>
      <c r="BG20" s="17"/>
      <c r="BX20" s="2"/>
      <c r="CA20" s="35" t="str">
        <f t="shared" si="2"/>
        <v/>
      </c>
      <c r="CB20" s="35" t="str">
        <f t="shared" si="3"/>
        <v/>
      </c>
      <c r="CC20" s="35" t="str">
        <f t="shared" si="4"/>
        <v/>
      </c>
      <c r="CD20" s="35" t="str">
        <f t="shared" si="5"/>
        <v/>
      </c>
      <c r="CE20" s="35"/>
      <c r="CF20" s="35"/>
      <c r="CG20" s="36">
        <f t="shared" si="6"/>
        <v>0</v>
      </c>
      <c r="CH20" s="36">
        <f t="shared" si="7"/>
        <v>0</v>
      </c>
      <c r="CI20" s="36">
        <f t="shared" si="8"/>
        <v>0</v>
      </c>
      <c r="CJ20" s="36">
        <f t="shared" si="9"/>
        <v>0</v>
      </c>
      <c r="CK20" s="10"/>
      <c r="CL20" s="10"/>
      <c r="CM20" s="10"/>
      <c r="CN20" s="10"/>
      <c r="CO20" s="10"/>
    </row>
    <row r="21" spans="1:93" ht="16.350000000000001" customHeight="1" x14ac:dyDescent="0.25">
      <c r="A21" s="383"/>
      <c r="B21" s="49" t="s">
        <v>44</v>
      </c>
      <c r="C21" s="50">
        <f t="shared" si="0"/>
        <v>0</v>
      </c>
      <c r="D21" s="51">
        <f t="shared" si="10"/>
        <v>0</v>
      </c>
      <c r="E21" s="52">
        <f t="shared" si="10"/>
        <v>0</v>
      </c>
      <c r="F21" s="53"/>
      <c r="G21" s="54"/>
      <c r="H21" s="53"/>
      <c r="I21" s="54"/>
      <c r="J21" s="53"/>
      <c r="K21" s="55"/>
      <c r="L21" s="53"/>
      <c r="M21" s="55"/>
      <c r="N21" s="53"/>
      <c r="O21" s="55"/>
      <c r="P21" s="53"/>
      <c r="Q21" s="55"/>
      <c r="R21" s="53"/>
      <c r="S21" s="55"/>
      <c r="T21" s="53"/>
      <c r="U21" s="55"/>
      <c r="V21" s="53"/>
      <c r="W21" s="55"/>
      <c r="X21" s="53"/>
      <c r="Y21" s="55"/>
      <c r="Z21" s="53"/>
      <c r="AA21" s="55"/>
      <c r="AB21" s="53"/>
      <c r="AC21" s="55"/>
      <c r="AD21" s="53"/>
      <c r="AE21" s="55"/>
      <c r="AF21" s="53"/>
      <c r="AG21" s="55"/>
      <c r="AH21" s="53"/>
      <c r="AI21" s="55"/>
      <c r="AJ21" s="53"/>
      <c r="AK21" s="55"/>
      <c r="AL21" s="56"/>
      <c r="AM21" s="57"/>
      <c r="AN21" s="46"/>
      <c r="AO21" s="58"/>
      <c r="AP21" s="42"/>
      <c r="AQ21" s="32"/>
      <c r="AR21" s="32"/>
      <c r="AS21" s="48"/>
      <c r="AT21" s="32"/>
      <c r="AU21" s="33" t="str">
        <f t="shared" si="1"/>
        <v/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7"/>
      <c r="BG21" s="17"/>
      <c r="BX21" s="2"/>
      <c r="CA21" s="35" t="str">
        <f t="shared" si="2"/>
        <v/>
      </c>
      <c r="CB21" s="35" t="str">
        <f t="shared" si="3"/>
        <v/>
      </c>
      <c r="CC21" s="35" t="str">
        <f t="shared" si="4"/>
        <v/>
      </c>
      <c r="CD21" s="35" t="str">
        <f t="shared" si="5"/>
        <v/>
      </c>
      <c r="CE21" s="35"/>
      <c r="CF21" s="35"/>
      <c r="CG21" s="36">
        <f t="shared" si="6"/>
        <v>0</v>
      </c>
      <c r="CH21" s="36">
        <f t="shared" si="7"/>
        <v>0</v>
      </c>
      <c r="CI21" s="36">
        <f t="shared" si="8"/>
        <v>0</v>
      </c>
      <c r="CJ21" s="36">
        <f t="shared" si="9"/>
        <v>0</v>
      </c>
      <c r="CK21" s="10"/>
      <c r="CL21" s="10"/>
      <c r="CM21" s="10"/>
      <c r="CN21" s="10"/>
      <c r="CO21" s="10"/>
    </row>
    <row r="22" spans="1:93" ht="16.350000000000001" customHeight="1" x14ac:dyDescent="0.25">
      <c r="A22" s="383"/>
      <c r="B22" s="37" t="s">
        <v>45</v>
      </c>
      <c r="C22" s="38">
        <f t="shared" si="0"/>
        <v>0</v>
      </c>
      <c r="D22" s="39">
        <f t="shared" si="10"/>
        <v>0</v>
      </c>
      <c r="E22" s="40">
        <f t="shared" si="10"/>
        <v>0</v>
      </c>
      <c r="F22" s="41"/>
      <c r="G22" s="42"/>
      <c r="H22" s="41"/>
      <c r="I22" s="42"/>
      <c r="J22" s="41"/>
      <c r="K22" s="43"/>
      <c r="L22" s="41"/>
      <c r="M22" s="43"/>
      <c r="N22" s="41"/>
      <c r="O22" s="43"/>
      <c r="P22" s="41"/>
      <c r="Q22" s="43"/>
      <c r="R22" s="41"/>
      <c r="S22" s="43"/>
      <c r="T22" s="41"/>
      <c r="U22" s="43"/>
      <c r="V22" s="41"/>
      <c r="W22" s="43"/>
      <c r="X22" s="41"/>
      <c r="Y22" s="43"/>
      <c r="Z22" s="41"/>
      <c r="AA22" s="43"/>
      <c r="AB22" s="41"/>
      <c r="AC22" s="43"/>
      <c r="AD22" s="41"/>
      <c r="AE22" s="43"/>
      <c r="AF22" s="41"/>
      <c r="AG22" s="43"/>
      <c r="AH22" s="41"/>
      <c r="AI22" s="43"/>
      <c r="AJ22" s="41"/>
      <c r="AK22" s="43"/>
      <c r="AL22" s="44"/>
      <c r="AM22" s="45"/>
      <c r="AN22" s="46"/>
      <c r="AO22" s="47"/>
      <c r="AP22" s="42"/>
      <c r="AQ22" s="32"/>
      <c r="AR22" s="32"/>
      <c r="AS22" s="48"/>
      <c r="AT22" s="32"/>
      <c r="AU22" s="33" t="str">
        <f t="shared" si="1"/>
        <v/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17"/>
      <c r="BG22" s="17"/>
      <c r="BX22" s="2"/>
      <c r="CA22" s="35" t="str">
        <f t="shared" si="2"/>
        <v/>
      </c>
      <c r="CB22" s="35" t="str">
        <f t="shared" si="3"/>
        <v/>
      </c>
      <c r="CC22" s="35" t="str">
        <f t="shared" si="4"/>
        <v/>
      </c>
      <c r="CD22" s="35" t="str">
        <f t="shared" si="5"/>
        <v/>
      </c>
      <c r="CE22" s="35"/>
      <c r="CF22" s="35"/>
      <c r="CG22" s="36">
        <f t="shared" si="6"/>
        <v>0</v>
      </c>
      <c r="CH22" s="36">
        <f t="shared" si="7"/>
        <v>0</v>
      </c>
      <c r="CI22" s="36">
        <f t="shared" si="8"/>
        <v>0</v>
      </c>
      <c r="CJ22" s="36">
        <f t="shared" si="9"/>
        <v>0</v>
      </c>
      <c r="CK22" s="10"/>
      <c r="CL22" s="10"/>
      <c r="CM22" s="10"/>
      <c r="CN22" s="10"/>
      <c r="CO22" s="10"/>
    </row>
    <row r="23" spans="1:93" ht="16.350000000000001" customHeight="1" x14ac:dyDescent="0.25">
      <c r="A23" s="383"/>
      <c r="B23" s="59" t="s">
        <v>46</v>
      </c>
      <c r="C23" s="38">
        <f t="shared" si="0"/>
        <v>0</v>
      </c>
      <c r="D23" s="60">
        <f t="shared" si="10"/>
        <v>0</v>
      </c>
      <c r="E23" s="61">
        <f t="shared" si="10"/>
        <v>0</v>
      </c>
      <c r="F23" s="41"/>
      <c r="G23" s="42"/>
      <c r="H23" s="41"/>
      <c r="I23" s="42"/>
      <c r="J23" s="41"/>
      <c r="K23" s="43"/>
      <c r="L23" s="41"/>
      <c r="M23" s="43"/>
      <c r="N23" s="41"/>
      <c r="O23" s="43"/>
      <c r="P23" s="41"/>
      <c r="Q23" s="43"/>
      <c r="R23" s="41"/>
      <c r="S23" s="43"/>
      <c r="T23" s="41"/>
      <c r="U23" s="43"/>
      <c r="V23" s="41"/>
      <c r="W23" s="43"/>
      <c r="X23" s="41"/>
      <c r="Y23" s="43"/>
      <c r="Z23" s="41"/>
      <c r="AA23" s="43"/>
      <c r="AB23" s="41"/>
      <c r="AC23" s="43"/>
      <c r="AD23" s="41"/>
      <c r="AE23" s="43"/>
      <c r="AF23" s="41"/>
      <c r="AG23" s="43"/>
      <c r="AH23" s="41"/>
      <c r="AI23" s="43"/>
      <c r="AJ23" s="41"/>
      <c r="AK23" s="43"/>
      <c r="AL23" s="62"/>
      <c r="AM23" s="45"/>
      <c r="AN23" s="46"/>
      <c r="AO23" s="47"/>
      <c r="AP23" s="42"/>
      <c r="AQ23" s="32"/>
      <c r="AR23" s="32"/>
      <c r="AS23" s="48"/>
      <c r="AT23" s="32"/>
      <c r="AU23" s="33" t="str">
        <f t="shared" si="1"/>
        <v/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7"/>
      <c r="BG23" s="17"/>
      <c r="BX23" s="2"/>
      <c r="CA23" s="35" t="str">
        <f t="shared" si="2"/>
        <v/>
      </c>
      <c r="CB23" s="35" t="str">
        <f t="shared" si="3"/>
        <v/>
      </c>
      <c r="CC23" s="35" t="str">
        <f t="shared" si="4"/>
        <v/>
      </c>
      <c r="CD23" s="35" t="str">
        <f t="shared" si="5"/>
        <v/>
      </c>
      <c r="CE23" s="35"/>
      <c r="CF23" s="35"/>
      <c r="CG23" s="36">
        <f t="shared" si="6"/>
        <v>0</v>
      </c>
      <c r="CH23" s="36">
        <f t="shared" si="7"/>
        <v>0</v>
      </c>
      <c r="CI23" s="36">
        <f t="shared" si="8"/>
        <v>0</v>
      </c>
      <c r="CJ23" s="36">
        <f t="shared" si="9"/>
        <v>0</v>
      </c>
      <c r="CK23" s="10"/>
      <c r="CL23" s="10"/>
      <c r="CM23" s="10"/>
      <c r="CN23" s="10"/>
      <c r="CO23" s="10"/>
    </row>
    <row r="24" spans="1:93" ht="16.350000000000001" customHeight="1" x14ac:dyDescent="0.25">
      <c r="A24" s="384"/>
      <c r="B24" s="63" t="s">
        <v>47</v>
      </c>
      <c r="C24" s="64">
        <f t="shared" si="0"/>
        <v>0</v>
      </c>
      <c r="D24" s="65">
        <f t="shared" si="10"/>
        <v>0</v>
      </c>
      <c r="E24" s="66">
        <f t="shared" si="10"/>
        <v>0</v>
      </c>
      <c r="F24" s="67"/>
      <c r="G24" s="68"/>
      <c r="H24" s="67"/>
      <c r="I24" s="68"/>
      <c r="J24" s="67"/>
      <c r="K24" s="69"/>
      <c r="L24" s="67"/>
      <c r="M24" s="69"/>
      <c r="N24" s="67"/>
      <c r="O24" s="69"/>
      <c r="P24" s="67"/>
      <c r="Q24" s="69"/>
      <c r="R24" s="67"/>
      <c r="S24" s="69"/>
      <c r="T24" s="67"/>
      <c r="U24" s="69"/>
      <c r="V24" s="67"/>
      <c r="W24" s="69"/>
      <c r="X24" s="67"/>
      <c r="Y24" s="69"/>
      <c r="Z24" s="67"/>
      <c r="AA24" s="69"/>
      <c r="AB24" s="67"/>
      <c r="AC24" s="69"/>
      <c r="AD24" s="67"/>
      <c r="AE24" s="69"/>
      <c r="AF24" s="67"/>
      <c r="AG24" s="69"/>
      <c r="AH24" s="67"/>
      <c r="AI24" s="69"/>
      <c r="AJ24" s="67"/>
      <c r="AK24" s="69"/>
      <c r="AL24" s="70"/>
      <c r="AM24" s="71"/>
      <c r="AN24" s="72"/>
      <c r="AO24" s="73"/>
      <c r="AP24" s="74"/>
      <c r="AQ24" s="75"/>
      <c r="AR24" s="75"/>
      <c r="AS24" s="76"/>
      <c r="AT24" s="75"/>
      <c r="AU24" s="33" t="str">
        <f t="shared" si="1"/>
        <v/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7"/>
      <c r="BG24" s="17"/>
      <c r="BX24" s="2"/>
      <c r="CA24" s="35" t="str">
        <f t="shared" si="2"/>
        <v/>
      </c>
      <c r="CB24" s="35" t="str">
        <f t="shared" si="3"/>
        <v/>
      </c>
      <c r="CC24" s="35" t="str">
        <f t="shared" si="4"/>
        <v/>
      </c>
      <c r="CD24" s="35" t="str">
        <f t="shared" si="5"/>
        <v/>
      </c>
      <c r="CE24" s="35"/>
      <c r="CF24" s="35"/>
      <c r="CG24" s="36">
        <f t="shared" si="6"/>
        <v>0</v>
      </c>
      <c r="CH24" s="36">
        <f t="shared" si="7"/>
        <v>0</v>
      </c>
      <c r="CI24" s="36">
        <f t="shared" si="8"/>
        <v>0</v>
      </c>
      <c r="CJ24" s="36">
        <f t="shared" si="9"/>
        <v>0</v>
      </c>
      <c r="CK24" s="10"/>
      <c r="CL24" s="10"/>
      <c r="CM24" s="10"/>
      <c r="CN24" s="10"/>
      <c r="CO24" s="10"/>
    </row>
    <row r="25" spans="1:93" ht="16.350000000000001" customHeight="1" x14ac:dyDescent="0.25">
      <c r="A25" s="382" t="s">
        <v>48</v>
      </c>
      <c r="B25" s="18" t="s">
        <v>37</v>
      </c>
      <c r="C25" s="19">
        <f t="shared" si="0"/>
        <v>8</v>
      </c>
      <c r="D25" s="20">
        <f>+F25+H25+J25+L25+N25+P25+R25+T25+V25+X25+Z25+AB25+AD25+AF25+AH25+AJ25+AL25</f>
        <v>5</v>
      </c>
      <c r="E25" s="21">
        <f>+G25+I25+K25+M25+O25+Q25+S25+U25+W25+Y25+AA25+AC25+AE25+AG25+AI25+AK25+AM25</f>
        <v>3</v>
      </c>
      <c r="F25" s="77"/>
      <c r="G25" s="29"/>
      <c r="H25" s="77"/>
      <c r="I25" s="29"/>
      <c r="J25" s="77"/>
      <c r="K25" s="78"/>
      <c r="L25" s="77"/>
      <c r="M25" s="78"/>
      <c r="N25" s="77">
        <v>2</v>
      </c>
      <c r="O25" s="78"/>
      <c r="P25" s="77">
        <v>1</v>
      </c>
      <c r="Q25" s="78">
        <v>1</v>
      </c>
      <c r="R25" s="77"/>
      <c r="S25" s="78"/>
      <c r="T25" s="77"/>
      <c r="U25" s="78">
        <v>2</v>
      </c>
      <c r="V25" s="77"/>
      <c r="W25" s="78"/>
      <c r="X25" s="77"/>
      <c r="Y25" s="78"/>
      <c r="Z25" s="77">
        <v>1</v>
      </c>
      <c r="AA25" s="78"/>
      <c r="AB25" s="77">
        <v>1</v>
      </c>
      <c r="AC25" s="78"/>
      <c r="AD25" s="77"/>
      <c r="AE25" s="78"/>
      <c r="AF25" s="77"/>
      <c r="AG25" s="78"/>
      <c r="AH25" s="77"/>
      <c r="AI25" s="78"/>
      <c r="AJ25" s="77"/>
      <c r="AK25" s="78"/>
      <c r="AL25" s="79"/>
      <c r="AM25" s="80"/>
      <c r="AN25" s="81"/>
      <c r="AO25" s="28">
        <v>0</v>
      </c>
      <c r="AP25" s="29">
        <v>0</v>
      </c>
      <c r="AQ25" s="30">
        <v>0</v>
      </c>
      <c r="AR25" s="30">
        <v>1</v>
      </c>
      <c r="AS25" s="31"/>
      <c r="AT25" s="83">
        <v>0</v>
      </c>
      <c r="AU25" s="33" t="str">
        <f t="shared" si="1"/>
        <v/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17"/>
      <c r="BG25" s="17"/>
      <c r="BX25" s="2"/>
      <c r="CA25" s="35" t="str">
        <f t="shared" si="2"/>
        <v/>
      </c>
      <c r="CB25" s="35" t="str">
        <f t="shared" si="3"/>
        <v/>
      </c>
      <c r="CC25" s="35" t="str">
        <f t="shared" si="4"/>
        <v/>
      </c>
      <c r="CD25" s="35" t="str">
        <f t="shared" si="5"/>
        <v/>
      </c>
      <c r="CE25" s="35"/>
      <c r="CF25" s="35"/>
      <c r="CG25" s="36">
        <f t="shared" si="6"/>
        <v>0</v>
      </c>
      <c r="CH25" s="36">
        <f t="shared" si="7"/>
        <v>0</v>
      </c>
      <c r="CI25" s="36">
        <f t="shared" si="8"/>
        <v>0</v>
      </c>
      <c r="CJ25" s="36">
        <f t="shared" si="9"/>
        <v>0</v>
      </c>
      <c r="CK25" s="10"/>
      <c r="CL25" s="10"/>
      <c r="CM25" s="10"/>
      <c r="CN25" s="10"/>
      <c r="CO25" s="10"/>
    </row>
    <row r="26" spans="1:93" ht="16.350000000000001" customHeight="1" x14ac:dyDescent="0.25">
      <c r="A26" s="383"/>
      <c r="B26" s="37" t="s">
        <v>38</v>
      </c>
      <c r="C26" s="38">
        <f t="shared" si="0"/>
        <v>0</v>
      </c>
      <c r="D26" s="39">
        <f t="shared" ref="D26:E35" si="11">+F26+H26+J26+L26+N26+P26+R26+T26+V26+X26+Z26+AB26+AD26+AF26+AH26+AJ26+AL26</f>
        <v>0</v>
      </c>
      <c r="E26" s="40">
        <f t="shared" si="11"/>
        <v>0</v>
      </c>
      <c r="F26" s="41"/>
      <c r="G26" s="42"/>
      <c r="H26" s="41"/>
      <c r="I26" s="42"/>
      <c r="J26" s="41"/>
      <c r="K26" s="43"/>
      <c r="L26" s="41"/>
      <c r="M26" s="43"/>
      <c r="N26" s="41"/>
      <c r="O26" s="43"/>
      <c r="P26" s="41"/>
      <c r="Q26" s="43"/>
      <c r="R26" s="41"/>
      <c r="S26" s="43"/>
      <c r="T26" s="41"/>
      <c r="U26" s="43"/>
      <c r="V26" s="41"/>
      <c r="W26" s="43"/>
      <c r="X26" s="41"/>
      <c r="Y26" s="43"/>
      <c r="Z26" s="41"/>
      <c r="AA26" s="43"/>
      <c r="AB26" s="41"/>
      <c r="AC26" s="43"/>
      <c r="AD26" s="41"/>
      <c r="AE26" s="43"/>
      <c r="AF26" s="41"/>
      <c r="AG26" s="43"/>
      <c r="AH26" s="41"/>
      <c r="AI26" s="43"/>
      <c r="AJ26" s="41"/>
      <c r="AK26" s="43"/>
      <c r="AL26" s="44"/>
      <c r="AM26" s="45"/>
      <c r="AN26" s="46"/>
      <c r="AO26" s="47"/>
      <c r="AP26" s="42"/>
      <c r="AQ26" s="32"/>
      <c r="AR26" s="32"/>
      <c r="AS26" s="48"/>
      <c r="AT26" s="32"/>
      <c r="AU26" s="33" t="str">
        <f t="shared" si="1"/>
        <v/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17"/>
      <c r="BG26" s="17"/>
      <c r="BX26" s="2"/>
      <c r="CA26" s="35" t="str">
        <f t="shared" si="2"/>
        <v/>
      </c>
      <c r="CB26" s="35" t="str">
        <f t="shared" si="3"/>
        <v/>
      </c>
      <c r="CC26" s="35" t="str">
        <f t="shared" si="4"/>
        <v/>
      </c>
      <c r="CD26" s="35" t="str">
        <f t="shared" si="5"/>
        <v/>
      </c>
      <c r="CE26" s="35"/>
      <c r="CF26" s="35"/>
      <c r="CG26" s="36">
        <f t="shared" si="6"/>
        <v>0</v>
      </c>
      <c r="CH26" s="36">
        <f t="shared" si="7"/>
        <v>0</v>
      </c>
      <c r="CI26" s="36">
        <f t="shared" si="8"/>
        <v>0</v>
      </c>
      <c r="CJ26" s="36">
        <f t="shared" si="9"/>
        <v>0</v>
      </c>
      <c r="CK26" s="10"/>
      <c r="CL26" s="10"/>
      <c r="CM26" s="10"/>
      <c r="CN26" s="10"/>
      <c r="CO26" s="10"/>
    </row>
    <row r="27" spans="1:93" ht="16.350000000000001" customHeight="1" x14ac:dyDescent="0.25">
      <c r="A27" s="383"/>
      <c r="B27" s="37" t="s">
        <v>39</v>
      </c>
      <c r="C27" s="38">
        <f t="shared" si="0"/>
        <v>145</v>
      </c>
      <c r="D27" s="39">
        <f t="shared" si="11"/>
        <v>114</v>
      </c>
      <c r="E27" s="40">
        <f t="shared" si="11"/>
        <v>31</v>
      </c>
      <c r="F27" s="41">
        <v>1</v>
      </c>
      <c r="G27" s="42"/>
      <c r="H27" s="41"/>
      <c r="I27" s="42"/>
      <c r="J27" s="41">
        <v>1</v>
      </c>
      <c r="K27" s="43"/>
      <c r="L27" s="41">
        <v>1</v>
      </c>
      <c r="M27" s="43"/>
      <c r="N27" s="41">
        <v>7</v>
      </c>
      <c r="O27" s="43">
        <v>2</v>
      </c>
      <c r="P27" s="41">
        <v>18</v>
      </c>
      <c r="Q27" s="43">
        <v>4</v>
      </c>
      <c r="R27" s="41">
        <v>19</v>
      </c>
      <c r="S27" s="43">
        <v>5</v>
      </c>
      <c r="T27" s="41">
        <v>15</v>
      </c>
      <c r="U27" s="43">
        <v>3</v>
      </c>
      <c r="V27" s="41">
        <v>9</v>
      </c>
      <c r="W27" s="43">
        <v>5</v>
      </c>
      <c r="X27" s="41">
        <v>15</v>
      </c>
      <c r="Y27" s="43">
        <v>5</v>
      </c>
      <c r="Z27" s="41">
        <v>9</v>
      </c>
      <c r="AA27" s="43">
        <v>4</v>
      </c>
      <c r="AB27" s="41">
        <v>15</v>
      </c>
      <c r="AC27" s="43">
        <v>1</v>
      </c>
      <c r="AD27" s="41">
        <v>1</v>
      </c>
      <c r="AE27" s="43">
        <v>1</v>
      </c>
      <c r="AF27" s="41">
        <v>1</v>
      </c>
      <c r="AG27" s="43">
        <v>1</v>
      </c>
      <c r="AH27" s="41">
        <v>2</v>
      </c>
      <c r="AI27" s="43"/>
      <c r="AJ27" s="41"/>
      <c r="AK27" s="43"/>
      <c r="AL27" s="44"/>
      <c r="AM27" s="45"/>
      <c r="AN27" s="46"/>
      <c r="AO27" s="28">
        <v>0</v>
      </c>
      <c r="AP27" s="29">
        <v>0</v>
      </c>
      <c r="AQ27" s="30">
        <v>0</v>
      </c>
      <c r="AR27" s="32">
        <v>9</v>
      </c>
      <c r="AS27" s="48"/>
      <c r="AT27" s="32">
        <v>0</v>
      </c>
      <c r="AU27" s="33" t="str">
        <f t="shared" si="1"/>
        <v/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7"/>
      <c r="BG27" s="17"/>
      <c r="BX27" s="2"/>
      <c r="CA27" s="35" t="str">
        <f t="shared" si="2"/>
        <v/>
      </c>
      <c r="CB27" s="35" t="str">
        <f t="shared" si="3"/>
        <v/>
      </c>
      <c r="CC27" s="35" t="str">
        <f t="shared" si="4"/>
        <v/>
      </c>
      <c r="CD27" s="35" t="str">
        <f t="shared" si="5"/>
        <v/>
      </c>
      <c r="CE27" s="35"/>
      <c r="CF27" s="35"/>
      <c r="CG27" s="36">
        <f t="shared" si="6"/>
        <v>0</v>
      </c>
      <c r="CH27" s="36">
        <f t="shared" si="7"/>
        <v>0</v>
      </c>
      <c r="CI27" s="36">
        <f t="shared" si="8"/>
        <v>0</v>
      </c>
      <c r="CJ27" s="36">
        <f t="shared" si="9"/>
        <v>0</v>
      </c>
      <c r="CK27" s="10"/>
      <c r="CL27" s="10"/>
      <c r="CM27" s="10"/>
      <c r="CN27" s="10"/>
      <c r="CO27" s="10"/>
    </row>
    <row r="28" spans="1:93" ht="16.350000000000001" customHeight="1" x14ac:dyDescent="0.25">
      <c r="A28" s="383"/>
      <c r="B28" s="37" t="s">
        <v>40</v>
      </c>
      <c r="C28" s="38">
        <f t="shared" si="0"/>
        <v>0</v>
      </c>
      <c r="D28" s="39">
        <f t="shared" si="11"/>
        <v>0</v>
      </c>
      <c r="E28" s="40">
        <f t="shared" si="11"/>
        <v>0</v>
      </c>
      <c r="F28" s="41"/>
      <c r="G28" s="42"/>
      <c r="H28" s="41"/>
      <c r="I28" s="42"/>
      <c r="J28" s="41"/>
      <c r="K28" s="43"/>
      <c r="L28" s="41"/>
      <c r="M28" s="43"/>
      <c r="N28" s="41"/>
      <c r="O28" s="43"/>
      <c r="P28" s="41"/>
      <c r="Q28" s="43"/>
      <c r="R28" s="41"/>
      <c r="S28" s="43"/>
      <c r="T28" s="41"/>
      <c r="U28" s="43"/>
      <c r="V28" s="41"/>
      <c r="W28" s="43"/>
      <c r="X28" s="41"/>
      <c r="Y28" s="43"/>
      <c r="Z28" s="41"/>
      <c r="AA28" s="43"/>
      <c r="AB28" s="41"/>
      <c r="AC28" s="43"/>
      <c r="AD28" s="41"/>
      <c r="AE28" s="43"/>
      <c r="AF28" s="41"/>
      <c r="AG28" s="43"/>
      <c r="AH28" s="41"/>
      <c r="AI28" s="43"/>
      <c r="AJ28" s="41"/>
      <c r="AK28" s="43"/>
      <c r="AL28" s="44"/>
      <c r="AM28" s="45"/>
      <c r="AN28" s="46"/>
      <c r="AO28" s="47"/>
      <c r="AP28" s="42"/>
      <c r="AQ28" s="32"/>
      <c r="AR28" s="32"/>
      <c r="AS28" s="48"/>
      <c r="AT28" s="32"/>
      <c r="AU28" s="33" t="str">
        <f t="shared" si="1"/>
        <v/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17"/>
      <c r="BG28" s="17"/>
      <c r="BX28" s="2"/>
      <c r="CA28" s="35" t="str">
        <f t="shared" si="2"/>
        <v/>
      </c>
      <c r="CB28" s="35" t="str">
        <f t="shared" si="3"/>
        <v/>
      </c>
      <c r="CC28" s="35" t="str">
        <f t="shared" si="4"/>
        <v/>
      </c>
      <c r="CD28" s="35" t="str">
        <f t="shared" si="5"/>
        <v/>
      </c>
      <c r="CE28" s="35"/>
      <c r="CF28" s="35"/>
      <c r="CG28" s="36">
        <f t="shared" si="6"/>
        <v>0</v>
      </c>
      <c r="CH28" s="36">
        <f t="shared" si="7"/>
        <v>0</v>
      </c>
      <c r="CI28" s="36">
        <f t="shared" si="8"/>
        <v>0</v>
      </c>
      <c r="CJ28" s="36">
        <f t="shared" si="9"/>
        <v>0</v>
      </c>
      <c r="CK28" s="10"/>
      <c r="CL28" s="10"/>
      <c r="CM28" s="10"/>
      <c r="CN28" s="10"/>
      <c r="CO28" s="10"/>
    </row>
    <row r="29" spans="1:93" ht="16.350000000000001" customHeight="1" x14ac:dyDescent="0.25">
      <c r="A29" s="383"/>
      <c r="B29" s="37" t="s">
        <v>41</v>
      </c>
      <c r="C29" s="38">
        <f t="shared" si="0"/>
        <v>0</v>
      </c>
      <c r="D29" s="39">
        <f t="shared" si="11"/>
        <v>0</v>
      </c>
      <c r="E29" s="40">
        <f t="shared" si="11"/>
        <v>0</v>
      </c>
      <c r="F29" s="41"/>
      <c r="G29" s="42"/>
      <c r="H29" s="41"/>
      <c r="I29" s="42"/>
      <c r="J29" s="41"/>
      <c r="K29" s="43"/>
      <c r="L29" s="41"/>
      <c r="M29" s="43"/>
      <c r="N29" s="41"/>
      <c r="O29" s="43"/>
      <c r="P29" s="41"/>
      <c r="Q29" s="43"/>
      <c r="R29" s="41"/>
      <c r="S29" s="43"/>
      <c r="T29" s="41"/>
      <c r="U29" s="43"/>
      <c r="V29" s="41"/>
      <c r="W29" s="43"/>
      <c r="X29" s="41"/>
      <c r="Y29" s="43"/>
      <c r="Z29" s="41"/>
      <c r="AA29" s="43"/>
      <c r="AB29" s="41"/>
      <c r="AC29" s="43"/>
      <c r="AD29" s="41"/>
      <c r="AE29" s="43"/>
      <c r="AF29" s="41"/>
      <c r="AG29" s="43"/>
      <c r="AH29" s="41"/>
      <c r="AI29" s="43"/>
      <c r="AJ29" s="41"/>
      <c r="AK29" s="43"/>
      <c r="AL29" s="44"/>
      <c r="AM29" s="45"/>
      <c r="AN29" s="46"/>
      <c r="AO29" s="47"/>
      <c r="AP29" s="42"/>
      <c r="AQ29" s="32"/>
      <c r="AR29" s="32"/>
      <c r="AS29" s="48"/>
      <c r="AT29" s="32"/>
      <c r="AU29" s="33" t="str">
        <f t="shared" si="1"/>
        <v/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7"/>
      <c r="BG29" s="17"/>
      <c r="BX29" s="2"/>
      <c r="CA29" s="35" t="str">
        <f t="shared" si="2"/>
        <v/>
      </c>
      <c r="CB29" s="35" t="str">
        <f t="shared" si="3"/>
        <v/>
      </c>
      <c r="CC29" s="35" t="str">
        <f t="shared" si="4"/>
        <v/>
      </c>
      <c r="CD29" s="35" t="str">
        <f t="shared" si="5"/>
        <v/>
      </c>
      <c r="CE29" s="35"/>
      <c r="CF29" s="35"/>
      <c r="CG29" s="36">
        <f t="shared" si="6"/>
        <v>0</v>
      </c>
      <c r="CH29" s="36">
        <f t="shared" si="7"/>
        <v>0</v>
      </c>
      <c r="CI29" s="36">
        <f t="shared" si="8"/>
        <v>0</v>
      </c>
      <c r="CJ29" s="36">
        <f t="shared" si="9"/>
        <v>0</v>
      </c>
      <c r="CK29" s="10"/>
      <c r="CL29" s="10"/>
      <c r="CM29" s="10"/>
      <c r="CN29" s="10"/>
      <c r="CO29" s="10"/>
    </row>
    <row r="30" spans="1:93" ht="16.350000000000001" customHeight="1" x14ac:dyDescent="0.25">
      <c r="A30" s="383"/>
      <c r="B30" s="37" t="s">
        <v>42</v>
      </c>
      <c r="C30" s="38">
        <f t="shared" si="0"/>
        <v>0</v>
      </c>
      <c r="D30" s="39">
        <f t="shared" si="11"/>
        <v>0</v>
      </c>
      <c r="E30" s="40">
        <f t="shared" si="11"/>
        <v>0</v>
      </c>
      <c r="F30" s="53"/>
      <c r="G30" s="54"/>
      <c r="H30" s="53"/>
      <c r="I30" s="54"/>
      <c r="J30" s="53"/>
      <c r="K30" s="55"/>
      <c r="L30" s="53"/>
      <c r="M30" s="55"/>
      <c r="N30" s="53"/>
      <c r="O30" s="55"/>
      <c r="P30" s="53"/>
      <c r="Q30" s="55"/>
      <c r="R30" s="53"/>
      <c r="S30" s="55"/>
      <c r="T30" s="53"/>
      <c r="U30" s="55"/>
      <c r="V30" s="53"/>
      <c r="W30" s="55"/>
      <c r="X30" s="53"/>
      <c r="Y30" s="55"/>
      <c r="Z30" s="53"/>
      <c r="AA30" s="55"/>
      <c r="AB30" s="53"/>
      <c r="AC30" s="55"/>
      <c r="AD30" s="53"/>
      <c r="AE30" s="55"/>
      <c r="AF30" s="53"/>
      <c r="AG30" s="55"/>
      <c r="AH30" s="53"/>
      <c r="AI30" s="55"/>
      <c r="AJ30" s="53"/>
      <c r="AK30" s="55"/>
      <c r="AL30" s="56"/>
      <c r="AM30" s="57"/>
      <c r="AN30" s="46"/>
      <c r="AO30" s="58"/>
      <c r="AP30" s="42"/>
      <c r="AQ30" s="32"/>
      <c r="AR30" s="32"/>
      <c r="AS30" s="48"/>
      <c r="AT30" s="32"/>
      <c r="AU30" s="33" t="str">
        <f t="shared" si="1"/>
        <v/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17"/>
      <c r="BG30" s="17"/>
      <c r="BX30" s="2"/>
      <c r="CA30" s="35" t="str">
        <f t="shared" si="2"/>
        <v/>
      </c>
      <c r="CB30" s="35" t="str">
        <f t="shared" si="3"/>
        <v/>
      </c>
      <c r="CC30" s="35" t="str">
        <f t="shared" si="4"/>
        <v/>
      </c>
      <c r="CD30" s="35" t="str">
        <f t="shared" si="5"/>
        <v/>
      </c>
      <c r="CE30" s="35"/>
      <c r="CF30" s="35"/>
      <c r="CG30" s="36">
        <f t="shared" si="6"/>
        <v>0</v>
      </c>
      <c r="CH30" s="36">
        <f t="shared" si="7"/>
        <v>0</v>
      </c>
      <c r="CI30" s="36">
        <f t="shared" si="8"/>
        <v>0</v>
      </c>
      <c r="CJ30" s="36">
        <f t="shared" si="9"/>
        <v>0</v>
      </c>
      <c r="CK30" s="10"/>
      <c r="CL30" s="10"/>
      <c r="CM30" s="10"/>
      <c r="CN30" s="10"/>
      <c r="CO30" s="10"/>
    </row>
    <row r="31" spans="1:93" ht="16.350000000000001" customHeight="1" x14ac:dyDescent="0.25">
      <c r="A31" s="383"/>
      <c r="B31" s="37" t="s">
        <v>43</v>
      </c>
      <c r="C31" s="38">
        <f t="shared" si="0"/>
        <v>0</v>
      </c>
      <c r="D31" s="39">
        <f t="shared" si="11"/>
        <v>0</v>
      </c>
      <c r="E31" s="40">
        <f t="shared" si="11"/>
        <v>0</v>
      </c>
      <c r="F31" s="53"/>
      <c r="G31" s="54"/>
      <c r="H31" s="53"/>
      <c r="I31" s="54"/>
      <c r="J31" s="53"/>
      <c r="K31" s="55"/>
      <c r="L31" s="53"/>
      <c r="M31" s="55"/>
      <c r="N31" s="53"/>
      <c r="O31" s="55"/>
      <c r="P31" s="53"/>
      <c r="Q31" s="55"/>
      <c r="R31" s="53"/>
      <c r="S31" s="55"/>
      <c r="T31" s="53"/>
      <c r="U31" s="55"/>
      <c r="V31" s="53"/>
      <c r="W31" s="55"/>
      <c r="X31" s="53"/>
      <c r="Y31" s="55"/>
      <c r="Z31" s="53"/>
      <c r="AA31" s="55"/>
      <c r="AB31" s="53"/>
      <c r="AC31" s="55"/>
      <c r="AD31" s="53"/>
      <c r="AE31" s="55"/>
      <c r="AF31" s="53"/>
      <c r="AG31" s="55"/>
      <c r="AH31" s="53"/>
      <c r="AI31" s="55"/>
      <c r="AJ31" s="53"/>
      <c r="AK31" s="55"/>
      <c r="AL31" s="56"/>
      <c r="AM31" s="57"/>
      <c r="AN31" s="46"/>
      <c r="AO31" s="58"/>
      <c r="AP31" s="42"/>
      <c r="AQ31" s="32"/>
      <c r="AR31" s="32"/>
      <c r="AS31" s="48"/>
      <c r="AT31" s="32"/>
      <c r="AU31" s="33" t="str">
        <f t="shared" si="1"/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17"/>
      <c r="BG31" s="17"/>
      <c r="BX31" s="2"/>
      <c r="CA31" s="35" t="str">
        <f t="shared" si="2"/>
        <v/>
      </c>
      <c r="CB31" s="35" t="str">
        <f t="shared" si="3"/>
        <v/>
      </c>
      <c r="CC31" s="35" t="str">
        <f t="shared" si="4"/>
        <v/>
      </c>
      <c r="CD31" s="35" t="str">
        <f t="shared" si="5"/>
        <v/>
      </c>
      <c r="CE31" s="35"/>
      <c r="CF31" s="35"/>
      <c r="CG31" s="36">
        <f t="shared" si="6"/>
        <v>0</v>
      </c>
      <c r="CH31" s="36">
        <f t="shared" si="7"/>
        <v>0</v>
      </c>
      <c r="CI31" s="36">
        <f t="shared" si="8"/>
        <v>0</v>
      </c>
      <c r="CJ31" s="36">
        <f t="shared" si="9"/>
        <v>0</v>
      </c>
      <c r="CK31" s="10"/>
      <c r="CL31" s="10"/>
      <c r="CM31" s="10"/>
      <c r="CN31" s="10"/>
      <c r="CO31" s="10"/>
    </row>
    <row r="32" spans="1:93" ht="16.350000000000001" customHeight="1" x14ac:dyDescent="0.25">
      <c r="A32" s="383"/>
      <c r="B32" s="49" t="s">
        <v>44</v>
      </c>
      <c r="C32" s="50">
        <f t="shared" si="0"/>
        <v>0</v>
      </c>
      <c r="D32" s="51">
        <f t="shared" si="11"/>
        <v>0</v>
      </c>
      <c r="E32" s="52">
        <f t="shared" si="11"/>
        <v>0</v>
      </c>
      <c r="F32" s="53"/>
      <c r="G32" s="54"/>
      <c r="H32" s="53"/>
      <c r="I32" s="54"/>
      <c r="J32" s="53"/>
      <c r="K32" s="55"/>
      <c r="L32" s="53"/>
      <c r="M32" s="55"/>
      <c r="N32" s="53"/>
      <c r="O32" s="55"/>
      <c r="P32" s="53"/>
      <c r="Q32" s="55"/>
      <c r="R32" s="53"/>
      <c r="S32" s="55"/>
      <c r="T32" s="53"/>
      <c r="U32" s="55"/>
      <c r="V32" s="53"/>
      <c r="W32" s="55"/>
      <c r="X32" s="53"/>
      <c r="Y32" s="55"/>
      <c r="Z32" s="53"/>
      <c r="AA32" s="55"/>
      <c r="AB32" s="53"/>
      <c r="AC32" s="55"/>
      <c r="AD32" s="53"/>
      <c r="AE32" s="55"/>
      <c r="AF32" s="53"/>
      <c r="AG32" s="55"/>
      <c r="AH32" s="53"/>
      <c r="AI32" s="55"/>
      <c r="AJ32" s="53"/>
      <c r="AK32" s="55"/>
      <c r="AL32" s="56"/>
      <c r="AM32" s="57"/>
      <c r="AN32" s="46"/>
      <c r="AO32" s="58"/>
      <c r="AP32" s="42"/>
      <c r="AQ32" s="32"/>
      <c r="AR32" s="32"/>
      <c r="AS32" s="48"/>
      <c r="AT32" s="32"/>
      <c r="AU32" s="33" t="str">
        <f t="shared" si="1"/>
        <v/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17"/>
      <c r="BG32" s="17"/>
      <c r="BX32" s="2"/>
      <c r="CA32" s="35" t="str">
        <f t="shared" si="2"/>
        <v/>
      </c>
      <c r="CB32" s="35" t="str">
        <f t="shared" si="3"/>
        <v/>
      </c>
      <c r="CC32" s="35" t="str">
        <f t="shared" si="4"/>
        <v/>
      </c>
      <c r="CD32" s="35" t="str">
        <f t="shared" si="5"/>
        <v/>
      </c>
      <c r="CE32" s="35"/>
      <c r="CF32" s="35"/>
      <c r="CG32" s="36">
        <f t="shared" si="6"/>
        <v>0</v>
      </c>
      <c r="CH32" s="36">
        <f t="shared" si="7"/>
        <v>0</v>
      </c>
      <c r="CI32" s="36">
        <f t="shared" si="8"/>
        <v>0</v>
      </c>
      <c r="CJ32" s="36">
        <f t="shared" si="9"/>
        <v>0</v>
      </c>
      <c r="CK32" s="10"/>
      <c r="CL32" s="10"/>
      <c r="CM32" s="10"/>
      <c r="CN32" s="10"/>
      <c r="CO32" s="10"/>
    </row>
    <row r="33" spans="1:93" ht="16.350000000000001" customHeight="1" x14ac:dyDescent="0.25">
      <c r="A33" s="383"/>
      <c r="B33" s="37" t="s">
        <v>45</v>
      </c>
      <c r="C33" s="38">
        <f t="shared" si="0"/>
        <v>0</v>
      </c>
      <c r="D33" s="39">
        <f t="shared" si="11"/>
        <v>0</v>
      </c>
      <c r="E33" s="40">
        <f t="shared" si="11"/>
        <v>0</v>
      </c>
      <c r="F33" s="53"/>
      <c r="G33" s="54"/>
      <c r="H33" s="53"/>
      <c r="I33" s="54"/>
      <c r="J33" s="53"/>
      <c r="K33" s="55"/>
      <c r="L33" s="53"/>
      <c r="M33" s="55"/>
      <c r="N33" s="53"/>
      <c r="O33" s="55"/>
      <c r="P33" s="53"/>
      <c r="Q33" s="55"/>
      <c r="R33" s="53"/>
      <c r="S33" s="55"/>
      <c r="T33" s="53"/>
      <c r="U33" s="55"/>
      <c r="V33" s="53"/>
      <c r="W33" s="55"/>
      <c r="X33" s="53"/>
      <c r="Y33" s="55"/>
      <c r="Z33" s="53"/>
      <c r="AA33" s="55"/>
      <c r="AB33" s="53"/>
      <c r="AC33" s="55"/>
      <c r="AD33" s="53"/>
      <c r="AE33" s="55"/>
      <c r="AF33" s="53"/>
      <c r="AG33" s="55"/>
      <c r="AH33" s="53"/>
      <c r="AI33" s="55"/>
      <c r="AJ33" s="53"/>
      <c r="AK33" s="55"/>
      <c r="AL33" s="56"/>
      <c r="AM33" s="57"/>
      <c r="AN33" s="46"/>
      <c r="AO33" s="58"/>
      <c r="AP33" s="42"/>
      <c r="AQ33" s="32"/>
      <c r="AR33" s="32"/>
      <c r="AS33" s="48"/>
      <c r="AT33" s="32"/>
      <c r="AU33" s="33" t="str">
        <f t="shared" si="1"/>
        <v/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17"/>
      <c r="BG33" s="17"/>
      <c r="BX33" s="2"/>
      <c r="CA33" s="35" t="str">
        <f t="shared" si="2"/>
        <v/>
      </c>
      <c r="CB33" s="35" t="str">
        <f t="shared" si="3"/>
        <v/>
      </c>
      <c r="CC33" s="35" t="str">
        <f t="shared" si="4"/>
        <v/>
      </c>
      <c r="CD33" s="35" t="str">
        <f t="shared" si="5"/>
        <v/>
      </c>
      <c r="CE33" s="35"/>
      <c r="CF33" s="35"/>
      <c r="CG33" s="36">
        <f t="shared" si="6"/>
        <v>0</v>
      </c>
      <c r="CH33" s="36">
        <f t="shared" si="7"/>
        <v>0</v>
      </c>
      <c r="CI33" s="36">
        <f t="shared" si="8"/>
        <v>0</v>
      </c>
      <c r="CJ33" s="36">
        <f t="shared" si="9"/>
        <v>0</v>
      </c>
      <c r="CK33" s="10"/>
      <c r="CL33" s="10"/>
      <c r="CM33" s="10"/>
      <c r="CN33" s="10"/>
      <c r="CO33" s="10"/>
    </row>
    <row r="34" spans="1:93" ht="16.350000000000001" customHeight="1" x14ac:dyDescent="0.25">
      <c r="A34" s="383"/>
      <c r="B34" s="59" t="s">
        <v>46</v>
      </c>
      <c r="C34" s="38">
        <f t="shared" si="0"/>
        <v>0</v>
      </c>
      <c r="D34" s="60">
        <f t="shared" si="11"/>
        <v>0</v>
      </c>
      <c r="E34" s="61">
        <f t="shared" si="11"/>
        <v>0</v>
      </c>
      <c r="F34" s="53"/>
      <c r="G34" s="54"/>
      <c r="H34" s="53"/>
      <c r="I34" s="54"/>
      <c r="J34" s="53"/>
      <c r="K34" s="55"/>
      <c r="L34" s="53"/>
      <c r="M34" s="55"/>
      <c r="N34" s="53"/>
      <c r="O34" s="55"/>
      <c r="P34" s="53"/>
      <c r="Q34" s="55"/>
      <c r="R34" s="53"/>
      <c r="S34" s="55"/>
      <c r="T34" s="53"/>
      <c r="U34" s="55"/>
      <c r="V34" s="53"/>
      <c r="W34" s="55"/>
      <c r="X34" s="53"/>
      <c r="Y34" s="55"/>
      <c r="Z34" s="53"/>
      <c r="AA34" s="55"/>
      <c r="AB34" s="53"/>
      <c r="AC34" s="55"/>
      <c r="AD34" s="53"/>
      <c r="AE34" s="55"/>
      <c r="AF34" s="53"/>
      <c r="AG34" s="55"/>
      <c r="AH34" s="53"/>
      <c r="AI34" s="55"/>
      <c r="AJ34" s="53"/>
      <c r="AK34" s="55"/>
      <c r="AL34" s="56"/>
      <c r="AM34" s="57"/>
      <c r="AN34" s="46"/>
      <c r="AO34" s="58"/>
      <c r="AP34" s="42"/>
      <c r="AQ34" s="32"/>
      <c r="AR34" s="32"/>
      <c r="AS34" s="48"/>
      <c r="AT34" s="32"/>
      <c r="AU34" s="33" t="str">
        <f t="shared" si="1"/>
        <v/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7"/>
      <c r="BG34" s="17"/>
      <c r="BX34" s="2"/>
      <c r="CA34" s="35" t="str">
        <f t="shared" si="2"/>
        <v/>
      </c>
      <c r="CB34" s="35" t="str">
        <f t="shared" si="3"/>
        <v/>
      </c>
      <c r="CC34" s="35" t="str">
        <f t="shared" si="4"/>
        <v/>
      </c>
      <c r="CD34" s="35" t="str">
        <f t="shared" si="5"/>
        <v/>
      </c>
      <c r="CE34" s="35"/>
      <c r="CF34" s="35"/>
      <c r="CG34" s="36">
        <f t="shared" si="6"/>
        <v>0</v>
      </c>
      <c r="CH34" s="36">
        <f t="shared" si="7"/>
        <v>0</v>
      </c>
      <c r="CI34" s="36">
        <f t="shared" si="8"/>
        <v>0</v>
      </c>
      <c r="CJ34" s="36">
        <f t="shared" si="9"/>
        <v>0</v>
      </c>
      <c r="CK34" s="10"/>
      <c r="CL34" s="10"/>
      <c r="CM34" s="10"/>
      <c r="CN34" s="10"/>
      <c r="CO34" s="10"/>
    </row>
    <row r="35" spans="1:93" ht="16.350000000000001" customHeight="1" x14ac:dyDescent="0.25">
      <c r="A35" s="384"/>
      <c r="B35" s="63" t="s">
        <v>47</v>
      </c>
      <c r="C35" s="64">
        <f t="shared" si="0"/>
        <v>0</v>
      </c>
      <c r="D35" s="65">
        <f t="shared" si="11"/>
        <v>0</v>
      </c>
      <c r="E35" s="66">
        <f t="shared" si="11"/>
        <v>0</v>
      </c>
      <c r="F35" s="70"/>
      <c r="G35" s="74"/>
      <c r="H35" s="70"/>
      <c r="I35" s="74"/>
      <c r="J35" s="70"/>
      <c r="K35" s="84"/>
      <c r="L35" s="70"/>
      <c r="M35" s="84"/>
      <c r="N35" s="70"/>
      <c r="O35" s="84"/>
      <c r="P35" s="70"/>
      <c r="Q35" s="84"/>
      <c r="R35" s="70"/>
      <c r="S35" s="84"/>
      <c r="T35" s="70"/>
      <c r="U35" s="84"/>
      <c r="V35" s="70"/>
      <c r="W35" s="84"/>
      <c r="X35" s="70"/>
      <c r="Y35" s="84"/>
      <c r="Z35" s="70"/>
      <c r="AA35" s="84"/>
      <c r="AB35" s="70"/>
      <c r="AC35" s="84"/>
      <c r="AD35" s="70"/>
      <c r="AE35" s="84"/>
      <c r="AF35" s="70"/>
      <c r="AG35" s="84"/>
      <c r="AH35" s="70"/>
      <c r="AI35" s="84"/>
      <c r="AJ35" s="70"/>
      <c r="AK35" s="84"/>
      <c r="AL35" s="85"/>
      <c r="AM35" s="86"/>
      <c r="AN35" s="72"/>
      <c r="AO35" s="87"/>
      <c r="AP35" s="74"/>
      <c r="AQ35" s="75"/>
      <c r="AR35" s="75"/>
      <c r="AS35" s="76"/>
      <c r="AT35" s="75"/>
      <c r="AU35" s="33" t="str">
        <f t="shared" si="1"/>
        <v/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7"/>
      <c r="BG35" s="17"/>
      <c r="BX35" s="2"/>
      <c r="CA35" s="35" t="str">
        <f t="shared" si="2"/>
        <v/>
      </c>
      <c r="CB35" s="35" t="str">
        <f t="shared" si="3"/>
        <v/>
      </c>
      <c r="CC35" s="35" t="str">
        <f t="shared" si="4"/>
        <v/>
      </c>
      <c r="CD35" s="35" t="str">
        <f t="shared" si="5"/>
        <v/>
      </c>
      <c r="CE35" s="35"/>
      <c r="CF35" s="35"/>
      <c r="CG35" s="36">
        <f t="shared" si="6"/>
        <v>0</v>
      </c>
      <c r="CH35" s="36">
        <f t="shared" si="7"/>
        <v>0</v>
      </c>
      <c r="CI35" s="36">
        <f t="shared" si="8"/>
        <v>0</v>
      </c>
      <c r="CJ35" s="36">
        <f t="shared" si="9"/>
        <v>0</v>
      </c>
      <c r="CK35" s="10"/>
      <c r="CL35" s="10"/>
      <c r="CM35" s="10"/>
      <c r="CN35" s="10"/>
      <c r="CO35" s="10"/>
    </row>
    <row r="36" spans="1:93" ht="16.350000000000001" customHeight="1" x14ac:dyDescent="0.25">
      <c r="A36" s="382" t="s">
        <v>49</v>
      </c>
      <c r="B36" s="18" t="s">
        <v>37</v>
      </c>
      <c r="C36" s="19">
        <f t="shared" si="0"/>
        <v>8</v>
      </c>
      <c r="D36" s="20">
        <f>SUM(H36+J36+L36+N36+P36+R36+T36+V36+X36+Z36+AB36+AD36+AF36+AH36+AJ36+AL36)</f>
        <v>5</v>
      </c>
      <c r="E36" s="21">
        <f>SUM(I36+K36+M36+O36+Q36+S36+U36+W36+Y36+AA36+AC36+AE36+AG36+AI36+AK36+AM36)</f>
        <v>3</v>
      </c>
      <c r="F36" s="88"/>
      <c r="G36" s="89"/>
      <c r="H36" s="22"/>
      <c r="I36" s="23"/>
      <c r="J36" s="22"/>
      <c r="K36" s="24"/>
      <c r="L36" s="22"/>
      <c r="M36" s="24"/>
      <c r="N36" s="22">
        <v>2</v>
      </c>
      <c r="O36" s="24"/>
      <c r="P36" s="22">
        <v>1</v>
      </c>
      <c r="Q36" s="24">
        <v>1</v>
      </c>
      <c r="R36" s="22"/>
      <c r="S36" s="24"/>
      <c r="T36" s="22"/>
      <c r="U36" s="24">
        <v>2</v>
      </c>
      <c r="V36" s="22"/>
      <c r="W36" s="24"/>
      <c r="X36" s="22"/>
      <c r="Y36" s="24"/>
      <c r="Z36" s="22">
        <v>1</v>
      </c>
      <c r="AA36" s="24"/>
      <c r="AB36" s="22">
        <v>1</v>
      </c>
      <c r="AC36" s="24"/>
      <c r="AD36" s="22"/>
      <c r="AE36" s="24"/>
      <c r="AF36" s="22"/>
      <c r="AG36" s="24"/>
      <c r="AH36" s="22"/>
      <c r="AI36" s="24"/>
      <c r="AJ36" s="22"/>
      <c r="AK36" s="24"/>
      <c r="AL36" s="25"/>
      <c r="AM36" s="26"/>
      <c r="AN36" s="81"/>
      <c r="AO36" s="28">
        <v>0</v>
      </c>
      <c r="AP36" s="29">
        <v>0</v>
      </c>
      <c r="AQ36" s="30">
        <v>0</v>
      </c>
      <c r="AR36" s="30">
        <v>1</v>
      </c>
      <c r="AS36" s="31"/>
      <c r="AT36" s="83">
        <v>0</v>
      </c>
      <c r="AU36" s="33" t="str">
        <f t="shared" si="1"/>
        <v/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7"/>
      <c r="BG36" s="17"/>
      <c r="BX36" s="2"/>
      <c r="CA36" s="35" t="str">
        <f t="shared" si="2"/>
        <v/>
      </c>
      <c r="CB36" s="35" t="str">
        <f t="shared" si="3"/>
        <v/>
      </c>
      <c r="CC36" s="35" t="str">
        <f t="shared" si="4"/>
        <v/>
      </c>
      <c r="CD36" s="35" t="str">
        <f t="shared" si="5"/>
        <v/>
      </c>
      <c r="CE36" s="35"/>
      <c r="CF36" s="35"/>
      <c r="CG36" s="36">
        <f t="shared" si="6"/>
        <v>0</v>
      </c>
      <c r="CH36" s="36">
        <f t="shared" si="7"/>
        <v>0</v>
      </c>
      <c r="CI36" s="36">
        <f t="shared" si="8"/>
        <v>0</v>
      </c>
      <c r="CJ36" s="36">
        <f t="shared" si="9"/>
        <v>0</v>
      </c>
      <c r="CK36" s="10"/>
      <c r="CL36" s="10"/>
      <c r="CM36" s="10"/>
      <c r="CN36" s="10"/>
      <c r="CO36" s="10"/>
    </row>
    <row r="37" spans="1:93" ht="16.350000000000001" customHeight="1" x14ac:dyDescent="0.25">
      <c r="A37" s="383"/>
      <c r="B37" s="37" t="s">
        <v>38</v>
      </c>
      <c r="C37" s="38">
        <f t="shared" si="0"/>
        <v>0</v>
      </c>
      <c r="D37" s="39">
        <f t="shared" ref="D37:E52" si="12">SUM(H37+J37+L37+N37+P37+R37+T37+V37+X37+Z37+AB37+AD37+AF37+AH37+AJ37+AL37)</f>
        <v>0</v>
      </c>
      <c r="E37" s="40">
        <f t="shared" si="12"/>
        <v>0</v>
      </c>
      <c r="F37" s="90"/>
      <c r="G37" s="91"/>
      <c r="H37" s="41"/>
      <c r="I37" s="42"/>
      <c r="J37" s="41"/>
      <c r="K37" s="43"/>
      <c r="L37" s="41"/>
      <c r="M37" s="43"/>
      <c r="N37" s="41"/>
      <c r="O37" s="43"/>
      <c r="P37" s="41"/>
      <c r="Q37" s="43"/>
      <c r="R37" s="41"/>
      <c r="S37" s="43"/>
      <c r="T37" s="41"/>
      <c r="U37" s="43"/>
      <c r="V37" s="41"/>
      <c r="W37" s="43"/>
      <c r="X37" s="41"/>
      <c r="Y37" s="43"/>
      <c r="Z37" s="41"/>
      <c r="AA37" s="43"/>
      <c r="AB37" s="41"/>
      <c r="AC37" s="43"/>
      <c r="AD37" s="41"/>
      <c r="AE37" s="43"/>
      <c r="AF37" s="41"/>
      <c r="AG37" s="43"/>
      <c r="AH37" s="41"/>
      <c r="AI37" s="43"/>
      <c r="AJ37" s="41"/>
      <c r="AK37" s="43"/>
      <c r="AL37" s="44"/>
      <c r="AM37" s="45"/>
      <c r="AN37" s="46"/>
      <c r="AO37" s="47"/>
      <c r="AP37" s="42"/>
      <c r="AQ37" s="32"/>
      <c r="AR37" s="32"/>
      <c r="AS37" s="48"/>
      <c r="AT37" s="32"/>
      <c r="AU37" s="33" t="str">
        <f t="shared" si="1"/>
        <v/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17"/>
      <c r="BG37" s="17"/>
      <c r="BX37" s="2"/>
      <c r="CA37" s="35" t="str">
        <f t="shared" si="2"/>
        <v/>
      </c>
      <c r="CB37" s="35" t="str">
        <f t="shared" si="3"/>
        <v/>
      </c>
      <c r="CC37" s="35" t="str">
        <f t="shared" si="4"/>
        <v/>
      </c>
      <c r="CD37" s="35" t="str">
        <f t="shared" si="5"/>
        <v/>
      </c>
      <c r="CE37" s="35"/>
      <c r="CF37" s="35"/>
      <c r="CG37" s="36">
        <f t="shared" si="6"/>
        <v>0</v>
      </c>
      <c r="CH37" s="36">
        <f t="shared" si="7"/>
        <v>0</v>
      </c>
      <c r="CI37" s="36">
        <f t="shared" si="8"/>
        <v>0</v>
      </c>
      <c r="CJ37" s="36">
        <f t="shared" si="9"/>
        <v>0</v>
      </c>
      <c r="CK37" s="10"/>
      <c r="CL37" s="10"/>
      <c r="CM37" s="10"/>
      <c r="CN37" s="10"/>
      <c r="CO37" s="10"/>
    </row>
    <row r="38" spans="1:93" ht="16.350000000000001" customHeight="1" x14ac:dyDescent="0.25">
      <c r="A38" s="383"/>
      <c r="B38" s="37" t="s">
        <v>39</v>
      </c>
      <c r="C38" s="38">
        <f t="shared" si="0"/>
        <v>144</v>
      </c>
      <c r="D38" s="39">
        <f t="shared" si="12"/>
        <v>113</v>
      </c>
      <c r="E38" s="40">
        <f t="shared" si="12"/>
        <v>31</v>
      </c>
      <c r="F38" s="90"/>
      <c r="G38" s="91"/>
      <c r="H38" s="41"/>
      <c r="I38" s="42"/>
      <c r="J38" s="41">
        <v>1</v>
      </c>
      <c r="K38" s="43"/>
      <c r="L38" s="41">
        <v>1</v>
      </c>
      <c r="M38" s="43"/>
      <c r="N38" s="41">
        <v>7</v>
      </c>
      <c r="O38" s="43">
        <v>2</v>
      </c>
      <c r="P38" s="41">
        <v>18</v>
      </c>
      <c r="Q38" s="43">
        <v>4</v>
      </c>
      <c r="R38" s="41">
        <v>19</v>
      </c>
      <c r="S38" s="43">
        <v>5</v>
      </c>
      <c r="T38" s="41">
        <v>15</v>
      </c>
      <c r="U38" s="43">
        <v>3</v>
      </c>
      <c r="V38" s="41">
        <v>9</v>
      </c>
      <c r="W38" s="43">
        <v>5</v>
      </c>
      <c r="X38" s="41">
        <v>15</v>
      </c>
      <c r="Y38" s="43">
        <v>5</v>
      </c>
      <c r="Z38" s="41">
        <v>9</v>
      </c>
      <c r="AA38" s="43">
        <v>4</v>
      </c>
      <c r="AB38" s="41">
        <v>15</v>
      </c>
      <c r="AC38" s="43">
        <v>1</v>
      </c>
      <c r="AD38" s="41">
        <v>1</v>
      </c>
      <c r="AE38" s="43">
        <v>1</v>
      </c>
      <c r="AF38" s="41">
        <v>1</v>
      </c>
      <c r="AG38" s="43">
        <v>1</v>
      </c>
      <c r="AH38" s="41">
        <v>2</v>
      </c>
      <c r="AI38" s="43"/>
      <c r="AJ38" s="41"/>
      <c r="AK38" s="43"/>
      <c r="AL38" s="44"/>
      <c r="AM38" s="45"/>
      <c r="AN38" s="46"/>
      <c r="AO38" s="47">
        <v>0</v>
      </c>
      <c r="AP38" s="42">
        <v>0</v>
      </c>
      <c r="AQ38" s="32">
        <v>0</v>
      </c>
      <c r="AR38" s="32">
        <v>9</v>
      </c>
      <c r="AS38" s="48"/>
      <c r="AT38" s="32">
        <v>0</v>
      </c>
      <c r="AU38" s="33" t="str">
        <f t="shared" si="1"/>
        <v/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17"/>
      <c r="BG38" s="17"/>
      <c r="BX38" s="2"/>
      <c r="CA38" s="35" t="str">
        <f t="shared" si="2"/>
        <v/>
      </c>
      <c r="CB38" s="35" t="str">
        <f t="shared" si="3"/>
        <v/>
      </c>
      <c r="CC38" s="35" t="str">
        <f t="shared" si="4"/>
        <v/>
      </c>
      <c r="CD38" s="35" t="str">
        <f t="shared" si="5"/>
        <v/>
      </c>
      <c r="CE38" s="35"/>
      <c r="CF38" s="35"/>
      <c r="CG38" s="36">
        <f t="shared" si="6"/>
        <v>0</v>
      </c>
      <c r="CH38" s="36">
        <f t="shared" si="7"/>
        <v>0</v>
      </c>
      <c r="CI38" s="36">
        <f t="shared" si="8"/>
        <v>0</v>
      </c>
      <c r="CJ38" s="36">
        <f t="shared" si="9"/>
        <v>0</v>
      </c>
      <c r="CK38" s="10"/>
      <c r="CL38" s="10"/>
      <c r="CM38" s="10"/>
      <c r="CN38" s="10"/>
      <c r="CO38" s="10"/>
    </row>
    <row r="39" spans="1:93" ht="16.350000000000001" customHeight="1" x14ac:dyDescent="0.25">
      <c r="A39" s="383"/>
      <c r="B39" s="37" t="s">
        <v>40</v>
      </c>
      <c r="C39" s="38">
        <f t="shared" si="0"/>
        <v>0</v>
      </c>
      <c r="D39" s="39">
        <f t="shared" si="12"/>
        <v>0</v>
      </c>
      <c r="E39" s="40">
        <f t="shared" si="12"/>
        <v>0</v>
      </c>
      <c r="F39" s="90"/>
      <c r="G39" s="91"/>
      <c r="H39" s="41"/>
      <c r="I39" s="42"/>
      <c r="J39" s="41"/>
      <c r="K39" s="43"/>
      <c r="L39" s="41"/>
      <c r="M39" s="43"/>
      <c r="N39" s="41"/>
      <c r="O39" s="43"/>
      <c r="P39" s="41"/>
      <c r="Q39" s="43"/>
      <c r="R39" s="41"/>
      <c r="S39" s="43"/>
      <c r="T39" s="41"/>
      <c r="U39" s="43"/>
      <c r="V39" s="41"/>
      <c r="W39" s="43"/>
      <c r="X39" s="41"/>
      <c r="Y39" s="43"/>
      <c r="Z39" s="41"/>
      <c r="AA39" s="43"/>
      <c r="AB39" s="41"/>
      <c r="AC39" s="43"/>
      <c r="AD39" s="41"/>
      <c r="AE39" s="43"/>
      <c r="AF39" s="41"/>
      <c r="AG39" s="43"/>
      <c r="AH39" s="41"/>
      <c r="AI39" s="43"/>
      <c r="AJ39" s="41"/>
      <c r="AK39" s="43"/>
      <c r="AL39" s="44"/>
      <c r="AM39" s="45"/>
      <c r="AN39" s="46"/>
      <c r="AO39" s="28"/>
      <c r="AP39" s="29"/>
      <c r="AQ39" s="30"/>
      <c r="AR39" s="32"/>
      <c r="AS39" s="48"/>
      <c r="AT39" s="32"/>
      <c r="AU39" s="33" t="str">
        <f t="shared" si="1"/>
        <v/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17"/>
      <c r="BG39" s="17"/>
      <c r="BX39" s="2"/>
      <c r="CA39" s="35" t="str">
        <f t="shared" si="2"/>
        <v/>
      </c>
      <c r="CB39" s="35" t="str">
        <f t="shared" si="3"/>
        <v/>
      </c>
      <c r="CC39" s="35" t="str">
        <f t="shared" si="4"/>
        <v/>
      </c>
      <c r="CD39" s="35" t="str">
        <f t="shared" si="5"/>
        <v/>
      </c>
      <c r="CE39" s="35"/>
      <c r="CF39" s="35"/>
      <c r="CG39" s="36">
        <f t="shared" si="6"/>
        <v>0</v>
      </c>
      <c r="CH39" s="36">
        <f t="shared" si="7"/>
        <v>0</v>
      </c>
      <c r="CI39" s="36">
        <f t="shared" si="8"/>
        <v>0</v>
      </c>
      <c r="CJ39" s="36">
        <f t="shared" si="9"/>
        <v>0</v>
      </c>
      <c r="CK39" s="10"/>
      <c r="CL39" s="10"/>
      <c r="CM39" s="10"/>
      <c r="CN39" s="10"/>
      <c r="CO39" s="10"/>
    </row>
    <row r="40" spans="1:93" ht="16.350000000000001" customHeight="1" x14ac:dyDescent="0.25">
      <c r="A40" s="383"/>
      <c r="B40" s="37" t="s">
        <v>41</v>
      </c>
      <c r="C40" s="38">
        <f t="shared" si="0"/>
        <v>0</v>
      </c>
      <c r="D40" s="39">
        <f t="shared" si="12"/>
        <v>0</v>
      </c>
      <c r="E40" s="40">
        <f t="shared" si="12"/>
        <v>0</v>
      </c>
      <c r="F40" s="90"/>
      <c r="G40" s="91"/>
      <c r="H40" s="41"/>
      <c r="I40" s="42"/>
      <c r="J40" s="41"/>
      <c r="K40" s="43"/>
      <c r="L40" s="41"/>
      <c r="M40" s="43"/>
      <c r="N40" s="41"/>
      <c r="O40" s="43"/>
      <c r="P40" s="41"/>
      <c r="Q40" s="43"/>
      <c r="R40" s="41"/>
      <c r="S40" s="43"/>
      <c r="T40" s="41"/>
      <c r="U40" s="43"/>
      <c r="V40" s="41"/>
      <c r="W40" s="43"/>
      <c r="X40" s="41"/>
      <c r="Y40" s="43"/>
      <c r="Z40" s="41"/>
      <c r="AA40" s="43"/>
      <c r="AB40" s="41"/>
      <c r="AC40" s="43"/>
      <c r="AD40" s="41"/>
      <c r="AE40" s="43"/>
      <c r="AF40" s="41"/>
      <c r="AG40" s="43"/>
      <c r="AH40" s="41"/>
      <c r="AI40" s="43"/>
      <c r="AJ40" s="41"/>
      <c r="AK40" s="43"/>
      <c r="AL40" s="44"/>
      <c r="AM40" s="45"/>
      <c r="AN40" s="46"/>
      <c r="AO40" s="47"/>
      <c r="AP40" s="42"/>
      <c r="AQ40" s="32"/>
      <c r="AR40" s="32"/>
      <c r="AS40" s="48"/>
      <c r="AT40" s="32"/>
      <c r="AU40" s="33" t="str">
        <f t="shared" si="1"/>
        <v/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17"/>
      <c r="BG40" s="17"/>
      <c r="BX40" s="2"/>
      <c r="CA40" s="35" t="str">
        <f t="shared" si="2"/>
        <v/>
      </c>
      <c r="CB40" s="35" t="str">
        <f t="shared" si="3"/>
        <v/>
      </c>
      <c r="CC40" s="35" t="str">
        <f t="shared" si="4"/>
        <v/>
      </c>
      <c r="CD40" s="35" t="str">
        <f t="shared" si="5"/>
        <v/>
      </c>
      <c r="CE40" s="35"/>
      <c r="CF40" s="35"/>
      <c r="CG40" s="36">
        <f t="shared" si="6"/>
        <v>0</v>
      </c>
      <c r="CH40" s="36">
        <f t="shared" si="7"/>
        <v>0</v>
      </c>
      <c r="CI40" s="36">
        <f t="shared" si="8"/>
        <v>0</v>
      </c>
      <c r="CJ40" s="36">
        <f t="shared" si="9"/>
        <v>0</v>
      </c>
      <c r="CK40" s="10"/>
      <c r="CL40" s="10"/>
      <c r="CM40" s="10"/>
      <c r="CN40" s="10"/>
      <c r="CO40" s="10"/>
    </row>
    <row r="41" spans="1:93" ht="16.350000000000001" customHeight="1" x14ac:dyDescent="0.25">
      <c r="A41" s="383"/>
      <c r="B41" s="37" t="s">
        <v>42</v>
      </c>
      <c r="C41" s="38">
        <f t="shared" si="0"/>
        <v>0</v>
      </c>
      <c r="D41" s="39">
        <f t="shared" si="12"/>
        <v>0</v>
      </c>
      <c r="E41" s="40">
        <f t="shared" si="12"/>
        <v>0</v>
      </c>
      <c r="F41" s="90"/>
      <c r="G41" s="91"/>
      <c r="H41" s="41"/>
      <c r="I41" s="42"/>
      <c r="J41" s="41"/>
      <c r="K41" s="43"/>
      <c r="L41" s="41"/>
      <c r="M41" s="43"/>
      <c r="N41" s="41"/>
      <c r="O41" s="43"/>
      <c r="P41" s="41"/>
      <c r="Q41" s="43"/>
      <c r="R41" s="41"/>
      <c r="S41" s="43"/>
      <c r="T41" s="41"/>
      <c r="U41" s="43"/>
      <c r="V41" s="41"/>
      <c r="W41" s="43"/>
      <c r="X41" s="41"/>
      <c r="Y41" s="43"/>
      <c r="Z41" s="41"/>
      <c r="AA41" s="43"/>
      <c r="AB41" s="41"/>
      <c r="AC41" s="43"/>
      <c r="AD41" s="41"/>
      <c r="AE41" s="43"/>
      <c r="AF41" s="41"/>
      <c r="AG41" s="43"/>
      <c r="AH41" s="41"/>
      <c r="AI41" s="43"/>
      <c r="AJ41" s="41"/>
      <c r="AK41" s="43"/>
      <c r="AL41" s="44"/>
      <c r="AM41" s="45"/>
      <c r="AN41" s="46"/>
      <c r="AO41" s="47"/>
      <c r="AP41" s="42"/>
      <c r="AQ41" s="32"/>
      <c r="AR41" s="32"/>
      <c r="AS41" s="48"/>
      <c r="AT41" s="32"/>
      <c r="AU41" s="33" t="str">
        <f t="shared" si="1"/>
        <v/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17"/>
      <c r="BG41" s="17"/>
      <c r="BX41" s="2"/>
      <c r="CA41" s="35" t="str">
        <f t="shared" si="2"/>
        <v/>
      </c>
      <c r="CB41" s="35" t="str">
        <f t="shared" si="3"/>
        <v/>
      </c>
      <c r="CC41" s="35" t="str">
        <f t="shared" si="4"/>
        <v/>
      </c>
      <c r="CD41" s="35" t="str">
        <f t="shared" si="5"/>
        <v/>
      </c>
      <c r="CE41" s="35"/>
      <c r="CF41" s="35"/>
      <c r="CG41" s="36">
        <f t="shared" si="6"/>
        <v>0</v>
      </c>
      <c r="CH41" s="36">
        <f t="shared" si="7"/>
        <v>0</v>
      </c>
      <c r="CI41" s="36">
        <f t="shared" si="8"/>
        <v>0</v>
      </c>
      <c r="CJ41" s="36">
        <f t="shared" si="9"/>
        <v>0</v>
      </c>
      <c r="CK41" s="10"/>
      <c r="CL41" s="10"/>
      <c r="CM41" s="10"/>
      <c r="CN41" s="10"/>
      <c r="CO41" s="10"/>
    </row>
    <row r="42" spans="1:93" ht="16.350000000000001" customHeight="1" x14ac:dyDescent="0.25">
      <c r="A42" s="383"/>
      <c r="B42" s="37" t="s">
        <v>43</v>
      </c>
      <c r="C42" s="38">
        <f t="shared" si="0"/>
        <v>0</v>
      </c>
      <c r="D42" s="39">
        <f t="shared" si="12"/>
        <v>0</v>
      </c>
      <c r="E42" s="40">
        <f t="shared" si="12"/>
        <v>0</v>
      </c>
      <c r="F42" s="90"/>
      <c r="G42" s="91"/>
      <c r="H42" s="41"/>
      <c r="I42" s="42"/>
      <c r="J42" s="41"/>
      <c r="K42" s="43"/>
      <c r="L42" s="41"/>
      <c r="M42" s="43"/>
      <c r="N42" s="41"/>
      <c r="O42" s="43"/>
      <c r="P42" s="41"/>
      <c r="Q42" s="43"/>
      <c r="R42" s="41"/>
      <c r="S42" s="43"/>
      <c r="T42" s="41"/>
      <c r="U42" s="43"/>
      <c r="V42" s="41"/>
      <c r="W42" s="43"/>
      <c r="X42" s="41"/>
      <c r="Y42" s="43"/>
      <c r="Z42" s="41"/>
      <c r="AA42" s="43"/>
      <c r="AB42" s="41"/>
      <c r="AC42" s="43"/>
      <c r="AD42" s="41"/>
      <c r="AE42" s="43"/>
      <c r="AF42" s="41"/>
      <c r="AG42" s="43"/>
      <c r="AH42" s="41"/>
      <c r="AI42" s="43"/>
      <c r="AJ42" s="41"/>
      <c r="AK42" s="43"/>
      <c r="AL42" s="44"/>
      <c r="AM42" s="45"/>
      <c r="AN42" s="46"/>
      <c r="AO42" s="47"/>
      <c r="AP42" s="42"/>
      <c r="AQ42" s="32"/>
      <c r="AR42" s="32"/>
      <c r="AS42" s="48"/>
      <c r="AT42" s="32"/>
      <c r="AU42" s="33" t="str">
        <f t="shared" si="1"/>
        <v/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17"/>
      <c r="BG42" s="17"/>
      <c r="BX42" s="2"/>
      <c r="CA42" s="35" t="str">
        <f t="shared" si="2"/>
        <v/>
      </c>
      <c r="CB42" s="35" t="str">
        <f t="shared" si="3"/>
        <v/>
      </c>
      <c r="CC42" s="35" t="str">
        <f t="shared" si="4"/>
        <v/>
      </c>
      <c r="CD42" s="35" t="str">
        <f t="shared" si="5"/>
        <v/>
      </c>
      <c r="CE42" s="35"/>
      <c r="CF42" s="35"/>
      <c r="CG42" s="36">
        <f t="shared" si="6"/>
        <v>0</v>
      </c>
      <c r="CH42" s="36">
        <f t="shared" si="7"/>
        <v>0</v>
      </c>
      <c r="CI42" s="36">
        <f t="shared" si="8"/>
        <v>0</v>
      </c>
      <c r="CJ42" s="36">
        <f t="shared" si="9"/>
        <v>0</v>
      </c>
      <c r="CK42" s="10"/>
      <c r="CL42" s="10"/>
      <c r="CM42" s="10"/>
      <c r="CN42" s="10"/>
      <c r="CO42" s="10"/>
    </row>
    <row r="43" spans="1:93" ht="16.350000000000001" customHeight="1" x14ac:dyDescent="0.25">
      <c r="A43" s="383"/>
      <c r="B43" s="49" t="s">
        <v>44</v>
      </c>
      <c r="C43" s="50">
        <f t="shared" si="0"/>
        <v>0</v>
      </c>
      <c r="D43" s="51">
        <f t="shared" si="12"/>
        <v>0</v>
      </c>
      <c r="E43" s="52">
        <f t="shared" si="12"/>
        <v>0</v>
      </c>
      <c r="F43" s="90"/>
      <c r="G43" s="91"/>
      <c r="H43" s="53"/>
      <c r="I43" s="54"/>
      <c r="J43" s="53"/>
      <c r="K43" s="55"/>
      <c r="L43" s="53"/>
      <c r="M43" s="55"/>
      <c r="N43" s="53"/>
      <c r="O43" s="55"/>
      <c r="P43" s="53"/>
      <c r="Q43" s="55"/>
      <c r="R43" s="53"/>
      <c r="S43" s="55"/>
      <c r="T43" s="53"/>
      <c r="U43" s="55"/>
      <c r="V43" s="53"/>
      <c r="W43" s="55"/>
      <c r="X43" s="53"/>
      <c r="Y43" s="55"/>
      <c r="Z43" s="53"/>
      <c r="AA43" s="55"/>
      <c r="AB43" s="53"/>
      <c r="AC43" s="55"/>
      <c r="AD43" s="53"/>
      <c r="AE43" s="55"/>
      <c r="AF43" s="53"/>
      <c r="AG43" s="55"/>
      <c r="AH43" s="53"/>
      <c r="AI43" s="55"/>
      <c r="AJ43" s="53"/>
      <c r="AK43" s="55"/>
      <c r="AL43" s="56"/>
      <c r="AM43" s="57"/>
      <c r="AN43" s="46"/>
      <c r="AO43" s="58"/>
      <c r="AP43" s="42"/>
      <c r="AQ43" s="32"/>
      <c r="AR43" s="32"/>
      <c r="AS43" s="48"/>
      <c r="AT43" s="32"/>
      <c r="AU43" s="33" t="str">
        <f t="shared" si="1"/>
        <v/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17"/>
      <c r="BG43" s="17"/>
      <c r="BX43" s="2"/>
      <c r="CA43" s="35" t="str">
        <f t="shared" si="2"/>
        <v/>
      </c>
      <c r="CB43" s="35" t="str">
        <f t="shared" si="3"/>
        <v/>
      </c>
      <c r="CC43" s="35" t="str">
        <f t="shared" si="4"/>
        <v/>
      </c>
      <c r="CD43" s="35" t="str">
        <f t="shared" si="5"/>
        <v/>
      </c>
      <c r="CE43" s="35"/>
      <c r="CF43" s="35"/>
      <c r="CG43" s="36">
        <f t="shared" si="6"/>
        <v>0</v>
      </c>
      <c r="CH43" s="36">
        <f t="shared" si="7"/>
        <v>0</v>
      </c>
      <c r="CI43" s="36">
        <f t="shared" si="8"/>
        <v>0</v>
      </c>
      <c r="CJ43" s="36">
        <f t="shared" si="9"/>
        <v>0</v>
      </c>
      <c r="CK43" s="10"/>
      <c r="CL43" s="10"/>
      <c r="CM43" s="10"/>
      <c r="CN43" s="10"/>
      <c r="CO43" s="10"/>
    </row>
    <row r="44" spans="1:93" ht="16.350000000000001" customHeight="1" x14ac:dyDescent="0.25">
      <c r="A44" s="383"/>
      <c r="B44" s="37" t="s">
        <v>45</v>
      </c>
      <c r="C44" s="38">
        <f t="shared" si="0"/>
        <v>0</v>
      </c>
      <c r="D44" s="39">
        <f t="shared" si="12"/>
        <v>0</v>
      </c>
      <c r="E44" s="40">
        <f t="shared" si="12"/>
        <v>0</v>
      </c>
      <c r="F44" s="90"/>
      <c r="G44" s="92"/>
      <c r="H44" s="41"/>
      <c r="I44" s="42"/>
      <c r="J44" s="41"/>
      <c r="K44" s="43"/>
      <c r="L44" s="41"/>
      <c r="M44" s="43"/>
      <c r="N44" s="41"/>
      <c r="O44" s="43"/>
      <c r="P44" s="41"/>
      <c r="Q44" s="43"/>
      <c r="R44" s="41"/>
      <c r="S44" s="43"/>
      <c r="T44" s="41"/>
      <c r="U44" s="43"/>
      <c r="V44" s="41"/>
      <c r="W44" s="43"/>
      <c r="X44" s="41"/>
      <c r="Y44" s="43"/>
      <c r="Z44" s="41"/>
      <c r="AA44" s="43"/>
      <c r="AB44" s="41"/>
      <c r="AC44" s="43"/>
      <c r="AD44" s="41"/>
      <c r="AE44" s="43"/>
      <c r="AF44" s="41"/>
      <c r="AG44" s="43"/>
      <c r="AH44" s="41"/>
      <c r="AI44" s="43"/>
      <c r="AJ44" s="41"/>
      <c r="AK44" s="43"/>
      <c r="AL44" s="44"/>
      <c r="AM44" s="45"/>
      <c r="AN44" s="46"/>
      <c r="AO44" s="47"/>
      <c r="AP44" s="42"/>
      <c r="AQ44" s="32"/>
      <c r="AR44" s="32"/>
      <c r="AS44" s="48"/>
      <c r="AT44" s="32"/>
      <c r="AU44" s="33" t="str">
        <f t="shared" si="1"/>
        <v/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17"/>
      <c r="BG44" s="17"/>
      <c r="BX44" s="2"/>
      <c r="CA44" s="35" t="str">
        <f t="shared" si="2"/>
        <v/>
      </c>
      <c r="CB44" s="35" t="str">
        <f t="shared" si="3"/>
        <v/>
      </c>
      <c r="CC44" s="35" t="str">
        <f t="shared" si="4"/>
        <v/>
      </c>
      <c r="CD44" s="35" t="str">
        <f t="shared" si="5"/>
        <v/>
      </c>
      <c r="CE44" s="35"/>
      <c r="CF44" s="35"/>
      <c r="CG44" s="36">
        <f t="shared" si="6"/>
        <v>0</v>
      </c>
      <c r="CH44" s="36">
        <f t="shared" si="7"/>
        <v>0</v>
      </c>
      <c r="CI44" s="36">
        <f t="shared" si="8"/>
        <v>0</v>
      </c>
      <c r="CJ44" s="36">
        <f t="shared" si="9"/>
        <v>0</v>
      </c>
      <c r="CK44" s="10"/>
      <c r="CL44" s="10"/>
      <c r="CM44" s="10"/>
      <c r="CN44" s="10"/>
      <c r="CO44" s="10"/>
    </row>
    <row r="45" spans="1:93" ht="16.350000000000001" customHeight="1" x14ac:dyDescent="0.25">
      <c r="A45" s="383"/>
      <c r="B45" s="59" t="s">
        <v>46</v>
      </c>
      <c r="C45" s="38">
        <f t="shared" si="0"/>
        <v>0</v>
      </c>
      <c r="D45" s="39">
        <f t="shared" si="12"/>
        <v>0</v>
      </c>
      <c r="E45" s="61">
        <f t="shared" si="12"/>
        <v>0</v>
      </c>
      <c r="F45" s="90"/>
      <c r="G45" s="93"/>
      <c r="H45" s="94"/>
      <c r="I45" s="95"/>
      <c r="J45" s="94"/>
      <c r="K45" s="96"/>
      <c r="L45" s="94"/>
      <c r="M45" s="96"/>
      <c r="N45" s="94"/>
      <c r="O45" s="96"/>
      <c r="P45" s="94"/>
      <c r="Q45" s="96"/>
      <c r="R45" s="41"/>
      <c r="S45" s="43"/>
      <c r="T45" s="41"/>
      <c r="U45" s="43"/>
      <c r="V45" s="41"/>
      <c r="W45" s="43"/>
      <c r="X45" s="41"/>
      <c r="Y45" s="43"/>
      <c r="Z45" s="41"/>
      <c r="AA45" s="43"/>
      <c r="AB45" s="41"/>
      <c r="AC45" s="43"/>
      <c r="AD45" s="41"/>
      <c r="AE45" s="43"/>
      <c r="AF45" s="41"/>
      <c r="AG45" s="43"/>
      <c r="AH45" s="41"/>
      <c r="AI45" s="43"/>
      <c r="AJ45" s="41"/>
      <c r="AK45" s="43"/>
      <c r="AL45" s="44"/>
      <c r="AM45" s="45"/>
      <c r="AN45" s="46"/>
      <c r="AO45" s="47"/>
      <c r="AP45" s="42"/>
      <c r="AQ45" s="32"/>
      <c r="AR45" s="32"/>
      <c r="AS45" s="48"/>
      <c r="AT45" s="32"/>
      <c r="AU45" s="33" t="str">
        <f t="shared" si="1"/>
        <v/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17"/>
      <c r="BG45" s="17"/>
      <c r="BX45" s="2"/>
      <c r="CA45" s="35" t="str">
        <f t="shared" si="2"/>
        <v/>
      </c>
      <c r="CB45" s="35" t="str">
        <f t="shared" si="3"/>
        <v/>
      </c>
      <c r="CC45" s="35" t="str">
        <f t="shared" si="4"/>
        <v/>
      </c>
      <c r="CD45" s="35" t="str">
        <f t="shared" si="5"/>
        <v/>
      </c>
      <c r="CE45" s="35"/>
      <c r="CF45" s="35"/>
      <c r="CG45" s="36">
        <f t="shared" si="6"/>
        <v>0</v>
      </c>
      <c r="CH45" s="36">
        <f t="shared" si="7"/>
        <v>0</v>
      </c>
      <c r="CI45" s="36">
        <f t="shared" si="8"/>
        <v>0</v>
      </c>
      <c r="CJ45" s="36">
        <f t="shared" si="9"/>
        <v>0</v>
      </c>
      <c r="CK45" s="10"/>
      <c r="CL45" s="10"/>
      <c r="CM45" s="10"/>
      <c r="CN45" s="10"/>
      <c r="CO45" s="10"/>
    </row>
    <row r="46" spans="1:93" ht="16.350000000000001" customHeight="1" x14ac:dyDescent="0.25">
      <c r="A46" s="384"/>
      <c r="B46" s="63" t="s">
        <v>47</v>
      </c>
      <c r="C46" s="64">
        <f t="shared" si="0"/>
        <v>0</v>
      </c>
      <c r="D46" s="65">
        <f t="shared" si="12"/>
        <v>0</v>
      </c>
      <c r="E46" s="66">
        <f t="shared" si="12"/>
        <v>0</v>
      </c>
      <c r="F46" s="97"/>
      <c r="G46" s="98"/>
      <c r="H46" s="67"/>
      <c r="I46" s="68"/>
      <c r="J46" s="67"/>
      <c r="K46" s="69"/>
      <c r="L46" s="67"/>
      <c r="M46" s="69"/>
      <c r="N46" s="67"/>
      <c r="O46" s="69"/>
      <c r="P46" s="67"/>
      <c r="Q46" s="69"/>
      <c r="R46" s="67"/>
      <c r="S46" s="69"/>
      <c r="T46" s="67"/>
      <c r="U46" s="69"/>
      <c r="V46" s="67"/>
      <c r="W46" s="69"/>
      <c r="X46" s="67"/>
      <c r="Y46" s="69"/>
      <c r="Z46" s="67"/>
      <c r="AA46" s="69"/>
      <c r="AB46" s="67"/>
      <c r="AC46" s="69"/>
      <c r="AD46" s="67"/>
      <c r="AE46" s="69"/>
      <c r="AF46" s="67"/>
      <c r="AG46" s="69"/>
      <c r="AH46" s="67"/>
      <c r="AI46" s="69"/>
      <c r="AJ46" s="67"/>
      <c r="AK46" s="69"/>
      <c r="AL46" s="99"/>
      <c r="AM46" s="71"/>
      <c r="AN46" s="72"/>
      <c r="AO46" s="73"/>
      <c r="AP46" s="74"/>
      <c r="AQ46" s="75"/>
      <c r="AR46" s="75"/>
      <c r="AS46" s="76"/>
      <c r="AT46" s="75"/>
      <c r="AU46" s="33" t="str">
        <f t="shared" si="1"/>
        <v/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17"/>
      <c r="BG46" s="17"/>
      <c r="BX46" s="2"/>
      <c r="CA46" s="35" t="str">
        <f t="shared" si="2"/>
        <v/>
      </c>
      <c r="CB46" s="35" t="str">
        <f t="shared" si="3"/>
        <v/>
      </c>
      <c r="CC46" s="35" t="str">
        <f t="shared" si="4"/>
        <v/>
      </c>
      <c r="CD46" s="35" t="str">
        <f t="shared" si="5"/>
        <v/>
      </c>
      <c r="CE46" s="35"/>
      <c r="CF46" s="35"/>
      <c r="CG46" s="36">
        <f t="shared" si="6"/>
        <v>0</v>
      </c>
      <c r="CH46" s="36">
        <f t="shared" si="7"/>
        <v>0</v>
      </c>
      <c r="CI46" s="36">
        <f t="shared" si="8"/>
        <v>0</v>
      </c>
      <c r="CJ46" s="36">
        <f t="shared" si="9"/>
        <v>0</v>
      </c>
      <c r="CK46" s="10"/>
      <c r="CL46" s="10"/>
      <c r="CM46" s="10"/>
      <c r="CN46" s="10"/>
      <c r="CO46" s="10"/>
    </row>
    <row r="47" spans="1:93" ht="16.350000000000001" customHeight="1" x14ac:dyDescent="0.25">
      <c r="A47" s="382" t="s">
        <v>50</v>
      </c>
      <c r="B47" s="18" t="s">
        <v>37</v>
      </c>
      <c r="C47" s="19">
        <f t="shared" si="0"/>
        <v>8</v>
      </c>
      <c r="D47" s="20">
        <f t="shared" si="12"/>
        <v>5</v>
      </c>
      <c r="E47" s="21">
        <f t="shared" si="12"/>
        <v>3</v>
      </c>
      <c r="F47" s="88"/>
      <c r="G47" s="89"/>
      <c r="H47" s="22"/>
      <c r="I47" s="23"/>
      <c r="J47" s="22"/>
      <c r="K47" s="24"/>
      <c r="L47" s="22"/>
      <c r="M47" s="24"/>
      <c r="N47" s="22">
        <v>2</v>
      </c>
      <c r="O47" s="24"/>
      <c r="P47" s="22">
        <v>1</v>
      </c>
      <c r="Q47" s="24">
        <v>1</v>
      </c>
      <c r="R47" s="22"/>
      <c r="S47" s="24"/>
      <c r="T47" s="22"/>
      <c r="U47" s="24">
        <v>2</v>
      </c>
      <c r="V47" s="22"/>
      <c r="W47" s="24"/>
      <c r="X47" s="22"/>
      <c r="Y47" s="24"/>
      <c r="Z47" s="22">
        <v>1</v>
      </c>
      <c r="AA47" s="24"/>
      <c r="AB47" s="22">
        <v>1</v>
      </c>
      <c r="AC47" s="24"/>
      <c r="AD47" s="22"/>
      <c r="AE47" s="24"/>
      <c r="AF47" s="22"/>
      <c r="AG47" s="24"/>
      <c r="AH47" s="22"/>
      <c r="AI47" s="24"/>
      <c r="AJ47" s="22"/>
      <c r="AK47" s="24"/>
      <c r="AL47" s="25"/>
      <c r="AM47" s="26"/>
      <c r="AN47" s="81"/>
      <c r="AO47" s="28">
        <v>0</v>
      </c>
      <c r="AP47" s="29">
        <v>0</v>
      </c>
      <c r="AQ47" s="30">
        <v>0</v>
      </c>
      <c r="AR47" s="83">
        <v>1</v>
      </c>
      <c r="AS47" s="100"/>
      <c r="AT47" s="83">
        <v>0</v>
      </c>
      <c r="AU47" s="33" t="str">
        <f t="shared" si="1"/>
        <v/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17"/>
      <c r="BG47" s="17"/>
      <c r="BX47" s="2"/>
      <c r="CA47" s="35" t="str">
        <f t="shared" si="2"/>
        <v/>
      </c>
      <c r="CB47" s="35" t="str">
        <f t="shared" si="3"/>
        <v/>
      </c>
      <c r="CC47" s="35" t="str">
        <f t="shared" si="4"/>
        <v/>
      </c>
      <c r="CD47" s="35" t="str">
        <f t="shared" si="5"/>
        <v/>
      </c>
      <c r="CE47" s="35"/>
      <c r="CF47" s="35"/>
      <c r="CG47" s="36">
        <f t="shared" si="6"/>
        <v>0</v>
      </c>
      <c r="CH47" s="36">
        <f t="shared" si="7"/>
        <v>0</v>
      </c>
      <c r="CI47" s="36">
        <f t="shared" si="8"/>
        <v>0</v>
      </c>
      <c r="CJ47" s="36">
        <f t="shared" si="9"/>
        <v>0</v>
      </c>
      <c r="CK47" s="10"/>
      <c r="CL47" s="10"/>
      <c r="CM47" s="10"/>
      <c r="CN47" s="10"/>
      <c r="CO47" s="10"/>
    </row>
    <row r="48" spans="1:93" ht="16.350000000000001" customHeight="1" x14ac:dyDescent="0.25">
      <c r="A48" s="383"/>
      <c r="B48" s="37" t="s">
        <v>38</v>
      </c>
      <c r="C48" s="38">
        <f t="shared" si="0"/>
        <v>0</v>
      </c>
      <c r="D48" s="39">
        <f>SUM(H48+J48+L48+N48+P48+R48+T48+V48+X48+Z48+AB48+AD48+AF48+AH48+AJ48+AL48)</f>
        <v>0</v>
      </c>
      <c r="E48" s="40">
        <f t="shared" si="12"/>
        <v>0</v>
      </c>
      <c r="F48" s="90"/>
      <c r="G48" s="91"/>
      <c r="H48" s="41"/>
      <c r="I48" s="42"/>
      <c r="J48" s="41"/>
      <c r="K48" s="43"/>
      <c r="L48" s="41"/>
      <c r="M48" s="43"/>
      <c r="N48" s="41"/>
      <c r="O48" s="43"/>
      <c r="P48" s="41"/>
      <c r="Q48" s="43"/>
      <c r="R48" s="41"/>
      <c r="S48" s="43"/>
      <c r="T48" s="41"/>
      <c r="U48" s="43"/>
      <c r="V48" s="41"/>
      <c r="W48" s="43"/>
      <c r="X48" s="41"/>
      <c r="Y48" s="43"/>
      <c r="Z48" s="41"/>
      <c r="AA48" s="43"/>
      <c r="AB48" s="41"/>
      <c r="AC48" s="43"/>
      <c r="AD48" s="41"/>
      <c r="AE48" s="43"/>
      <c r="AF48" s="41"/>
      <c r="AG48" s="43"/>
      <c r="AH48" s="41"/>
      <c r="AI48" s="43"/>
      <c r="AJ48" s="41"/>
      <c r="AK48" s="43"/>
      <c r="AL48" s="44"/>
      <c r="AM48" s="45"/>
      <c r="AN48" s="46"/>
      <c r="AO48" s="47"/>
      <c r="AP48" s="42"/>
      <c r="AQ48" s="32"/>
      <c r="AR48" s="32"/>
      <c r="AS48" s="48"/>
      <c r="AT48" s="32"/>
      <c r="AU48" s="33" t="str">
        <f t="shared" si="1"/>
        <v/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17"/>
      <c r="BG48" s="17"/>
      <c r="BX48" s="2"/>
      <c r="CA48" s="35" t="str">
        <f t="shared" si="2"/>
        <v/>
      </c>
      <c r="CB48" s="35" t="str">
        <f t="shared" si="3"/>
        <v/>
      </c>
      <c r="CC48" s="35" t="str">
        <f t="shared" si="4"/>
        <v/>
      </c>
      <c r="CD48" s="35" t="str">
        <f t="shared" si="5"/>
        <v/>
      </c>
      <c r="CE48" s="35"/>
      <c r="CF48" s="35"/>
      <c r="CG48" s="36">
        <f t="shared" si="6"/>
        <v>0</v>
      </c>
      <c r="CH48" s="36">
        <f t="shared" si="7"/>
        <v>0</v>
      </c>
      <c r="CI48" s="36">
        <f t="shared" si="8"/>
        <v>0</v>
      </c>
      <c r="CJ48" s="36">
        <f t="shared" si="9"/>
        <v>0</v>
      </c>
      <c r="CK48" s="10"/>
      <c r="CL48" s="10"/>
      <c r="CM48" s="10"/>
      <c r="CN48" s="10"/>
      <c r="CO48" s="10"/>
    </row>
    <row r="49" spans="1:93" ht="16.350000000000001" customHeight="1" x14ac:dyDescent="0.25">
      <c r="A49" s="383"/>
      <c r="B49" s="37" t="s">
        <v>39</v>
      </c>
      <c r="C49" s="38">
        <f t="shared" si="0"/>
        <v>144</v>
      </c>
      <c r="D49" s="39">
        <f t="shared" si="12"/>
        <v>113</v>
      </c>
      <c r="E49" s="40">
        <f t="shared" si="12"/>
        <v>31</v>
      </c>
      <c r="F49" s="90"/>
      <c r="G49" s="91"/>
      <c r="H49" s="41"/>
      <c r="I49" s="42"/>
      <c r="J49" s="41">
        <v>1</v>
      </c>
      <c r="K49" s="43"/>
      <c r="L49" s="41">
        <v>1</v>
      </c>
      <c r="M49" s="43"/>
      <c r="N49" s="41">
        <v>7</v>
      </c>
      <c r="O49" s="43">
        <v>2</v>
      </c>
      <c r="P49" s="41">
        <v>18</v>
      </c>
      <c r="Q49" s="43">
        <v>4</v>
      </c>
      <c r="R49" s="41">
        <v>19</v>
      </c>
      <c r="S49" s="43">
        <v>5</v>
      </c>
      <c r="T49" s="41">
        <v>15</v>
      </c>
      <c r="U49" s="43">
        <v>3</v>
      </c>
      <c r="V49" s="41">
        <v>9</v>
      </c>
      <c r="W49" s="43">
        <v>5</v>
      </c>
      <c r="X49" s="41">
        <v>15</v>
      </c>
      <c r="Y49" s="43">
        <v>5</v>
      </c>
      <c r="Z49" s="41">
        <v>9</v>
      </c>
      <c r="AA49" s="43">
        <v>4</v>
      </c>
      <c r="AB49" s="41">
        <v>15</v>
      </c>
      <c r="AC49" s="43">
        <v>1</v>
      </c>
      <c r="AD49" s="41">
        <v>1</v>
      </c>
      <c r="AE49" s="43">
        <v>1</v>
      </c>
      <c r="AF49" s="41">
        <v>1</v>
      </c>
      <c r="AG49" s="43">
        <v>1</v>
      </c>
      <c r="AH49" s="41">
        <v>2</v>
      </c>
      <c r="AI49" s="43"/>
      <c r="AJ49" s="41"/>
      <c r="AK49" s="43"/>
      <c r="AL49" s="44"/>
      <c r="AM49" s="45"/>
      <c r="AN49" s="46"/>
      <c r="AO49" s="28">
        <v>0</v>
      </c>
      <c r="AP49" s="29">
        <v>0</v>
      </c>
      <c r="AQ49" s="30">
        <v>0</v>
      </c>
      <c r="AR49" s="32">
        <v>9</v>
      </c>
      <c r="AS49" s="48"/>
      <c r="AT49" s="32">
        <v>0</v>
      </c>
      <c r="AU49" s="33" t="str">
        <f t="shared" si="1"/>
        <v/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17"/>
      <c r="BG49" s="17"/>
      <c r="BX49" s="2"/>
      <c r="CA49" s="35" t="str">
        <f t="shared" si="2"/>
        <v/>
      </c>
      <c r="CB49" s="35" t="str">
        <f t="shared" si="3"/>
        <v/>
      </c>
      <c r="CC49" s="35" t="str">
        <f t="shared" si="4"/>
        <v/>
      </c>
      <c r="CD49" s="35" t="str">
        <f t="shared" si="5"/>
        <v/>
      </c>
      <c r="CE49" s="35"/>
      <c r="CF49" s="35"/>
      <c r="CG49" s="36">
        <f t="shared" si="6"/>
        <v>0</v>
      </c>
      <c r="CH49" s="36">
        <f t="shared" si="7"/>
        <v>0</v>
      </c>
      <c r="CI49" s="36">
        <f t="shared" si="8"/>
        <v>0</v>
      </c>
      <c r="CJ49" s="36">
        <f t="shared" si="9"/>
        <v>0</v>
      </c>
      <c r="CK49" s="10"/>
      <c r="CL49" s="10"/>
      <c r="CM49" s="10"/>
      <c r="CN49" s="10"/>
      <c r="CO49" s="10"/>
    </row>
    <row r="50" spans="1:93" ht="16.350000000000001" customHeight="1" x14ac:dyDescent="0.25">
      <c r="A50" s="383"/>
      <c r="B50" s="37" t="s">
        <v>40</v>
      </c>
      <c r="C50" s="38">
        <f t="shared" si="0"/>
        <v>0</v>
      </c>
      <c r="D50" s="39">
        <f t="shared" si="12"/>
        <v>0</v>
      </c>
      <c r="E50" s="40">
        <f t="shared" si="12"/>
        <v>0</v>
      </c>
      <c r="F50" s="90"/>
      <c r="G50" s="91"/>
      <c r="H50" s="41"/>
      <c r="I50" s="42"/>
      <c r="J50" s="41"/>
      <c r="K50" s="43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1"/>
      <c r="W50" s="43"/>
      <c r="X50" s="41"/>
      <c r="Y50" s="43"/>
      <c r="Z50" s="41"/>
      <c r="AA50" s="43"/>
      <c r="AB50" s="41"/>
      <c r="AC50" s="43"/>
      <c r="AD50" s="41"/>
      <c r="AE50" s="43"/>
      <c r="AF50" s="41"/>
      <c r="AG50" s="43"/>
      <c r="AH50" s="41"/>
      <c r="AI50" s="43"/>
      <c r="AJ50" s="41"/>
      <c r="AK50" s="43"/>
      <c r="AL50" s="44"/>
      <c r="AM50" s="45"/>
      <c r="AN50" s="46"/>
      <c r="AO50" s="47"/>
      <c r="AP50" s="42"/>
      <c r="AQ50" s="32"/>
      <c r="AR50" s="32"/>
      <c r="AS50" s="48"/>
      <c r="AT50" s="32"/>
      <c r="AU50" s="33" t="str">
        <f t="shared" si="1"/>
        <v/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7"/>
      <c r="BG50" s="17"/>
      <c r="BX50" s="2"/>
      <c r="CA50" s="35" t="str">
        <f t="shared" si="2"/>
        <v/>
      </c>
      <c r="CB50" s="35" t="str">
        <f t="shared" si="3"/>
        <v/>
      </c>
      <c r="CC50" s="35" t="str">
        <f t="shared" si="4"/>
        <v/>
      </c>
      <c r="CD50" s="35" t="str">
        <f t="shared" si="5"/>
        <v/>
      </c>
      <c r="CE50" s="35"/>
      <c r="CF50" s="35"/>
      <c r="CG50" s="36">
        <f t="shared" si="6"/>
        <v>0</v>
      </c>
      <c r="CH50" s="36">
        <f t="shared" si="7"/>
        <v>0</v>
      </c>
      <c r="CI50" s="36">
        <f t="shared" si="8"/>
        <v>0</v>
      </c>
      <c r="CJ50" s="36">
        <f t="shared" si="9"/>
        <v>0</v>
      </c>
      <c r="CK50" s="10"/>
      <c r="CL50" s="10"/>
      <c r="CM50" s="10"/>
      <c r="CN50" s="10"/>
      <c r="CO50" s="10"/>
    </row>
    <row r="51" spans="1:93" ht="16.350000000000001" customHeight="1" x14ac:dyDescent="0.25">
      <c r="A51" s="383"/>
      <c r="B51" s="37" t="s">
        <v>41</v>
      </c>
      <c r="C51" s="38">
        <f t="shared" si="0"/>
        <v>0</v>
      </c>
      <c r="D51" s="39">
        <f>SUM(H51+J51+L51+N51+P51+R51+T51+V51+X51+Z51+AB51+AD51+AF51+AH51+AJ51+AL51)</f>
        <v>0</v>
      </c>
      <c r="E51" s="40">
        <f t="shared" si="12"/>
        <v>0</v>
      </c>
      <c r="F51" s="90"/>
      <c r="G51" s="91"/>
      <c r="H51" s="41"/>
      <c r="I51" s="42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41"/>
      <c r="W51" s="43"/>
      <c r="X51" s="41"/>
      <c r="Y51" s="43"/>
      <c r="Z51" s="41"/>
      <c r="AA51" s="43"/>
      <c r="AB51" s="41"/>
      <c r="AC51" s="43"/>
      <c r="AD51" s="41"/>
      <c r="AE51" s="43"/>
      <c r="AF51" s="41"/>
      <c r="AG51" s="43"/>
      <c r="AH51" s="41"/>
      <c r="AI51" s="43"/>
      <c r="AJ51" s="41"/>
      <c r="AK51" s="43"/>
      <c r="AL51" s="44"/>
      <c r="AM51" s="45"/>
      <c r="AN51" s="46"/>
      <c r="AO51" s="47"/>
      <c r="AP51" s="42"/>
      <c r="AQ51" s="32"/>
      <c r="AR51" s="32"/>
      <c r="AS51" s="48"/>
      <c r="AT51" s="32"/>
      <c r="AU51" s="33" t="str">
        <f t="shared" si="1"/>
        <v/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7"/>
      <c r="BG51" s="17"/>
      <c r="BX51" s="2"/>
      <c r="CA51" s="35" t="str">
        <f t="shared" si="2"/>
        <v/>
      </c>
      <c r="CB51" s="35" t="str">
        <f t="shared" si="3"/>
        <v/>
      </c>
      <c r="CC51" s="35" t="str">
        <f t="shared" si="4"/>
        <v/>
      </c>
      <c r="CD51" s="35" t="str">
        <f t="shared" si="5"/>
        <v/>
      </c>
      <c r="CE51" s="35"/>
      <c r="CF51" s="35"/>
      <c r="CG51" s="36">
        <f t="shared" si="6"/>
        <v>0</v>
      </c>
      <c r="CH51" s="36">
        <f t="shared" si="7"/>
        <v>0</v>
      </c>
      <c r="CI51" s="36">
        <f t="shared" si="8"/>
        <v>0</v>
      </c>
      <c r="CJ51" s="36">
        <f t="shared" si="9"/>
        <v>0</v>
      </c>
      <c r="CK51" s="10"/>
      <c r="CL51" s="10"/>
      <c r="CM51" s="10"/>
      <c r="CN51" s="10"/>
      <c r="CO51" s="10"/>
    </row>
    <row r="52" spans="1:93" ht="16.350000000000001" customHeight="1" x14ac:dyDescent="0.25">
      <c r="A52" s="383"/>
      <c r="B52" s="37" t="s">
        <v>42</v>
      </c>
      <c r="C52" s="38">
        <f t="shared" si="0"/>
        <v>0</v>
      </c>
      <c r="D52" s="39">
        <f t="shared" si="12"/>
        <v>0</v>
      </c>
      <c r="E52" s="40">
        <f t="shared" si="12"/>
        <v>0</v>
      </c>
      <c r="F52" s="90"/>
      <c r="G52" s="91"/>
      <c r="H52" s="41"/>
      <c r="I52" s="42"/>
      <c r="J52" s="41"/>
      <c r="K52" s="43"/>
      <c r="L52" s="41"/>
      <c r="M52" s="43"/>
      <c r="N52" s="41"/>
      <c r="O52" s="43"/>
      <c r="P52" s="41"/>
      <c r="Q52" s="43"/>
      <c r="R52" s="41"/>
      <c r="S52" s="43"/>
      <c r="T52" s="41"/>
      <c r="U52" s="43"/>
      <c r="V52" s="41"/>
      <c r="W52" s="43"/>
      <c r="X52" s="41"/>
      <c r="Y52" s="43"/>
      <c r="Z52" s="41"/>
      <c r="AA52" s="43"/>
      <c r="AB52" s="41"/>
      <c r="AC52" s="43"/>
      <c r="AD52" s="41"/>
      <c r="AE52" s="43"/>
      <c r="AF52" s="41"/>
      <c r="AG52" s="43"/>
      <c r="AH52" s="41"/>
      <c r="AI52" s="43"/>
      <c r="AJ52" s="41"/>
      <c r="AK52" s="43"/>
      <c r="AL52" s="44"/>
      <c r="AM52" s="45"/>
      <c r="AN52" s="46"/>
      <c r="AO52" s="47"/>
      <c r="AP52" s="42"/>
      <c r="AQ52" s="32"/>
      <c r="AR52" s="32"/>
      <c r="AS52" s="48"/>
      <c r="AT52" s="32"/>
      <c r="AU52" s="33" t="str">
        <f t="shared" si="1"/>
        <v/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17"/>
      <c r="BG52" s="17"/>
      <c r="BX52" s="2"/>
      <c r="CA52" s="35" t="str">
        <f t="shared" si="2"/>
        <v/>
      </c>
      <c r="CB52" s="35" t="str">
        <f t="shared" si="3"/>
        <v/>
      </c>
      <c r="CC52" s="35" t="str">
        <f t="shared" si="4"/>
        <v/>
      </c>
      <c r="CD52" s="35" t="str">
        <f t="shared" si="5"/>
        <v/>
      </c>
      <c r="CE52" s="35"/>
      <c r="CF52" s="35"/>
      <c r="CG52" s="36">
        <f t="shared" si="6"/>
        <v>0</v>
      </c>
      <c r="CH52" s="36">
        <f t="shared" si="7"/>
        <v>0</v>
      </c>
      <c r="CI52" s="36">
        <f t="shared" si="8"/>
        <v>0</v>
      </c>
      <c r="CJ52" s="36">
        <f t="shared" si="9"/>
        <v>0</v>
      </c>
      <c r="CK52" s="10"/>
      <c r="CL52" s="10"/>
      <c r="CM52" s="10"/>
      <c r="CN52" s="10"/>
      <c r="CO52" s="10"/>
    </row>
    <row r="53" spans="1:93" ht="16.350000000000001" customHeight="1" x14ac:dyDescent="0.25">
      <c r="A53" s="383"/>
      <c r="B53" s="37" t="s">
        <v>43</v>
      </c>
      <c r="C53" s="38">
        <f t="shared" si="0"/>
        <v>0</v>
      </c>
      <c r="D53" s="39">
        <f t="shared" ref="D53:E57" si="13">SUM(H53+J53+L53+N53+P53+R53+T53+V53+X53+Z53+AB53+AD53+AF53+AH53+AJ53+AL53)</f>
        <v>0</v>
      </c>
      <c r="E53" s="40">
        <f t="shared" si="13"/>
        <v>0</v>
      </c>
      <c r="F53" s="90"/>
      <c r="G53" s="91"/>
      <c r="H53" s="41"/>
      <c r="I53" s="42"/>
      <c r="J53" s="41"/>
      <c r="K53" s="43"/>
      <c r="L53" s="41"/>
      <c r="M53" s="43"/>
      <c r="N53" s="41"/>
      <c r="O53" s="43"/>
      <c r="P53" s="41"/>
      <c r="Q53" s="43"/>
      <c r="R53" s="41"/>
      <c r="S53" s="43"/>
      <c r="T53" s="41"/>
      <c r="U53" s="43"/>
      <c r="V53" s="41"/>
      <c r="W53" s="43"/>
      <c r="X53" s="41"/>
      <c r="Y53" s="43"/>
      <c r="Z53" s="41"/>
      <c r="AA53" s="43"/>
      <c r="AB53" s="41"/>
      <c r="AC53" s="43"/>
      <c r="AD53" s="41"/>
      <c r="AE53" s="43"/>
      <c r="AF53" s="41"/>
      <c r="AG53" s="43"/>
      <c r="AH53" s="41"/>
      <c r="AI53" s="43"/>
      <c r="AJ53" s="41"/>
      <c r="AK53" s="43"/>
      <c r="AL53" s="44"/>
      <c r="AM53" s="45"/>
      <c r="AN53" s="46"/>
      <c r="AO53" s="47"/>
      <c r="AP53" s="42"/>
      <c r="AQ53" s="32"/>
      <c r="AR53" s="32"/>
      <c r="AS53" s="48"/>
      <c r="AT53" s="32"/>
      <c r="AU53" s="33" t="str">
        <f t="shared" si="1"/>
        <v/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17"/>
      <c r="BG53" s="17"/>
      <c r="BX53" s="2"/>
      <c r="CA53" s="35" t="str">
        <f t="shared" si="2"/>
        <v/>
      </c>
      <c r="CB53" s="35" t="str">
        <f t="shared" si="3"/>
        <v/>
      </c>
      <c r="CC53" s="35" t="str">
        <f t="shared" si="4"/>
        <v/>
      </c>
      <c r="CD53" s="35" t="str">
        <f t="shared" si="5"/>
        <v/>
      </c>
      <c r="CE53" s="35"/>
      <c r="CF53" s="35"/>
      <c r="CG53" s="36">
        <f t="shared" si="6"/>
        <v>0</v>
      </c>
      <c r="CH53" s="36">
        <f t="shared" si="7"/>
        <v>0</v>
      </c>
      <c r="CI53" s="36">
        <f t="shared" si="8"/>
        <v>0</v>
      </c>
      <c r="CJ53" s="36">
        <f t="shared" si="9"/>
        <v>0</v>
      </c>
      <c r="CK53" s="10"/>
      <c r="CL53" s="10"/>
      <c r="CM53" s="10"/>
      <c r="CN53" s="10"/>
      <c r="CO53" s="10"/>
    </row>
    <row r="54" spans="1:93" ht="16.350000000000001" customHeight="1" x14ac:dyDescent="0.25">
      <c r="A54" s="383"/>
      <c r="B54" s="49" t="s">
        <v>44</v>
      </c>
      <c r="C54" s="50">
        <f t="shared" si="0"/>
        <v>0</v>
      </c>
      <c r="D54" s="51">
        <f>SUM(H54+J54+L54+N54+P54+R54+T54+V54+X54+Z54+AB54+AD54+AF54+AH54+AJ54+AL54)</f>
        <v>0</v>
      </c>
      <c r="E54" s="52">
        <f t="shared" si="13"/>
        <v>0</v>
      </c>
      <c r="F54" s="90"/>
      <c r="G54" s="91"/>
      <c r="H54" s="53"/>
      <c r="I54" s="54"/>
      <c r="J54" s="53"/>
      <c r="K54" s="55"/>
      <c r="L54" s="53"/>
      <c r="M54" s="55"/>
      <c r="N54" s="53"/>
      <c r="O54" s="55"/>
      <c r="P54" s="53"/>
      <c r="Q54" s="55"/>
      <c r="R54" s="53"/>
      <c r="S54" s="55"/>
      <c r="T54" s="53"/>
      <c r="U54" s="55"/>
      <c r="V54" s="53"/>
      <c r="W54" s="55"/>
      <c r="X54" s="53"/>
      <c r="Y54" s="55"/>
      <c r="Z54" s="53"/>
      <c r="AA54" s="55"/>
      <c r="AB54" s="53"/>
      <c r="AC54" s="55"/>
      <c r="AD54" s="53"/>
      <c r="AE54" s="55"/>
      <c r="AF54" s="53"/>
      <c r="AG54" s="55"/>
      <c r="AH54" s="53"/>
      <c r="AI54" s="55"/>
      <c r="AJ54" s="53"/>
      <c r="AK54" s="55"/>
      <c r="AL54" s="56"/>
      <c r="AM54" s="57"/>
      <c r="AN54" s="46"/>
      <c r="AO54" s="58"/>
      <c r="AP54" s="42"/>
      <c r="AQ54" s="32"/>
      <c r="AR54" s="32"/>
      <c r="AS54" s="48"/>
      <c r="AT54" s="32"/>
      <c r="AU54" s="33" t="str">
        <f t="shared" si="1"/>
        <v/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17"/>
      <c r="BG54" s="17"/>
      <c r="BX54" s="2"/>
      <c r="CA54" s="35" t="str">
        <f t="shared" si="2"/>
        <v/>
      </c>
      <c r="CB54" s="35" t="str">
        <f t="shared" si="3"/>
        <v/>
      </c>
      <c r="CC54" s="35" t="str">
        <f t="shared" si="4"/>
        <v/>
      </c>
      <c r="CD54" s="35" t="str">
        <f t="shared" si="5"/>
        <v/>
      </c>
      <c r="CE54" s="35"/>
      <c r="CF54" s="35"/>
      <c r="CG54" s="36">
        <f t="shared" si="6"/>
        <v>0</v>
      </c>
      <c r="CH54" s="36">
        <f t="shared" si="7"/>
        <v>0</v>
      </c>
      <c r="CI54" s="36">
        <f t="shared" si="8"/>
        <v>0</v>
      </c>
      <c r="CJ54" s="36">
        <f t="shared" si="9"/>
        <v>0</v>
      </c>
      <c r="CK54" s="10"/>
      <c r="CL54" s="10"/>
      <c r="CM54" s="10"/>
      <c r="CN54" s="10"/>
      <c r="CO54" s="10"/>
    </row>
    <row r="55" spans="1:93" ht="16.350000000000001" customHeight="1" x14ac:dyDescent="0.25">
      <c r="A55" s="383"/>
      <c r="B55" s="37" t="s">
        <v>45</v>
      </c>
      <c r="C55" s="38">
        <f t="shared" si="0"/>
        <v>0</v>
      </c>
      <c r="D55" s="39">
        <f t="shared" si="13"/>
        <v>0</v>
      </c>
      <c r="E55" s="40">
        <f t="shared" si="13"/>
        <v>0</v>
      </c>
      <c r="F55" s="90"/>
      <c r="G55" s="92"/>
      <c r="H55" s="41"/>
      <c r="I55" s="42"/>
      <c r="J55" s="41"/>
      <c r="K55" s="43"/>
      <c r="L55" s="41"/>
      <c r="M55" s="43"/>
      <c r="N55" s="41"/>
      <c r="O55" s="43"/>
      <c r="P55" s="41"/>
      <c r="Q55" s="43"/>
      <c r="R55" s="41"/>
      <c r="S55" s="43"/>
      <c r="T55" s="41"/>
      <c r="U55" s="43"/>
      <c r="V55" s="41"/>
      <c r="W55" s="43"/>
      <c r="X55" s="41"/>
      <c r="Y55" s="43"/>
      <c r="Z55" s="41"/>
      <c r="AA55" s="43"/>
      <c r="AB55" s="41"/>
      <c r="AC55" s="43"/>
      <c r="AD55" s="41"/>
      <c r="AE55" s="43"/>
      <c r="AF55" s="41"/>
      <c r="AG55" s="43"/>
      <c r="AH55" s="41"/>
      <c r="AI55" s="43"/>
      <c r="AJ55" s="41"/>
      <c r="AK55" s="43"/>
      <c r="AL55" s="44"/>
      <c r="AM55" s="45"/>
      <c r="AN55" s="46"/>
      <c r="AO55" s="47"/>
      <c r="AP55" s="42"/>
      <c r="AQ55" s="32"/>
      <c r="AR55" s="32"/>
      <c r="AS55" s="48"/>
      <c r="AT55" s="32"/>
      <c r="AU55" s="33" t="str">
        <f t="shared" si="1"/>
        <v/>
      </c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17"/>
      <c r="BG55" s="17"/>
      <c r="BX55" s="2"/>
      <c r="CA55" s="35" t="str">
        <f t="shared" si="2"/>
        <v/>
      </c>
      <c r="CB55" s="35" t="str">
        <f t="shared" si="3"/>
        <v/>
      </c>
      <c r="CC55" s="35" t="str">
        <f t="shared" si="4"/>
        <v/>
      </c>
      <c r="CD55" s="35" t="str">
        <f t="shared" si="5"/>
        <v/>
      </c>
      <c r="CE55" s="35"/>
      <c r="CF55" s="35"/>
      <c r="CG55" s="36">
        <f t="shared" si="6"/>
        <v>0</v>
      </c>
      <c r="CH55" s="36">
        <f t="shared" si="7"/>
        <v>0</v>
      </c>
      <c r="CI55" s="36">
        <f t="shared" si="8"/>
        <v>0</v>
      </c>
      <c r="CJ55" s="36">
        <f t="shared" si="9"/>
        <v>0</v>
      </c>
      <c r="CK55" s="10"/>
      <c r="CL55" s="10"/>
      <c r="CM55" s="10"/>
      <c r="CN55" s="10"/>
      <c r="CO55" s="10"/>
    </row>
    <row r="56" spans="1:93" ht="16.350000000000001" customHeight="1" x14ac:dyDescent="0.25">
      <c r="A56" s="383"/>
      <c r="B56" s="59" t="s">
        <v>46</v>
      </c>
      <c r="C56" s="38">
        <f t="shared" si="0"/>
        <v>0</v>
      </c>
      <c r="D56" s="39">
        <f t="shared" si="13"/>
        <v>0</v>
      </c>
      <c r="E56" s="61">
        <f t="shared" si="13"/>
        <v>0</v>
      </c>
      <c r="F56" s="90"/>
      <c r="G56" s="93"/>
      <c r="H56" s="41"/>
      <c r="I56" s="42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41"/>
      <c r="W56" s="43"/>
      <c r="X56" s="41"/>
      <c r="Y56" s="43"/>
      <c r="Z56" s="41"/>
      <c r="AA56" s="43"/>
      <c r="AB56" s="41"/>
      <c r="AC56" s="43"/>
      <c r="AD56" s="41"/>
      <c r="AE56" s="43"/>
      <c r="AF56" s="41"/>
      <c r="AG56" s="101"/>
      <c r="AH56" s="41"/>
      <c r="AI56" s="43"/>
      <c r="AJ56" s="41"/>
      <c r="AK56" s="43"/>
      <c r="AL56" s="44"/>
      <c r="AM56" s="45"/>
      <c r="AN56" s="46"/>
      <c r="AO56" s="47"/>
      <c r="AP56" s="42"/>
      <c r="AQ56" s="32"/>
      <c r="AR56" s="32"/>
      <c r="AS56" s="48"/>
      <c r="AT56" s="32"/>
      <c r="AU56" s="33" t="str">
        <f t="shared" si="1"/>
        <v/>
      </c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17"/>
      <c r="BG56" s="17"/>
      <c r="BX56" s="2"/>
      <c r="CA56" s="35" t="str">
        <f t="shared" si="2"/>
        <v/>
      </c>
      <c r="CB56" s="35" t="str">
        <f t="shared" si="3"/>
        <v/>
      </c>
      <c r="CC56" s="35" t="str">
        <f t="shared" si="4"/>
        <v/>
      </c>
      <c r="CD56" s="35" t="str">
        <f t="shared" si="5"/>
        <v/>
      </c>
      <c r="CE56" s="35"/>
      <c r="CF56" s="35"/>
      <c r="CG56" s="36">
        <f t="shared" si="6"/>
        <v>0</v>
      </c>
      <c r="CH56" s="36">
        <f t="shared" si="7"/>
        <v>0</v>
      </c>
      <c r="CI56" s="36">
        <f t="shared" si="8"/>
        <v>0</v>
      </c>
      <c r="CJ56" s="36">
        <f t="shared" si="9"/>
        <v>0</v>
      </c>
      <c r="CK56" s="10"/>
      <c r="CL56" s="10"/>
      <c r="CM56" s="10"/>
      <c r="CN56" s="10"/>
      <c r="CO56" s="10"/>
    </row>
    <row r="57" spans="1:93" ht="16.350000000000001" customHeight="1" x14ac:dyDescent="0.25">
      <c r="A57" s="384"/>
      <c r="B57" s="63" t="s">
        <v>47</v>
      </c>
      <c r="C57" s="64">
        <f t="shared" si="0"/>
        <v>0</v>
      </c>
      <c r="D57" s="65">
        <f>SUM(H57+J57+L57+N57+P57+R57+T57+V57+X57+Z57+AB57+AD57+AF57+AH57+AJ57+AL57)</f>
        <v>0</v>
      </c>
      <c r="E57" s="66">
        <f t="shared" si="13"/>
        <v>0</v>
      </c>
      <c r="F57" s="97"/>
      <c r="G57" s="98"/>
      <c r="H57" s="67"/>
      <c r="I57" s="68"/>
      <c r="J57" s="67"/>
      <c r="K57" s="69"/>
      <c r="L57" s="67"/>
      <c r="M57" s="69"/>
      <c r="N57" s="67"/>
      <c r="O57" s="69"/>
      <c r="P57" s="67"/>
      <c r="Q57" s="69"/>
      <c r="R57" s="67"/>
      <c r="S57" s="69"/>
      <c r="T57" s="67"/>
      <c r="U57" s="69"/>
      <c r="V57" s="67"/>
      <c r="W57" s="69"/>
      <c r="X57" s="67"/>
      <c r="Y57" s="69"/>
      <c r="Z57" s="67"/>
      <c r="AA57" s="69"/>
      <c r="AB57" s="67"/>
      <c r="AC57" s="69"/>
      <c r="AD57" s="67"/>
      <c r="AE57" s="69"/>
      <c r="AF57" s="67"/>
      <c r="AG57" s="69"/>
      <c r="AH57" s="67"/>
      <c r="AI57" s="69"/>
      <c r="AJ57" s="67"/>
      <c r="AK57" s="69"/>
      <c r="AL57" s="99"/>
      <c r="AM57" s="71"/>
      <c r="AN57" s="72"/>
      <c r="AO57" s="73"/>
      <c r="AP57" s="74"/>
      <c r="AQ57" s="75"/>
      <c r="AR57" s="75"/>
      <c r="AS57" s="48"/>
      <c r="AT57" s="32"/>
      <c r="AU57" s="33" t="str">
        <f t="shared" si="1"/>
        <v/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17"/>
      <c r="BG57" s="17"/>
      <c r="BX57" s="2"/>
      <c r="CA57" s="35" t="str">
        <f t="shared" si="2"/>
        <v/>
      </c>
      <c r="CB57" s="35" t="str">
        <f t="shared" si="3"/>
        <v/>
      </c>
      <c r="CC57" s="35" t="str">
        <f t="shared" si="4"/>
        <v/>
      </c>
      <c r="CD57" s="35" t="str">
        <f t="shared" si="5"/>
        <v/>
      </c>
      <c r="CE57" s="35"/>
      <c r="CF57" s="35"/>
      <c r="CG57" s="36">
        <f t="shared" si="6"/>
        <v>0</v>
      </c>
      <c r="CH57" s="36">
        <f t="shared" si="7"/>
        <v>0</v>
      </c>
      <c r="CI57" s="36">
        <f t="shared" si="8"/>
        <v>0</v>
      </c>
      <c r="CJ57" s="36">
        <f t="shared" si="9"/>
        <v>0</v>
      </c>
      <c r="CK57" s="10"/>
      <c r="CL57" s="10"/>
      <c r="CM57" s="10"/>
      <c r="CN57" s="10"/>
      <c r="CO57" s="10"/>
    </row>
    <row r="58" spans="1:93" ht="16.350000000000001" customHeight="1" x14ac:dyDescent="0.25">
      <c r="A58" s="382" t="s">
        <v>51</v>
      </c>
      <c r="B58" s="18" t="s">
        <v>37</v>
      </c>
      <c r="C58" s="19">
        <f t="shared" si="0"/>
        <v>8</v>
      </c>
      <c r="D58" s="20">
        <f>SUM(J58+L58+N58+P58+R58+T58+V58+X58+Z58+AB58+AD58+AF58+AH58+AJ58+AL58)</f>
        <v>5</v>
      </c>
      <c r="E58" s="21">
        <f>SUM(K58+M58+O58+Q58+S58+U58+W58+Y58+AA58+AC58+AE58+AG58+AI58+AK58+AM58)</f>
        <v>3</v>
      </c>
      <c r="F58" s="88"/>
      <c r="G58" s="89"/>
      <c r="H58" s="88"/>
      <c r="I58" s="89"/>
      <c r="J58" s="22"/>
      <c r="K58" s="24"/>
      <c r="L58" s="22"/>
      <c r="M58" s="24"/>
      <c r="N58" s="22">
        <v>2</v>
      </c>
      <c r="O58" s="24"/>
      <c r="P58" s="22">
        <v>1</v>
      </c>
      <c r="Q58" s="24">
        <v>1</v>
      </c>
      <c r="R58" s="22"/>
      <c r="S58" s="24"/>
      <c r="T58" s="22"/>
      <c r="U58" s="24">
        <v>2</v>
      </c>
      <c r="V58" s="22"/>
      <c r="W58" s="24"/>
      <c r="X58" s="22"/>
      <c r="Y58" s="24"/>
      <c r="Z58" s="22">
        <v>1</v>
      </c>
      <c r="AA58" s="24"/>
      <c r="AB58" s="22">
        <v>1</v>
      </c>
      <c r="AC58" s="24"/>
      <c r="AD58" s="22"/>
      <c r="AE58" s="24"/>
      <c r="AF58" s="22"/>
      <c r="AG58" s="24"/>
      <c r="AH58" s="22"/>
      <c r="AI58" s="24"/>
      <c r="AJ58" s="22"/>
      <c r="AK58" s="24"/>
      <c r="AL58" s="25"/>
      <c r="AM58" s="26"/>
      <c r="AN58" s="81"/>
      <c r="AO58" s="28">
        <v>0</v>
      </c>
      <c r="AP58" s="29">
        <v>0</v>
      </c>
      <c r="AQ58" s="30">
        <v>0</v>
      </c>
      <c r="AR58" s="102">
        <v>1</v>
      </c>
      <c r="AS58" s="102"/>
      <c r="AT58" s="102">
        <v>0</v>
      </c>
      <c r="AU58" s="33" t="str">
        <f t="shared" si="1"/>
        <v/>
      </c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7"/>
      <c r="BG58" s="17"/>
      <c r="BX58" s="2"/>
      <c r="CA58" s="35" t="str">
        <f t="shared" si="2"/>
        <v/>
      </c>
      <c r="CB58" s="35" t="str">
        <f t="shared" si="3"/>
        <v/>
      </c>
      <c r="CC58" s="35" t="str">
        <f t="shared" si="4"/>
        <v/>
      </c>
      <c r="CD58" s="35" t="str">
        <f t="shared" si="5"/>
        <v/>
      </c>
      <c r="CE58" s="35"/>
      <c r="CF58" s="35"/>
      <c r="CG58" s="36">
        <f t="shared" si="6"/>
        <v>0</v>
      </c>
      <c r="CH58" s="36">
        <f t="shared" si="7"/>
        <v>0</v>
      </c>
      <c r="CI58" s="36">
        <f t="shared" si="8"/>
        <v>0</v>
      </c>
      <c r="CJ58" s="36">
        <f t="shared" si="9"/>
        <v>0</v>
      </c>
      <c r="CK58" s="10"/>
      <c r="CL58" s="10"/>
      <c r="CM58" s="10"/>
      <c r="CN58" s="10"/>
      <c r="CO58" s="10"/>
    </row>
    <row r="59" spans="1:93" ht="16.350000000000001" customHeight="1" x14ac:dyDescent="0.25">
      <c r="A59" s="383"/>
      <c r="B59" s="37" t="s">
        <v>38</v>
      </c>
      <c r="C59" s="38">
        <f t="shared" si="0"/>
        <v>0</v>
      </c>
      <c r="D59" s="39">
        <f t="shared" ref="D59:E64" si="14">SUM(J59+L59+N59+P59+R59+T59+V59+X59+Z59+AB59+AD59+AF59+AH59+AJ59+AL59)</f>
        <v>0</v>
      </c>
      <c r="E59" s="40">
        <f t="shared" si="14"/>
        <v>0</v>
      </c>
      <c r="F59" s="90"/>
      <c r="G59" s="91"/>
      <c r="H59" s="90"/>
      <c r="I59" s="91"/>
      <c r="J59" s="41"/>
      <c r="K59" s="43"/>
      <c r="L59" s="41"/>
      <c r="M59" s="43"/>
      <c r="N59" s="41"/>
      <c r="O59" s="43"/>
      <c r="P59" s="41"/>
      <c r="Q59" s="43"/>
      <c r="R59" s="41"/>
      <c r="S59" s="43"/>
      <c r="T59" s="41"/>
      <c r="U59" s="43"/>
      <c r="V59" s="41"/>
      <c r="W59" s="43"/>
      <c r="X59" s="41"/>
      <c r="Y59" s="43"/>
      <c r="Z59" s="41"/>
      <c r="AA59" s="43"/>
      <c r="AB59" s="41"/>
      <c r="AC59" s="43"/>
      <c r="AD59" s="41"/>
      <c r="AE59" s="43"/>
      <c r="AF59" s="41"/>
      <c r="AG59" s="43"/>
      <c r="AH59" s="41"/>
      <c r="AI59" s="43"/>
      <c r="AJ59" s="41"/>
      <c r="AK59" s="43"/>
      <c r="AL59" s="44"/>
      <c r="AM59" s="45"/>
      <c r="AN59" s="46"/>
      <c r="AO59" s="47"/>
      <c r="AP59" s="42"/>
      <c r="AQ59" s="32"/>
      <c r="AR59" s="32"/>
      <c r="AS59" s="32"/>
      <c r="AT59" s="32"/>
      <c r="AU59" s="33" t="str">
        <f t="shared" si="1"/>
        <v/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7"/>
      <c r="BG59" s="17"/>
      <c r="BX59" s="2"/>
      <c r="CA59" s="35" t="str">
        <f t="shared" si="2"/>
        <v/>
      </c>
      <c r="CB59" s="35" t="str">
        <f t="shared" si="3"/>
        <v/>
      </c>
      <c r="CC59" s="35" t="str">
        <f t="shared" si="4"/>
        <v/>
      </c>
      <c r="CD59" s="35" t="str">
        <f t="shared" si="5"/>
        <v/>
      </c>
      <c r="CE59" s="35"/>
      <c r="CF59" s="35"/>
      <c r="CG59" s="36">
        <f t="shared" si="6"/>
        <v>0</v>
      </c>
      <c r="CH59" s="36">
        <f t="shared" si="7"/>
        <v>0</v>
      </c>
      <c r="CI59" s="36">
        <f t="shared" si="8"/>
        <v>0</v>
      </c>
      <c r="CJ59" s="36">
        <f t="shared" si="9"/>
        <v>0</v>
      </c>
      <c r="CK59" s="10"/>
      <c r="CL59" s="10"/>
      <c r="CM59" s="10"/>
      <c r="CN59" s="10"/>
      <c r="CO59" s="10"/>
    </row>
    <row r="60" spans="1:93" ht="16.350000000000001" customHeight="1" x14ac:dyDescent="0.25">
      <c r="A60" s="383"/>
      <c r="B60" s="37" t="s">
        <v>39</v>
      </c>
      <c r="C60" s="38">
        <f t="shared" si="0"/>
        <v>144</v>
      </c>
      <c r="D60" s="39">
        <f>SUM(J60+L60+N60+P60+R60+T60+V60+X60+Z60+AB60+AD60+AF60+AH60+AJ60+AL60)</f>
        <v>113</v>
      </c>
      <c r="E60" s="40">
        <f>SUM(K60+M60+O60+Q60+S60+U60+W60+Y60+AA60+AC60+AE60+AG60+AI60+AK60+AM60)</f>
        <v>31</v>
      </c>
      <c r="F60" s="90"/>
      <c r="G60" s="91"/>
      <c r="H60" s="90"/>
      <c r="I60" s="91"/>
      <c r="J60" s="41">
        <v>1</v>
      </c>
      <c r="K60" s="43"/>
      <c r="L60" s="41">
        <v>1</v>
      </c>
      <c r="M60" s="43"/>
      <c r="N60" s="41">
        <v>7</v>
      </c>
      <c r="O60" s="43">
        <v>2</v>
      </c>
      <c r="P60" s="41">
        <v>18</v>
      </c>
      <c r="Q60" s="43">
        <v>4</v>
      </c>
      <c r="R60" s="41">
        <v>19</v>
      </c>
      <c r="S60" s="43">
        <v>5</v>
      </c>
      <c r="T60" s="41">
        <v>15</v>
      </c>
      <c r="U60" s="43">
        <v>3</v>
      </c>
      <c r="V60" s="41">
        <v>9</v>
      </c>
      <c r="W60" s="43">
        <v>5</v>
      </c>
      <c r="X60" s="41">
        <v>15</v>
      </c>
      <c r="Y60" s="43">
        <v>5</v>
      </c>
      <c r="Z60" s="41">
        <v>9</v>
      </c>
      <c r="AA60" s="43">
        <v>4</v>
      </c>
      <c r="AB60" s="41">
        <v>15</v>
      </c>
      <c r="AC60" s="43">
        <v>1</v>
      </c>
      <c r="AD60" s="41">
        <v>1</v>
      </c>
      <c r="AE60" s="43">
        <v>1</v>
      </c>
      <c r="AF60" s="41">
        <v>1</v>
      </c>
      <c r="AG60" s="43">
        <v>1</v>
      </c>
      <c r="AH60" s="41">
        <v>2</v>
      </c>
      <c r="AI60" s="43"/>
      <c r="AJ60" s="41"/>
      <c r="AK60" s="43"/>
      <c r="AL60" s="44"/>
      <c r="AM60" s="45"/>
      <c r="AN60" s="46"/>
      <c r="AO60" s="28">
        <v>0</v>
      </c>
      <c r="AP60" s="29">
        <v>0</v>
      </c>
      <c r="AQ60" s="30">
        <v>0</v>
      </c>
      <c r="AR60" s="32">
        <v>9</v>
      </c>
      <c r="AS60" s="32"/>
      <c r="AT60" s="32">
        <v>0</v>
      </c>
      <c r="AU60" s="33" t="str">
        <f t="shared" si="1"/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17"/>
      <c r="BG60" s="17"/>
      <c r="BX60" s="2"/>
      <c r="CA60" s="35" t="str">
        <f t="shared" si="2"/>
        <v/>
      </c>
      <c r="CB60" s="35" t="str">
        <f t="shared" si="3"/>
        <v/>
      </c>
      <c r="CC60" s="35" t="str">
        <f t="shared" si="4"/>
        <v/>
      </c>
      <c r="CD60" s="35" t="str">
        <f t="shared" si="5"/>
        <v/>
      </c>
      <c r="CE60" s="35"/>
      <c r="CF60" s="35"/>
      <c r="CG60" s="36">
        <f t="shared" si="6"/>
        <v>0</v>
      </c>
      <c r="CH60" s="36">
        <f t="shared" si="7"/>
        <v>0</v>
      </c>
      <c r="CI60" s="36">
        <f t="shared" si="8"/>
        <v>0</v>
      </c>
      <c r="CJ60" s="36">
        <f t="shared" si="9"/>
        <v>0</v>
      </c>
      <c r="CK60" s="10"/>
      <c r="CL60" s="10"/>
      <c r="CM60" s="10"/>
      <c r="CN60" s="10"/>
      <c r="CO60" s="10"/>
    </row>
    <row r="61" spans="1:93" ht="16.350000000000001" customHeight="1" x14ac:dyDescent="0.25">
      <c r="A61" s="383"/>
      <c r="B61" s="37" t="s">
        <v>41</v>
      </c>
      <c r="C61" s="38">
        <f t="shared" si="0"/>
        <v>0</v>
      </c>
      <c r="D61" s="39">
        <f t="shared" si="14"/>
        <v>0</v>
      </c>
      <c r="E61" s="40">
        <f t="shared" si="14"/>
        <v>0</v>
      </c>
      <c r="F61" s="90"/>
      <c r="G61" s="91"/>
      <c r="H61" s="90"/>
      <c r="I61" s="91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41"/>
      <c r="W61" s="43"/>
      <c r="X61" s="41"/>
      <c r="Y61" s="43"/>
      <c r="Z61" s="41"/>
      <c r="AA61" s="43"/>
      <c r="AB61" s="41"/>
      <c r="AC61" s="43"/>
      <c r="AD61" s="41"/>
      <c r="AE61" s="43"/>
      <c r="AF61" s="41"/>
      <c r="AG61" s="43"/>
      <c r="AH61" s="41"/>
      <c r="AI61" s="43"/>
      <c r="AJ61" s="41"/>
      <c r="AK61" s="43"/>
      <c r="AL61" s="44"/>
      <c r="AM61" s="45"/>
      <c r="AN61" s="46"/>
      <c r="AO61" s="47"/>
      <c r="AP61" s="42"/>
      <c r="AQ61" s="32"/>
      <c r="AR61" s="32"/>
      <c r="AS61" s="32"/>
      <c r="AT61" s="32"/>
      <c r="AU61" s="33" t="str">
        <f t="shared" si="1"/>
        <v/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17"/>
      <c r="BG61" s="17"/>
      <c r="BX61" s="2"/>
      <c r="CA61" s="35" t="str">
        <f t="shared" si="2"/>
        <v/>
      </c>
      <c r="CB61" s="35" t="str">
        <f t="shared" si="3"/>
        <v/>
      </c>
      <c r="CC61" s="35" t="str">
        <f t="shared" si="4"/>
        <v/>
      </c>
      <c r="CD61" s="35" t="str">
        <f t="shared" si="5"/>
        <v/>
      </c>
      <c r="CE61" s="35"/>
      <c r="CF61" s="35"/>
      <c r="CG61" s="36">
        <f t="shared" si="6"/>
        <v>0</v>
      </c>
      <c r="CH61" s="36">
        <f t="shared" si="7"/>
        <v>0</v>
      </c>
      <c r="CI61" s="36">
        <f t="shared" si="8"/>
        <v>0</v>
      </c>
      <c r="CJ61" s="36">
        <f t="shared" si="9"/>
        <v>0</v>
      </c>
      <c r="CK61" s="10"/>
      <c r="CL61" s="10"/>
      <c r="CM61" s="10"/>
      <c r="CN61" s="10"/>
      <c r="CO61" s="10"/>
    </row>
    <row r="62" spans="1:93" ht="16.350000000000001" customHeight="1" x14ac:dyDescent="0.25">
      <c r="A62" s="383"/>
      <c r="B62" s="37" t="s">
        <v>42</v>
      </c>
      <c r="C62" s="38">
        <f t="shared" si="0"/>
        <v>0</v>
      </c>
      <c r="D62" s="39">
        <f t="shared" si="14"/>
        <v>0</v>
      </c>
      <c r="E62" s="40">
        <f t="shared" si="14"/>
        <v>0</v>
      </c>
      <c r="F62" s="90"/>
      <c r="G62" s="91"/>
      <c r="H62" s="90"/>
      <c r="I62" s="91"/>
      <c r="J62" s="41"/>
      <c r="K62" s="43"/>
      <c r="L62" s="41"/>
      <c r="M62" s="43"/>
      <c r="N62" s="41"/>
      <c r="O62" s="43"/>
      <c r="P62" s="41"/>
      <c r="Q62" s="43"/>
      <c r="R62" s="41"/>
      <c r="S62" s="43"/>
      <c r="T62" s="41"/>
      <c r="U62" s="43"/>
      <c r="V62" s="41"/>
      <c r="W62" s="43"/>
      <c r="X62" s="41"/>
      <c r="Y62" s="43"/>
      <c r="Z62" s="41"/>
      <c r="AA62" s="43"/>
      <c r="AB62" s="41"/>
      <c r="AC62" s="43"/>
      <c r="AD62" s="41"/>
      <c r="AE62" s="43"/>
      <c r="AF62" s="41"/>
      <c r="AG62" s="43"/>
      <c r="AH62" s="41"/>
      <c r="AI62" s="43"/>
      <c r="AJ62" s="41"/>
      <c r="AK62" s="43"/>
      <c r="AL62" s="44"/>
      <c r="AM62" s="45"/>
      <c r="AN62" s="46"/>
      <c r="AO62" s="47"/>
      <c r="AP62" s="42"/>
      <c r="AQ62" s="32"/>
      <c r="AR62" s="32"/>
      <c r="AS62" s="32"/>
      <c r="AT62" s="32"/>
      <c r="AU62" s="33" t="str">
        <f t="shared" si="1"/>
        <v/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17"/>
      <c r="BG62" s="17"/>
      <c r="BX62" s="2"/>
      <c r="CA62" s="35" t="str">
        <f t="shared" si="2"/>
        <v/>
      </c>
      <c r="CB62" s="35" t="str">
        <f t="shared" si="3"/>
        <v/>
      </c>
      <c r="CC62" s="35" t="str">
        <f t="shared" si="4"/>
        <v/>
      </c>
      <c r="CD62" s="35" t="str">
        <f t="shared" si="5"/>
        <v/>
      </c>
      <c r="CE62" s="35"/>
      <c r="CF62" s="35"/>
      <c r="CG62" s="36">
        <f t="shared" si="6"/>
        <v>0</v>
      </c>
      <c r="CH62" s="36">
        <f t="shared" si="7"/>
        <v>0</v>
      </c>
      <c r="CI62" s="36">
        <f t="shared" si="8"/>
        <v>0</v>
      </c>
      <c r="CJ62" s="36">
        <f t="shared" si="9"/>
        <v>0</v>
      </c>
      <c r="CK62" s="10"/>
      <c r="CL62" s="10"/>
      <c r="CM62" s="10"/>
      <c r="CN62" s="10"/>
      <c r="CO62" s="10"/>
    </row>
    <row r="63" spans="1:93" ht="16.350000000000001" customHeight="1" x14ac:dyDescent="0.25">
      <c r="A63" s="383"/>
      <c r="B63" s="103" t="s">
        <v>46</v>
      </c>
      <c r="C63" s="104">
        <f t="shared" si="0"/>
        <v>0</v>
      </c>
      <c r="D63" s="39">
        <f>SUM(J63+L63+N63+P63+R63+T63+V63+X63+Z63+AB63+AD63+AF63+AH63+AJ63+AL63)</f>
        <v>0</v>
      </c>
      <c r="E63" s="61">
        <f>SUM(K63+M63+O63+Q63+S63+U63+W63+Y63+AA63+AC63+AE63+AG63+AI63+AK63+AM63)</f>
        <v>0</v>
      </c>
      <c r="F63" s="90"/>
      <c r="G63" s="91"/>
      <c r="H63" s="90"/>
      <c r="I63" s="91"/>
      <c r="J63" s="53"/>
      <c r="K63" s="55"/>
      <c r="L63" s="53"/>
      <c r="M63" s="55"/>
      <c r="N63" s="53"/>
      <c r="O63" s="55"/>
      <c r="P63" s="53"/>
      <c r="Q63" s="55"/>
      <c r="R63" s="53"/>
      <c r="S63" s="55"/>
      <c r="T63" s="53"/>
      <c r="U63" s="55"/>
      <c r="V63" s="53"/>
      <c r="W63" s="55"/>
      <c r="X63" s="53"/>
      <c r="Y63" s="55"/>
      <c r="Z63" s="53"/>
      <c r="AA63" s="55"/>
      <c r="AB63" s="53"/>
      <c r="AC63" s="55"/>
      <c r="AD63" s="53"/>
      <c r="AE63" s="55"/>
      <c r="AF63" s="53"/>
      <c r="AG63" s="55"/>
      <c r="AH63" s="53"/>
      <c r="AI63" s="55"/>
      <c r="AJ63" s="53"/>
      <c r="AK63" s="55"/>
      <c r="AL63" s="56"/>
      <c r="AM63" s="57"/>
      <c r="AN63" s="46"/>
      <c r="AO63" s="58"/>
      <c r="AP63" s="54"/>
      <c r="AQ63" s="105"/>
      <c r="AR63" s="105"/>
      <c r="AS63" s="105"/>
      <c r="AT63" s="105"/>
      <c r="AU63" s="33" t="str">
        <f t="shared" si="1"/>
        <v/>
      </c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17"/>
      <c r="BG63" s="17"/>
      <c r="BX63" s="2"/>
      <c r="CA63" s="35" t="str">
        <f t="shared" si="2"/>
        <v/>
      </c>
      <c r="CB63" s="35" t="str">
        <f t="shared" si="3"/>
        <v/>
      </c>
      <c r="CC63" s="35" t="str">
        <f t="shared" si="4"/>
        <v/>
      </c>
      <c r="CD63" s="35" t="str">
        <f t="shared" si="5"/>
        <v/>
      </c>
      <c r="CE63" s="35"/>
      <c r="CF63" s="35"/>
      <c r="CG63" s="36">
        <f t="shared" si="6"/>
        <v>0</v>
      </c>
      <c r="CH63" s="36">
        <f t="shared" si="7"/>
        <v>0</v>
      </c>
      <c r="CI63" s="36">
        <f t="shared" si="8"/>
        <v>0</v>
      </c>
      <c r="CJ63" s="36">
        <f t="shared" si="9"/>
        <v>0</v>
      </c>
      <c r="CK63" s="10"/>
      <c r="CL63" s="10"/>
      <c r="CM63" s="10"/>
      <c r="CN63" s="10"/>
      <c r="CO63" s="10"/>
    </row>
    <row r="64" spans="1:93" ht="16.350000000000001" customHeight="1" x14ac:dyDescent="0.25">
      <c r="A64" s="383"/>
      <c r="B64" s="63" t="s">
        <v>45</v>
      </c>
      <c r="C64" s="64">
        <f t="shared" si="0"/>
        <v>0</v>
      </c>
      <c r="D64" s="65">
        <f t="shared" si="14"/>
        <v>0</v>
      </c>
      <c r="E64" s="66">
        <f t="shared" si="14"/>
        <v>0</v>
      </c>
      <c r="F64" s="97"/>
      <c r="G64" s="106"/>
      <c r="H64" s="97"/>
      <c r="I64" s="106"/>
      <c r="J64" s="70"/>
      <c r="K64" s="84"/>
      <c r="L64" s="70"/>
      <c r="M64" s="84"/>
      <c r="N64" s="70"/>
      <c r="O64" s="84"/>
      <c r="P64" s="70"/>
      <c r="Q64" s="84"/>
      <c r="R64" s="70"/>
      <c r="S64" s="84"/>
      <c r="T64" s="70"/>
      <c r="U64" s="84"/>
      <c r="V64" s="70"/>
      <c r="W64" s="84"/>
      <c r="X64" s="70"/>
      <c r="Y64" s="84"/>
      <c r="Z64" s="70"/>
      <c r="AA64" s="84"/>
      <c r="AB64" s="70"/>
      <c r="AC64" s="84"/>
      <c r="AD64" s="70"/>
      <c r="AE64" s="84"/>
      <c r="AF64" s="70"/>
      <c r="AG64" s="84"/>
      <c r="AH64" s="70"/>
      <c r="AI64" s="84"/>
      <c r="AJ64" s="70"/>
      <c r="AK64" s="84"/>
      <c r="AL64" s="85"/>
      <c r="AM64" s="86"/>
      <c r="AN64" s="72"/>
      <c r="AO64" s="87"/>
      <c r="AP64" s="74"/>
      <c r="AQ64" s="75"/>
      <c r="AR64" s="75"/>
      <c r="AS64" s="75"/>
      <c r="AT64" s="75"/>
      <c r="AU64" s="33" t="str">
        <f t="shared" si="1"/>
        <v/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17"/>
      <c r="BG64" s="17"/>
      <c r="BX64" s="2"/>
      <c r="CA64" s="35" t="str">
        <f t="shared" si="2"/>
        <v/>
      </c>
      <c r="CB64" s="35" t="str">
        <f t="shared" si="3"/>
        <v/>
      </c>
      <c r="CC64" s="35" t="str">
        <f t="shared" si="4"/>
        <v/>
      </c>
      <c r="CD64" s="35" t="str">
        <f t="shared" si="5"/>
        <v/>
      </c>
      <c r="CE64" s="35"/>
      <c r="CF64" s="35"/>
      <c r="CG64" s="36">
        <f t="shared" si="6"/>
        <v>0</v>
      </c>
      <c r="CH64" s="36">
        <f t="shared" si="7"/>
        <v>0</v>
      </c>
      <c r="CI64" s="36">
        <f t="shared" si="8"/>
        <v>0</v>
      </c>
      <c r="CJ64" s="36">
        <f t="shared" si="9"/>
        <v>0</v>
      </c>
      <c r="CK64" s="10"/>
      <c r="CL64" s="10"/>
      <c r="CM64" s="10"/>
      <c r="CN64" s="10"/>
      <c r="CO64" s="10"/>
    </row>
    <row r="65" spans="1:93" ht="16.350000000000001" customHeight="1" x14ac:dyDescent="0.25">
      <c r="A65" s="382" t="s">
        <v>52</v>
      </c>
      <c r="B65" s="18" t="s">
        <v>37</v>
      </c>
      <c r="C65" s="19">
        <f t="shared" si="0"/>
        <v>8</v>
      </c>
      <c r="D65" s="20">
        <f>SUM(J65+L65+N65+P65+R65+T65+V65+X65+Z65+AB65)</f>
        <v>5</v>
      </c>
      <c r="E65" s="21">
        <f>SUM(K65+M65+O65+Q65+S65+U65+W65+Y65+AA65+AC65)</f>
        <v>3</v>
      </c>
      <c r="F65" s="88"/>
      <c r="G65" s="89"/>
      <c r="H65" s="88"/>
      <c r="I65" s="89"/>
      <c r="J65" s="22"/>
      <c r="K65" s="24"/>
      <c r="L65" s="22"/>
      <c r="M65" s="24"/>
      <c r="N65" s="22">
        <v>2</v>
      </c>
      <c r="O65" s="24"/>
      <c r="P65" s="22">
        <v>1</v>
      </c>
      <c r="Q65" s="24">
        <v>1</v>
      </c>
      <c r="R65" s="22"/>
      <c r="S65" s="24"/>
      <c r="T65" s="22"/>
      <c r="U65" s="24">
        <v>2</v>
      </c>
      <c r="V65" s="22"/>
      <c r="W65" s="24"/>
      <c r="X65" s="22"/>
      <c r="Y65" s="24"/>
      <c r="Z65" s="22">
        <v>1</v>
      </c>
      <c r="AA65" s="24"/>
      <c r="AB65" s="41">
        <v>1</v>
      </c>
      <c r="AC65" s="43"/>
      <c r="AD65" s="107"/>
      <c r="AE65" s="108"/>
      <c r="AF65" s="109"/>
      <c r="AG65" s="110"/>
      <c r="AH65" s="109"/>
      <c r="AI65" s="110"/>
      <c r="AJ65" s="109"/>
      <c r="AK65" s="110"/>
      <c r="AL65" s="111"/>
      <c r="AM65" s="112"/>
      <c r="AN65" s="81"/>
      <c r="AO65" s="28">
        <v>0</v>
      </c>
      <c r="AP65" s="29">
        <v>0</v>
      </c>
      <c r="AQ65" s="30">
        <v>0</v>
      </c>
      <c r="AR65" s="30">
        <v>1</v>
      </c>
      <c r="AS65" s="30"/>
      <c r="AT65" s="30">
        <v>0</v>
      </c>
      <c r="AU65" s="33" t="str">
        <f t="shared" si="1"/>
        <v/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17"/>
      <c r="BG65" s="17"/>
      <c r="BX65" s="2"/>
      <c r="CA65" s="35" t="str">
        <f t="shared" si="2"/>
        <v/>
      </c>
      <c r="CB65" s="35" t="str">
        <f t="shared" si="3"/>
        <v/>
      </c>
      <c r="CC65" s="35" t="str">
        <f t="shared" si="4"/>
        <v/>
      </c>
      <c r="CD65" s="35" t="str">
        <f t="shared" si="5"/>
        <v/>
      </c>
      <c r="CE65" s="35"/>
      <c r="CF65" s="35"/>
      <c r="CG65" s="36">
        <f t="shared" si="6"/>
        <v>0</v>
      </c>
      <c r="CH65" s="36">
        <f t="shared" si="7"/>
        <v>0</v>
      </c>
      <c r="CI65" s="36">
        <f t="shared" si="8"/>
        <v>0</v>
      </c>
      <c r="CJ65" s="36">
        <f t="shared" si="9"/>
        <v>0</v>
      </c>
      <c r="CK65" s="10"/>
      <c r="CL65" s="10"/>
      <c r="CM65" s="10"/>
      <c r="CN65" s="10"/>
      <c r="CO65" s="10"/>
    </row>
    <row r="66" spans="1:93" ht="16.350000000000001" customHeight="1" x14ac:dyDescent="0.25">
      <c r="A66" s="383"/>
      <c r="B66" s="37" t="s">
        <v>39</v>
      </c>
      <c r="C66" s="38">
        <f t="shared" si="0"/>
        <v>138</v>
      </c>
      <c r="D66" s="39">
        <f t="shared" ref="D66:E68" si="15">SUM(J66+L66+N66+P66+R66+T66+V66+X66+Z66+AB66)</f>
        <v>109</v>
      </c>
      <c r="E66" s="40">
        <f>SUM(K66+M66+O66+Q66+S66+U66+W66+Y66+AA66+AC66)</f>
        <v>29</v>
      </c>
      <c r="F66" s="90"/>
      <c r="G66" s="91"/>
      <c r="H66" s="90"/>
      <c r="I66" s="91"/>
      <c r="J66" s="41">
        <v>1</v>
      </c>
      <c r="K66" s="43"/>
      <c r="L66" s="41">
        <v>1</v>
      </c>
      <c r="M66" s="43"/>
      <c r="N66" s="41">
        <v>7</v>
      </c>
      <c r="O66" s="43">
        <v>2</v>
      </c>
      <c r="P66" s="41">
        <v>18</v>
      </c>
      <c r="Q66" s="43">
        <v>4</v>
      </c>
      <c r="R66" s="41">
        <v>19</v>
      </c>
      <c r="S66" s="43">
        <v>5</v>
      </c>
      <c r="T66" s="41">
        <v>15</v>
      </c>
      <c r="U66" s="43">
        <v>3</v>
      </c>
      <c r="V66" s="41">
        <v>9</v>
      </c>
      <c r="W66" s="43">
        <v>5</v>
      </c>
      <c r="X66" s="41">
        <v>15</v>
      </c>
      <c r="Y66" s="43">
        <v>5</v>
      </c>
      <c r="Z66" s="41">
        <v>9</v>
      </c>
      <c r="AA66" s="43">
        <v>4</v>
      </c>
      <c r="AB66" s="41">
        <v>15</v>
      </c>
      <c r="AC66" s="43">
        <v>1</v>
      </c>
      <c r="AD66" s="107"/>
      <c r="AE66" s="108"/>
      <c r="AF66" s="113"/>
      <c r="AG66" s="92"/>
      <c r="AH66" s="113"/>
      <c r="AI66" s="92"/>
      <c r="AJ66" s="113"/>
      <c r="AK66" s="92"/>
      <c r="AL66" s="114"/>
      <c r="AM66" s="115"/>
      <c r="AN66" s="46"/>
      <c r="AO66" s="28">
        <v>0</v>
      </c>
      <c r="AP66" s="29">
        <v>0</v>
      </c>
      <c r="AQ66" s="30">
        <v>0</v>
      </c>
      <c r="AR66" s="32">
        <v>9</v>
      </c>
      <c r="AS66" s="32"/>
      <c r="AT66" s="32">
        <v>0</v>
      </c>
      <c r="AU66" s="33" t="str">
        <f t="shared" si="1"/>
        <v/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17"/>
      <c r="BG66" s="17"/>
      <c r="BX66" s="2"/>
      <c r="CA66" s="35" t="str">
        <f t="shared" si="2"/>
        <v/>
      </c>
      <c r="CB66" s="35" t="str">
        <f t="shared" si="3"/>
        <v/>
      </c>
      <c r="CC66" s="35" t="str">
        <f t="shared" si="4"/>
        <v/>
      </c>
      <c r="CD66" s="35" t="str">
        <f t="shared" si="5"/>
        <v/>
      </c>
      <c r="CE66" s="35"/>
      <c r="CF66" s="35"/>
      <c r="CG66" s="36">
        <f t="shared" si="6"/>
        <v>0</v>
      </c>
      <c r="CH66" s="36">
        <f t="shared" si="7"/>
        <v>0</v>
      </c>
      <c r="CI66" s="36">
        <f t="shared" si="8"/>
        <v>0</v>
      </c>
      <c r="CJ66" s="36">
        <f t="shared" si="9"/>
        <v>0</v>
      </c>
      <c r="CK66" s="10"/>
      <c r="CL66" s="10"/>
      <c r="CM66" s="10"/>
      <c r="CN66" s="10"/>
      <c r="CO66" s="10"/>
    </row>
    <row r="67" spans="1:93" ht="16.350000000000001" customHeight="1" x14ac:dyDescent="0.25">
      <c r="A67" s="383"/>
      <c r="B67" s="59" t="s">
        <v>46</v>
      </c>
      <c r="C67" s="38">
        <f t="shared" si="0"/>
        <v>0</v>
      </c>
      <c r="D67" s="39">
        <f t="shared" si="15"/>
        <v>0</v>
      </c>
      <c r="E67" s="61">
        <f t="shared" si="15"/>
        <v>0</v>
      </c>
      <c r="F67" s="90"/>
      <c r="G67" s="91"/>
      <c r="H67" s="90"/>
      <c r="I67" s="91"/>
      <c r="J67" s="53"/>
      <c r="K67" s="55"/>
      <c r="L67" s="53"/>
      <c r="M67" s="55"/>
      <c r="N67" s="53"/>
      <c r="O67" s="55"/>
      <c r="P67" s="53"/>
      <c r="Q67" s="55"/>
      <c r="R67" s="53"/>
      <c r="S67" s="55"/>
      <c r="T67" s="53"/>
      <c r="U67" s="55"/>
      <c r="V67" s="53"/>
      <c r="W67" s="55"/>
      <c r="X67" s="53"/>
      <c r="Y67" s="55"/>
      <c r="Z67" s="53"/>
      <c r="AA67" s="55"/>
      <c r="AB67" s="41"/>
      <c r="AC67" s="43"/>
      <c r="AD67" s="107"/>
      <c r="AE67" s="108"/>
      <c r="AF67" s="90"/>
      <c r="AG67" s="116"/>
      <c r="AH67" s="90"/>
      <c r="AI67" s="116"/>
      <c r="AJ67" s="90"/>
      <c r="AK67" s="116"/>
      <c r="AL67" s="117"/>
      <c r="AM67" s="118"/>
      <c r="AN67" s="46"/>
      <c r="AO67" s="58"/>
      <c r="AP67" s="54"/>
      <c r="AQ67" s="105"/>
      <c r="AR67" s="105"/>
      <c r="AS67" s="105"/>
      <c r="AT67" s="105"/>
      <c r="AU67" s="33" t="str">
        <f t="shared" si="1"/>
        <v/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7"/>
      <c r="BG67" s="17"/>
      <c r="BX67" s="2"/>
      <c r="CA67" s="35" t="str">
        <f t="shared" si="2"/>
        <v/>
      </c>
      <c r="CB67" s="35" t="str">
        <f t="shared" si="3"/>
        <v/>
      </c>
      <c r="CC67" s="35" t="str">
        <f t="shared" si="4"/>
        <v/>
      </c>
      <c r="CD67" s="35" t="str">
        <f t="shared" si="5"/>
        <v/>
      </c>
      <c r="CE67" s="35"/>
      <c r="CF67" s="35"/>
      <c r="CG67" s="36">
        <f t="shared" si="6"/>
        <v>0</v>
      </c>
      <c r="CH67" s="36">
        <f t="shared" si="7"/>
        <v>0</v>
      </c>
      <c r="CI67" s="36">
        <f t="shared" si="8"/>
        <v>0</v>
      </c>
      <c r="CJ67" s="36">
        <f t="shared" si="9"/>
        <v>0</v>
      </c>
      <c r="CK67" s="10"/>
      <c r="CL67" s="10"/>
      <c r="CM67" s="10"/>
      <c r="CN67" s="10"/>
      <c r="CO67" s="10"/>
    </row>
    <row r="68" spans="1:93" ht="16.350000000000001" customHeight="1" x14ac:dyDescent="0.25">
      <c r="A68" s="384"/>
      <c r="B68" s="63" t="s">
        <v>45</v>
      </c>
      <c r="C68" s="64">
        <f t="shared" si="0"/>
        <v>0</v>
      </c>
      <c r="D68" s="65">
        <f t="shared" si="15"/>
        <v>0</v>
      </c>
      <c r="E68" s="66">
        <f t="shared" si="15"/>
        <v>0</v>
      </c>
      <c r="F68" s="97"/>
      <c r="G68" s="106"/>
      <c r="H68" s="97"/>
      <c r="I68" s="106"/>
      <c r="J68" s="70"/>
      <c r="K68" s="84"/>
      <c r="L68" s="70"/>
      <c r="M68" s="84"/>
      <c r="N68" s="70"/>
      <c r="O68" s="84"/>
      <c r="P68" s="70"/>
      <c r="Q68" s="84"/>
      <c r="R68" s="70"/>
      <c r="S68" s="84"/>
      <c r="T68" s="70"/>
      <c r="U68" s="84"/>
      <c r="V68" s="70"/>
      <c r="W68" s="84"/>
      <c r="X68" s="70"/>
      <c r="Y68" s="84"/>
      <c r="Z68" s="70"/>
      <c r="AA68" s="84"/>
      <c r="AB68" s="41"/>
      <c r="AC68" s="43"/>
      <c r="AD68" s="107"/>
      <c r="AE68" s="108"/>
      <c r="AF68" s="97"/>
      <c r="AG68" s="119"/>
      <c r="AH68" s="97"/>
      <c r="AI68" s="119"/>
      <c r="AJ68" s="97"/>
      <c r="AK68" s="119"/>
      <c r="AL68" s="120"/>
      <c r="AM68" s="121"/>
      <c r="AN68" s="72"/>
      <c r="AO68" s="87"/>
      <c r="AP68" s="74"/>
      <c r="AQ68" s="75"/>
      <c r="AR68" s="75"/>
      <c r="AS68" s="75"/>
      <c r="AT68" s="75"/>
      <c r="AU68" s="33" t="str">
        <f t="shared" si="1"/>
        <v/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7"/>
      <c r="BG68" s="17"/>
      <c r="BX68" s="2"/>
      <c r="CA68" s="35" t="str">
        <f t="shared" si="2"/>
        <v/>
      </c>
      <c r="CB68" s="35" t="str">
        <f t="shared" si="3"/>
        <v/>
      </c>
      <c r="CC68" s="35" t="str">
        <f t="shared" si="4"/>
        <v/>
      </c>
      <c r="CD68" s="35" t="str">
        <f t="shared" si="5"/>
        <v/>
      </c>
      <c r="CE68" s="35"/>
      <c r="CF68" s="35"/>
      <c r="CG68" s="36">
        <f t="shared" si="6"/>
        <v>0</v>
      </c>
      <c r="CH68" s="36">
        <f t="shared" si="7"/>
        <v>0</v>
      </c>
      <c r="CI68" s="36">
        <f t="shared" si="8"/>
        <v>0</v>
      </c>
      <c r="CJ68" s="36">
        <f t="shared" si="9"/>
        <v>0</v>
      </c>
      <c r="CK68" s="10"/>
      <c r="CL68" s="10"/>
      <c r="CM68" s="10"/>
      <c r="CN68" s="10"/>
      <c r="CO68" s="10"/>
    </row>
    <row r="69" spans="1:93" ht="16.350000000000001" customHeight="1" x14ac:dyDescent="0.25">
      <c r="A69" s="382" t="s">
        <v>53</v>
      </c>
      <c r="B69" s="18" t="s">
        <v>37</v>
      </c>
      <c r="C69" s="19">
        <f t="shared" si="0"/>
        <v>8</v>
      </c>
      <c r="D69" s="20">
        <f>SUM(J69+L69+N69+P69+R69+T69+V69+X69+Z69+AB69+AD69+AF69+AH69+AJ69+AL69)</f>
        <v>5</v>
      </c>
      <c r="E69" s="21">
        <f>SUM(K69+M69+O69+Q69+S69+U69+W69+Y69+AA69+AC69+AE69+AG69+AI69+AK69+AM69)</f>
        <v>3</v>
      </c>
      <c r="F69" s="88"/>
      <c r="G69" s="89"/>
      <c r="H69" s="88"/>
      <c r="I69" s="89"/>
      <c r="J69" s="22"/>
      <c r="K69" s="24"/>
      <c r="L69" s="22"/>
      <c r="M69" s="24"/>
      <c r="N69" s="22">
        <v>2</v>
      </c>
      <c r="O69" s="24"/>
      <c r="P69" s="22">
        <v>1</v>
      </c>
      <c r="Q69" s="24">
        <v>1</v>
      </c>
      <c r="R69" s="22"/>
      <c r="S69" s="24"/>
      <c r="T69" s="22"/>
      <c r="U69" s="24">
        <v>2</v>
      </c>
      <c r="V69" s="22"/>
      <c r="W69" s="24"/>
      <c r="X69" s="22"/>
      <c r="Y69" s="24"/>
      <c r="Z69" s="22">
        <v>1</v>
      </c>
      <c r="AA69" s="24"/>
      <c r="AB69" s="22">
        <v>1</v>
      </c>
      <c r="AC69" s="24"/>
      <c r="AD69" s="22"/>
      <c r="AE69" s="24"/>
      <c r="AF69" s="22"/>
      <c r="AG69" s="24"/>
      <c r="AH69" s="22"/>
      <c r="AI69" s="24"/>
      <c r="AJ69" s="22"/>
      <c r="AK69" s="24"/>
      <c r="AL69" s="25"/>
      <c r="AM69" s="26"/>
      <c r="AN69" s="81"/>
      <c r="AO69" s="28">
        <v>0</v>
      </c>
      <c r="AP69" s="29">
        <v>0</v>
      </c>
      <c r="AQ69" s="30">
        <v>0</v>
      </c>
      <c r="AR69" s="30">
        <v>1</v>
      </c>
      <c r="AS69" s="30"/>
      <c r="AT69" s="30">
        <v>0</v>
      </c>
      <c r="AU69" s="33" t="str">
        <f t="shared" si="1"/>
        <v/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17"/>
      <c r="BG69" s="17"/>
      <c r="BX69" s="2"/>
      <c r="CA69" s="35" t="str">
        <f t="shared" si="2"/>
        <v/>
      </c>
      <c r="CB69" s="35" t="str">
        <f t="shared" si="3"/>
        <v/>
      </c>
      <c r="CC69" s="35" t="str">
        <f t="shared" si="4"/>
        <v/>
      </c>
      <c r="CD69" s="35" t="str">
        <f t="shared" si="5"/>
        <v/>
      </c>
      <c r="CE69" s="35"/>
      <c r="CF69" s="35"/>
      <c r="CG69" s="36">
        <f t="shared" si="6"/>
        <v>0</v>
      </c>
      <c r="CH69" s="36">
        <f t="shared" si="7"/>
        <v>0</v>
      </c>
      <c r="CI69" s="36">
        <f t="shared" si="8"/>
        <v>0</v>
      </c>
      <c r="CJ69" s="36">
        <f t="shared" si="9"/>
        <v>0</v>
      </c>
      <c r="CK69" s="10"/>
      <c r="CL69" s="10"/>
      <c r="CM69" s="10"/>
      <c r="CN69" s="10"/>
      <c r="CO69" s="10"/>
    </row>
    <row r="70" spans="1:93" ht="16.350000000000001" customHeight="1" x14ac:dyDescent="0.25">
      <c r="A70" s="383"/>
      <c r="B70" s="37" t="s">
        <v>38</v>
      </c>
      <c r="C70" s="38">
        <f t="shared" si="0"/>
        <v>0</v>
      </c>
      <c r="D70" s="39">
        <f t="shared" ref="D70:E75" si="16">SUM(J70+L70+N70+P70+R70+T70+V70+X70+Z70+AB70+AD70+AF70+AH70+AJ70+AL70)</f>
        <v>0</v>
      </c>
      <c r="E70" s="40">
        <f t="shared" si="16"/>
        <v>0</v>
      </c>
      <c r="F70" s="90"/>
      <c r="G70" s="91"/>
      <c r="H70" s="90"/>
      <c r="I70" s="91"/>
      <c r="J70" s="41"/>
      <c r="K70" s="43"/>
      <c r="L70" s="41"/>
      <c r="M70" s="43"/>
      <c r="N70" s="41"/>
      <c r="O70" s="43"/>
      <c r="P70" s="41"/>
      <c r="Q70" s="43"/>
      <c r="R70" s="41"/>
      <c r="S70" s="43"/>
      <c r="T70" s="41"/>
      <c r="U70" s="43"/>
      <c r="V70" s="41"/>
      <c r="W70" s="43"/>
      <c r="X70" s="41"/>
      <c r="Y70" s="43"/>
      <c r="Z70" s="41"/>
      <c r="AA70" s="43"/>
      <c r="AB70" s="41"/>
      <c r="AC70" s="43"/>
      <c r="AD70" s="41"/>
      <c r="AE70" s="43"/>
      <c r="AF70" s="41"/>
      <c r="AG70" s="43"/>
      <c r="AH70" s="41"/>
      <c r="AI70" s="43"/>
      <c r="AJ70" s="41"/>
      <c r="AK70" s="43"/>
      <c r="AL70" s="44"/>
      <c r="AM70" s="45"/>
      <c r="AN70" s="46"/>
      <c r="AO70" s="122"/>
      <c r="AP70" s="123"/>
      <c r="AQ70" s="124"/>
      <c r="AR70" s="124"/>
      <c r="AS70" s="124"/>
      <c r="AT70" s="124"/>
      <c r="AU70" s="33" t="str">
        <f t="shared" si="1"/>
        <v/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7"/>
      <c r="BG70" s="17"/>
      <c r="BX70" s="2"/>
      <c r="CA70" s="35" t="str">
        <f t="shared" si="2"/>
        <v/>
      </c>
      <c r="CB70" s="35" t="str">
        <f t="shared" si="3"/>
        <v/>
      </c>
      <c r="CC70" s="35" t="str">
        <f t="shared" si="4"/>
        <v/>
      </c>
      <c r="CD70" s="35" t="str">
        <f t="shared" si="5"/>
        <v/>
      </c>
      <c r="CE70" s="35"/>
      <c r="CF70" s="35"/>
      <c r="CG70" s="36">
        <f t="shared" si="6"/>
        <v>0</v>
      </c>
      <c r="CH70" s="36">
        <f t="shared" si="7"/>
        <v>0</v>
      </c>
      <c r="CI70" s="36">
        <f t="shared" si="8"/>
        <v>0</v>
      </c>
      <c r="CJ70" s="36">
        <f t="shared" si="9"/>
        <v>0</v>
      </c>
      <c r="CK70" s="10"/>
      <c r="CL70" s="10"/>
      <c r="CM70" s="10"/>
      <c r="CN70" s="10"/>
      <c r="CO70" s="10"/>
    </row>
    <row r="71" spans="1:93" ht="16.350000000000001" customHeight="1" x14ac:dyDescent="0.25">
      <c r="A71" s="383"/>
      <c r="B71" s="37" t="s">
        <v>39</v>
      </c>
      <c r="C71" s="38">
        <f t="shared" si="0"/>
        <v>152</v>
      </c>
      <c r="D71" s="39">
        <f t="shared" si="16"/>
        <v>113</v>
      </c>
      <c r="E71" s="40">
        <f t="shared" si="16"/>
        <v>39</v>
      </c>
      <c r="F71" s="90"/>
      <c r="G71" s="91"/>
      <c r="H71" s="90"/>
      <c r="I71" s="91"/>
      <c r="J71" s="41">
        <v>1</v>
      </c>
      <c r="K71" s="43"/>
      <c r="L71" s="41">
        <v>1</v>
      </c>
      <c r="M71" s="43"/>
      <c r="N71" s="41">
        <v>7</v>
      </c>
      <c r="O71" s="43">
        <v>4</v>
      </c>
      <c r="P71" s="41">
        <v>18</v>
      </c>
      <c r="Q71" s="43">
        <v>6</v>
      </c>
      <c r="R71" s="41">
        <v>19</v>
      </c>
      <c r="S71" s="43">
        <v>6</v>
      </c>
      <c r="T71" s="41">
        <v>15</v>
      </c>
      <c r="U71" s="43">
        <v>4</v>
      </c>
      <c r="V71" s="41">
        <v>9</v>
      </c>
      <c r="W71" s="43">
        <v>6</v>
      </c>
      <c r="X71" s="41">
        <v>15</v>
      </c>
      <c r="Y71" s="43">
        <v>6</v>
      </c>
      <c r="Z71" s="41">
        <v>9</v>
      </c>
      <c r="AA71" s="43">
        <v>4</v>
      </c>
      <c r="AB71" s="41">
        <v>15</v>
      </c>
      <c r="AC71" s="43">
        <v>1</v>
      </c>
      <c r="AD71" s="41">
        <v>1</v>
      </c>
      <c r="AE71" s="43">
        <v>1</v>
      </c>
      <c r="AF71" s="41">
        <v>1</v>
      </c>
      <c r="AG71" s="43">
        <v>1</v>
      </c>
      <c r="AH71" s="41">
        <v>2</v>
      </c>
      <c r="AI71" s="43"/>
      <c r="AJ71" s="41"/>
      <c r="AK71" s="43"/>
      <c r="AL71" s="44"/>
      <c r="AM71" s="45"/>
      <c r="AN71" s="46"/>
      <c r="AO71" s="28">
        <v>0</v>
      </c>
      <c r="AP71" s="29">
        <v>0</v>
      </c>
      <c r="AQ71" s="30">
        <v>0</v>
      </c>
      <c r="AR71" s="32">
        <v>10</v>
      </c>
      <c r="AS71" s="32"/>
      <c r="AT71" s="32">
        <v>0</v>
      </c>
      <c r="AU71" s="33" t="str">
        <f t="shared" si="1"/>
        <v/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7"/>
      <c r="BG71" s="17"/>
      <c r="BX71" s="2"/>
      <c r="CA71" s="35" t="str">
        <f t="shared" si="2"/>
        <v/>
      </c>
      <c r="CB71" s="35" t="str">
        <f t="shared" si="3"/>
        <v/>
      </c>
      <c r="CC71" s="35" t="str">
        <f t="shared" si="4"/>
        <v/>
      </c>
      <c r="CD71" s="35" t="str">
        <f t="shared" si="5"/>
        <v/>
      </c>
      <c r="CE71" s="35"/>
      <c r="CF71" s="35"/>
      <c r="CG71" s="36">
        <f t="shared" si="6"/>
        <v>0</v>
      </c>
      <c r="CH71" s="36">
        <f t="shared" si="7"/>
        <v>0</v>
      </c>
      <c r="CI71" s="36">
        <f t="shared" si="8"/>
        <v>0</v>
      </c>
      <c r="CJ71" s="36">
        <f t="shared" si="9"/>
        <v>0</v>
      </c>
      <c r="CK71" s="10"/>
      <c r="CL71" s="10"/>
      <c r="CM71" s="10"/>
      <c r="CN71" s="10"/>
      <c r="CO71" s="10"/>
    </row>
    <row r="72" spans="1:93" ht="16.350000000000001" customHeight="1" x14ac:dyDescent="0.25">
      <c r="A72" s="383"/>
      <c r="B72" s="37" t="s">
        <v>41</v>
      </c>
      <c r="C72" s="38">
        <f t="shared" si="0"/>
        <v>0</v>
      </c>
      <c r="D72" s="39">
        <f t="shared" si="16"/>
        <v>0</v>
      </c>
      <c r="E72" s="40">
        <f>SUM(K72+M72+O72+Q72+S72+U72+W72+Y72+AA72+AC72+AE72+AG72+AI72+AK72+AM72)</f>
        <v>0</v>
      </c>
      <c r="F72" s="90"/>
      <c r="G72" s="91"/>
      <c r="H72" s="90"/>
      <c r="I72" s="91"/>
      <c r="J72" s="41"/>
      <c r="K72" s="43"/>
      <c r="L72" s="41"/>
      <c r="M72" s="43"/>
      <c r="N72" s="41"/>
      <c r="O72" s="43"/>
      <c r="P72" s="41"/>
      <c r="Q72" s="43"/>
      <c r="R72" s="41"/>
      <c r="S72" s="43"/>
      <c r="T72" s="41"/>
      <c r="U72" s="43"/>
      <c r="V72" s="41"/>
      <c r="W72" s="43"/>
      <c r="X72" s="41"/>
      <c r="Y72" s="43"/>
      <c r="Z72" s="41"/>
      <c r="AA72" s="43"/>
      <c r="AB72" s="41"/>
      <c r="AC72" s="43"/>
      <c r="AD72" s="41"/>
      <c r="AE72" s="43"/>
      <c r="AF72" s="41"/>
      <c r="AG72" s="43"/>
      <c r="AH72" s="41"/>
      <c r="AI72" s="43"/>
      <c r="AJ72" s="41"/>
      <c r="AK72" s="43"/>
      <c r="AL72" s="44"/>
      <c r="AM72" s="45"/>
      <c r="AN72" s="46"/>
      <c r="AO72" s="47"/>
      <c r="AP72" s="42"/>
      <c r="AQ72" s="32"/>
      <c r="AR72" s="32"/>
      <c r="AS72" s="32"/>
      <c r="AT72" s="32"/>
      <c r="AU72" s="33" t="str">
        <f t="shared" si="1"/>
        <v/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17"/>
      <c r="BG72" s="17"/>
      <c r="BX72" s="2"/>
      <c r="CA72" s="35" t="str">
        <f t="shared" si="2"/>
        <v/>
      </c>
      <c r="CB72" s="35" t="str">
        <f t="shared" si="3"/>
        <v/>
      </c>
      <c r="CC72" s="35" t="str">
        <f t="shared" si="4"/>
        <v/>
      </c>
      <c r="CD72" s="35" t="str">
        <f t="shared" si="5"/>
        <v/>
      </c>
      <c r="CE72" s="35"/>
      <c r="CF72" s="35"/>
      <c r="CG72" s="36">
        <f t="shared" si="6"/>
        <v>0</v>
      </c>
      <c r="CH72" s="36">
        <f t="shared" si="7"/>
        <v>0</v>
      </c>
      <c r="CI72" s="36">
        <f t="shared" si="8"/>
        <v>0</v>
      </c>
      <c r="CJ72" s="36">
        <f t="shared" si="9"/>
        <v>0</v>
      </c>
      <c r="CK72" s="10"/>
      <c r="CL72" s="10"/>
      <c r="CM72" s="10"/>
      <c r="CN72" s="10"/>
      <c r="CO72" s="10"/>
    </row>
    <row r="73" spans="1:93" ht="16.350000000000001" customHeight="1" x14ac:dyDescent="0.25">
      <c r="A73" s="383"/>
      <c r="B73" s="37" t="s">
        <v>42</v>
      </c>
      <c r="C73" s="38">
        <f t="shared" si="0"/>
        <v>0</v>
      </c>
      <c r="D73" s="39">
        <f t="shared" si="16"/>
        <v>0</v>
      </c>
      <c r="E73" s="40">
        <f t="shared" si="16"/>
        <v>0</v>
      </c>
      <c r="F73" s="90"/>
      <c r="G73" s="91"/>
      <c r="H73" s="90"/>
      <c r="I73" s="91"/>
      <c r="J73" s="41"/>
      <c r="K73" s="43"/>
      <c r="L73" s="41"/>
      <c r="M73" s="43"/>
      <c r="N73" s="41"/>
      <c r="O73" s="43"/>
      <c r="P73" s="41"/>
      <c r="Q73" s="43"/>
      <c r="R73" s="41"/>
      <c r="S73" s="43"/>
      <c r="T73" s="41"/>
      <c r="U73" s="43"/>
      <c r="V73" s="41"/>
      <c r="W73" s="43"/>
      <c r="X73" s="41"/>
      <c r="Y73" s="43"/>
      <c r="Z73" s="41"/>
      <c r="AA73" s="43"/>
      <c r="AB73" s="41"/>
      <c r="AC73" s="43"/>
      <c r="AD73" s="41"/>
      <c r="AE73" s="43"/>
      <c r="AF73" s="41"/>
      <c r="AG73" s="43"/>
      <c r="AH73" s="41"/>
      <c r="AI73" s="43"/>
      <c r="AJ73" s="41"/>
      <c r="AK73" s="43"/>
      <c r="AL73" s="44"/>
      <c r="AM73" s="45"/>
      <c r="AN73" s="46"/>
      <c r="AO73" s="47"/>
      <c r="AP73" s="42"/>
      <c r="AQ73" s="32"/>
      <c r="AR73" s="32"/>
      <c r="AS73" s="32"/>
      <c r="AT73" s="32"/>
      <c r="AU73" s="33" t="str">
        <f t="shared" si="1"/>
        <v/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7"/>
      <c r="BG73" s="17"/>
      <c r="BX73" s="2"/>
      <c r="CA73" s="35" t="str">
        <f t="shared" si="2"/>
        <v/>
      </c>
      <c r="CB73" s="35" t="str">
        <f t="shared" si="3"/>
        <v/>
      </c>
      <c r="CC73" s="35" t="str">
        <f t="shared" si="4"/>
        <v/>
      </c>
      <c r="CD73" s="35" t="str">
        <f t="shared" si="5"/>
        <v/>
      </c>
      <c r="CE73" s="35"/>
      <c r="CF73" s="35"/>
      <c r="CG73" s="36">
        <f t="shared" si="6"/>
        <v>0</v>
      </c>
      <c r="CH73" s="36">
        <f t="shared" si="7"/>
        <v>0</v>
      </c>
      <c r="CI73" s="36">
        <f t="shared" si="8"/>
        <v>0</v>
      </c>
      <c r="CJ73" s="36">
        <f t="shared" si="9"/>
        <v>0</v>
      </c>
      <c r="CK73" s="10"/>
      <c r="CL73" s="10"/>
      <c r="CM73" s="10"/>
      <c r="CN73" s="10"/>
      <c r="CO73" s="10"/>
    </row>
    <row r="74" spans="1:93" ht="16.350000000000001" customHeight="1" x14ac:dyDescent="0.25">
      <c r="A74" s="383"/>
      <c r="B74" s="103" t="s">
        <v>46</v>
      </c>
      <c r="C74" s="104">
        <f t="shared" si="0"/>
        <v>0</v>
      </c>
      <c r="D74" s="39">
        <f t="shared" si="16"/>
        <v>0</v>
      </c>
      <c r="E74" s="61">
        <f t="shared" si="16"/>
        <v>0</v>
      </c>
      <c r="F74" s="90"/>
      <c r="G74" s="91"/>
      <c r="H74" s="90"/>
      <c r="I74" s="91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3"/>
      <c r="U74" s="55"/>
      <c r="V74" s="53"/>
      <c r="W74" s="55"/>
      <c r="X74" s="53"/>
      <c r="Y74" s="55"/>
      <c r="Z74" s="53"/>
      <c r="AA74" s="55"/>
      <c r="AB74" s="53"/>
      <c r="AC74" s="55"/>
      <c r="AD74" s="53"/>
      <c r="AE74" s="55"/>
      <c r="AF74" s="53"/>
      <c r="AG74" s="55"/>
      <c r="AH74" s="53"/>
      <c r="AI74" s="55"/>
      <c r="AJ74" s="53"/>
      <c r="AK74" s="55"/>
      <c r="AL74" s="56"/>
      <c r="AM74" s="57"/>
      <c r="AN74" s="46"/>
      <c r="AO74" s="58"/>
      <c r="AP74" s="54"/>
      <c r="AQ74" s="105"/>
      <c r="AR74" s="105"/>
      <c r="AS74" s="105"/>
      <c r="AT74" s="105"/>
      <c r="AU74" s="33" t="str">
        <f t="shared" si="1"/>
        <v/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17"/>
      <c r="BG74" s="17"/>
      <c r="BX74" s="2"/>
      <c r="CA74" s="35" t="str">
        <f t="shared" si="2"/>
        <v/>
      </c>
      <c r="CB74" s="35" t="str">
        <f t="shared" si="3"/>
        <v/>
      </c>
      <c r="CC74" s="35" t="str">
        <f t="shared" si="4"/>
        <v/>
      </c>
      <c r="CD74" s="35" t="str">
        <f t="shared" si="5"/>
        <v/>
      </c>
      <c r="CE74" s="35"/>
      <c r="CF74" s="35"/>
      <c r="CG74" s="36">
        <f t="shared" si="6"/>
        <v>0</v>
      </c>
      <c r="CH74" s="36">
        <f t="shared" si="7"/>
        <v>0</v>
      </c>
      <c r="CI74" s="36">
        <f t="shared" si="8"/>
        <v>0</v>
      </c>
      <c r="CJ74" s="36">
        <f t="shared" si="9"/>
        <v>0</v>
      </c>
      <c r="CK74" s="10"/>
      <c r="CL74" s="10"/>
      <c r="CM74" s="10"/>
      <c r="CN74" s="10"/>
      <c r="CO74" s="10"/>
    </row>
    <row r="75" spans="1:93" ht="16.350000000000001" customHeight="1" x14ac:dyDescent="0.25">
      <c r="A75" s="384"/>
      <c r="B75" s="63" t="s">
        <v>45</v>
      </c>
      <c r="C75" s="64">
        <f t="shared" si="0"/>
        <v>0</v>
      </c>
      <c r="D75" s="65">
        <f t="shared" si="16"/>
        <v>0</v>
      </c>
      <c r="E75" s="66">
        <f t="shared" si="16"/>
        <v>0</v>
      </c>
      <c r="F75" s="97"/>
      <c r="G75" s="106"/>
      <c r="H75" s="97"/>
      <c r="I75" s="106"/>
      <c r="J75" s="70"/>
      <c r="K75" s="84"/>
      <c r="L75" s="70"/>
      <c r="M75" s="84"/>
      <c r="N75" s="70"/>
      <c r="O75" s="84"/>
      <c r="P75" s="70"/>
      <c r="Q75" s="84"/>
      <c r="R75" s="70"/>
      <c r="S75" s="84"/>
      <c r="T75" s="70"/>
      <c r="U75" s="84"/>
      <c r="V75" s="70"/>
      <c r="W75" s="84"/>
      <c r="X75" s="70"/>
      <c r="Y75" s="84"/>
      <c r="Z75" s="70"/>
      <c r="AA75" s="84"/>
      <c r="AB75" s="70"/>
      <c r="AC75" s="84"/>
      <c r="AD75" s="70"/>
      <c r="AE75" s="84"/>
      <c r="AF75" s="70"/>
      <c r="AG75" s="84"/>
      <c r="AH75" s="70"/>
      <c r="AI75" s="84"/>
      <c r="AJ75" s="70"/>
      <c r="AK75" s="84"/>
      <c r="AL75" s="85"/>
      <c r="AM75" s="86"/>
      <c r="AN75" s="72"/>
      <c r="AO75" s="87"/>
      <c r="AP75" s="74"/>
      <c r="AQ75" s="75"/>
      <c r="AR75" s="75"/>
      <c r="AS75" s="75"/>
      <c r="AT75" s="75"/>
      <c r="AU75" s="33" t="str">
        <f t="shared" si="1"/>
        <v/>
      </c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17"/>
      <c r="BG75" s="17"/>
      <c r="BX75" s="2"/>
      <c r="CA75" s="35" t="str">
        <f t="shared" si="2"/>
        <v/>
      </c>
      <c r="CB75" s="35" t="str">
        <f t="shared" si="3"/>
        <v/>
      </c>
      <c r="CC75" s="35" t="str">
        <f t="shared" si="4"/>
        <v/>
      </c>
      <c r="CD75" s="35" t="str">
        <f t="shared" si="5"/>
        <v/>
      </c>
      <c r="CE75" s="35"/>
      <c r="CF75" s="35"/>
      <c r="CG75" s="36">
        <f t="shared" si="6"/>
        <v>0</v>
      </c>
      <c r="CH75" s="36">
        <f t="shared" si="7"/>
        <v>0</v>
      </c>
      <c r="CI75" s="36">
        <f t="shared" si="8"/>
        <v>0</v>
      </c>
      <c r="CJ75" s="36">
        <f t="shared" si="9"/>
        <v>0</v>
      </c>
      <c r="CK75" s="10"/>
      <c r="CL75" s="10"/>
      <c r="CM75" s="10"/>
      <c r="CN75" s="10"/>
      <c r="CO75" s="10"/>
    </row>
    <row r="76" spans="1:93" ht="16.350000000000001" customHeight="1" x14ac:dyDescent="0.25">
      <c r="A76" s="382" t="s">
        <v>54</v>
      </c>
      <c r="B76" s="18" t="s">
        <v>55</v>
      </c>
      <c r="C76" s="19">
        <f>SUM(D76+E76)</f>
        <v>0</v>
      </c>
      <c r="D76" s="125"/>
      <c r="E76" s="21">
        <f>SUM(K76+M76+O76+Q76+S76+U76+W76+Y76+AA76+AC76)</f>
        <v>0</v>
      </c>
      <c r="F76" s="88"/>
      <c r="G76" s="89"/>
      <c r="H76" s="88"/>
      <c r="I76" s="89"/>
      <c r="J76" s="88"/>
      <c r="K76" s="24"/>
      <c r="L76" s="88"/>
      <c r="M76" s="24"/>
      <c r="N76" s="88"/>
      <c r="O76" s="24"/>
      <c r="P76" s="88"/>
      <c r="Q76" s="24"/>
      <c r="R76" s="88"/>
      <c r="S76" s="24"/>
      <c r="T76" s="88"/>
      <c r="U76" s="24"/>
      <c r="V76" s="88"/>
      <c r="W76" s="24"/>
      <c r="X76" s="88"/>
      <c r="Y76" s="24"/>
      <c r="Z76" s="88"/>
      <c r="AA76" s="24"/>
      <c r="AB76" s="88"/>
      <c r="AC76" s="55"/>
      <c r="AD76" s="126"/>
      <c r="AE76" s="127"/>
      <c r="AF76" s="109"/>
      <c r="AG76" s="110"/>
      <c r="AH76" s="109"/>
      <c r="AI76" s="110"/>
      <c r="AJ76" s="109"/>
      <c r="AK76" s="110"/>
      <c r="AL76" s="111"/>
      <c r="AM76" s="112"/>
      <c r="AN76" s="81"/>
      <c r="AO76" s="82"/>
      <c r="AP76" s="29"/>
      <c r="AQ76" s="30"/>
      <c r="AR76" s="30"/>
      <c r="AS76" s="30"/>
      <c r="AT76" s="30"/>
      <c r="AU76" s="33" t="str">
        <f t="shared" si="1"/>
        <v/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17"/>
      <c r="BG76" s="17"/>
      <c r="BX76" s="2"/>
      <c r="CA76" s="35" t="str">
        <f t="shared" si="2"/>
        <v/>
      </c>
      <c r="CB76" s="35" t="str">
        <f t="shared" si="3"/>
        <v/>
      </c>
      <c r="CC76" s="35" t="str">
        <f t="shared" si="4"/>
        <v/>
      </c>
      <c r="CD76" s="35" t="str">
        <f t="shared" si="5"/>
        <v/>
      </c>
      <c r="CE76" s="35"/>
      <c r="CF76" s="35"/>
      <c r="CG76" s="36">
        <f t="shared" si="6"/>
        <v>0</v>
      </c>
      <c r="CH76" s="36">
        <f t="shared" si="7"/>
        <v>0</v>
      </c>
      <c r="CI76" s="36">
        <f t="shared" si="8"/>
        <v>0</v>
      </c>
      <c r="CJ76" s="36">
        <f t="shared" si="9"/>
        <v>0</v>
      </c>
      <c r="CK76" s="10"/>
      <c r="CL76" s="10"/>
      <c r="CM76" s="10"/>
      <c r="CN76" s="10"/>
      <c r="CO76" s="10"/>
    </row>
    <row r="77" spans="1:93" ht="16.350000000000001" customHeight="1" x14ac:dyDescent="0.25">
      <c r="A77" s="383"/>
      <c r="B77" s="128" t="s">
        <v>56</v>
      </c>
      <c r="C77" s="129">
        <f t="shared" si="0"/>
        <v>49</v>
      </c>
      <c r="D77" s="130"/>
      <c r="E77" s="61">
        <f t="shared" ref="E77:E80" si="17">SUM(K77+M77+O77+Q77+S77+U77+W77+Y77+AA77+AC77)</f>
        <v>49</v>
      </c>
      <c r="F77" s="90"/>
      <c r="G77" s="91"/>
      <c r="H77" s="90"/>
      <c r="I77" s="91"/>
      <c r="J77" s="90"/>
      <c r="K77" s="43"/>
      <c r="L77" s="90"/>
      <c r="M77" s="43">
        <v>2</v>
      </c>
      <c r="N77" s="90"/>
      <c r="O77" s="43">
        <v>11</v>
      </c>
      <c r="P77" s="90"/>
      <c r="Q77" s="43">
        <v>13</v>
      </c>
      <c r="R77" s="90"/>
      <c r="S77" s="43">
        <v>9</v>
      </c>
      <c r="T77" s="90"/>
      <c r="U77" s="43">
        <v>9</v>
      </c>
      <c r="V77" s="90"/>
      <c r="W77" s="43">
        <v>4</v>
      </c>
      <c r="X77" s="90"/>
      <c r="Y77" s="43">
        <v>1</v>
      </c>
      <c r="Z77" s="90"/>
      <c r="AA77" s="43"/>
      <c r="AB77" s="90"/>
      <c r="AC77" s="55"/>
      <c r="AD77" s="126"/>
      <c r="AE77" s="127"/>
      <c r="AF77" s="113"/>
      <c r="AG77" s="92"/>
      <c r="AH77" s="113"/>
      <c r="AI77" s="92"/>
      <c r="AJ77" s="113"/>
      <c r="AK77" s="92"/>
      <c r="AL77" s="114"/>
      <c r="AM77" s="115"/>
      <c r="AN77" s="46"/>
      <c r="AO77" s="28">
        <v>0</v>
      </c>
      <c r="AP77" s="29">
        <v>0</v>
      </c>
      <c r="AQ77" s="30">
        <v>0</v>
      </c>
      <c r="AR77" s="32">
        <v>2</v>
      </c>
      <c r="AS77" s="32">
        <v>0</v>
      </c>
      <c r="AT77" s="32">
        <v>0</v>
      </c>
      <c r="AU77" s="33" t="str">
        <f t="shared" si="1"/>
        <v/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17"/>
      <c r="BG77" s="17"/>
      <c r="BX77" s="2"/>
      <c r="CA77" s="35" t="str">
        <f t="shared" si="2"/>
        <v/>
      </c>
      <c r="CB77" s="35" t="str">
        <f t="shared" si="3"/>
        <v/>
      </c>
      <c r="CC77" s="35" t="str">
        <f t="shared" si="4"/>
        <v/>
      </c>
      <c r="CD77" s="35" t="str">
        <f t="shared" si="5"/>
        <v/>
      </c>
      <c r="CE77" s="35"/>
      <c r="CF77" s="35"/>
      <c r="CG77" s="36">
        <f t="shared" si="6"/>
        <v>0</v>
      </c>
      <c r="CH77" s="36">
        <f t="shared" si="7"/>
        <v>0</v>
      </c>
      <c r="CI77" s="36">
        <f t="shared" si="8"/>
        <v>0</v>
      </c>
      <c r="CJ77" s="36">
        <f t="shared" si="9"/>
        <v>0</v>
      </c>
      <c r="CK77" s="10"/>
      <c r="CL77" s="10"/>
      <c r="CM77" s="10"/>
      <c r="CN77" s="10"/>
      <c r="CO77" s="10"/>
    </row>
    <row r="78" spans="1:93" ht="16.350000000000001" customHeight="1" x14ac:dyDescent="0.25">
      <c r="A78" s="383"/>
      <c r="B78" s="128" t="s">
        <v>57</v>
      </c>
      <c r="C78" s="129">
        <f t="shared" ref="C78:C89" si="18">SUM(D78+E78)</f>
        <v>0</v>
      </c>
      <c r="D78" s="131"/>
      <c r="E78" s="61">
        <f t="shared" si="17"/>
        <v>0</v>
      </c>
      <c r="F78" s="113"/>
      <c r="G78" s="132"/>
      <c r="H78" s="113"/>
      <c r="I78" s="132"/>
      <c r="J78" s="113"/>
      <c r="K78" s="43"/>
      <c r="L78" s="113"/>
      <c r="M78" s="43"/>
      <c r="N78" s="113"/>
      <c r="O78" s="43"/>
      <c r="P78" s="113"/>
      <c r="Q78" s="43"/>
      <c r="R78" s="113"/>
      <c r="S78" s="43"/>
      <c r="T78" s="113"/>
      <c r="U78" s="43"/>
      <c r="V78" s="113"/>
      <c r="W78" s="43"/>
      <c r="X78" s="113"/>
      <c r="Y78" s="43"/>
      <c r="Z78" s="113"/>
      <c r="AA78" s="43"/>
      <c r="AB78" s="113"/>
      <c r="AC78" s="55"/>
      <c r="AD78" s="126"/>
      <c r="AE78" s="127"/>
      <c r="AF78" s="113"/>
      <c r="AG78" s="92"/>
      <c r="AH78" s="113"/>
      <c r="AI78" s="92"/>
      <c r="AJ78" s="113"/>
      <c r="AK78" s="92"/>
      <c r="AL78" s="114"/>
      <c r="AM78" s="115"/>
      <c r="AN78" s="46"/>
      <c r="AO78" s="58"/>
      <c r="AP78" s="54"/>
      <c r="AQ78" s="105"/>
      <c r="AR78" s="105"/>
      <c r="AS78" s="105"/>
      <c r="AT78" s="105"/>
      <c r="AU78" s="33" t="str">
        <f t="shared" ref="AU78:AU89" si="19">$CA78&amp;$CB78&amp;$CC78&amp;$CD78</f>
        <v/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7"/>
      <c r="BG78" s="17"/>
      <c r="BX78" s="2"/>
      <c r="CA78" s="35" t="str">
        <f t="shared" ref="CA78:CA89" si="20">IF(CG78=1,"* No olvide digitar la columna Trans y/o Pueblos Originarios y/o Migrantes y/o Población SENAME (Digite Cero si no tiene). ","")</f>
        <v/>
      </c>
      <c r="CB78" s="35" t="str">
        <f t="shared" ref="CB78:CB89" si="21">IF(CH78=1,"* El número de Trans y/o Pueblos Originarios y/o Migrantes y/o Población SENAME NO DEBE ser mayor que el Total. ","")</f>
        <v/>
      </c>
      <c r="CC78" s="35" t="str">
        <f t="shared" ref="CC78:CC89" si="22">IF(CI78=1,"* Las consejerías realizadas en Espacios amigables NO DEBEN ser mayor al Total. ","")</f>
        <v/>
      </c>
      <c r="CD78" s="35" t="str">
        <f t="shared" ref="CD78:CD89" si="23">IF(CJ78=1,"* La columna 14-18 AÑOS no puede ser mayor al total por grupo edad de 10 a 19 años. ","")</f>
        <v/>
      </c>
      <c r="CE78" s="35"/>
      <c r="CF78" s="35"/>
      <c r="CG78" s="36">
        <f t="shared" ref="CG78:CG89" si="24">IF(AND(C78&lt;&gt;0,OR(AO78="",AP78="",AQ78="",AR78="",AT78="")),1,0)</f>
        <v>0</v>
      </c>
      <c r="CH78" s="36">
        <f t="shared" ref="CH78:CH89" si="25">IF(OR(C78&lt;(AO78+AP78),C78&lt;AQ78,C78&lt;AR78,C78&lt;AT78),1,0)</f>
        <v>0</v>
      </c>
      <c r="CI78" s="36">
        <f t="shared" ref="CI78:CI89" si="26">IF(C78&lt;AN78,1,0)</f>
        <v>0</v>
      </c>
      <c r="CJ78" s="36">
        <f t="shared" ref="CJ78:CJ89" si="27">IF((J78+K78+L78+M78)&lt;AS78,1,0)</f>
        <v>0</v>
      </c>
      <c r="CK78" s="10"/>
      <c r="CL78" s="10"/>
      <c r="CM78" s="10"/>
      <c r="CN78" s="10"/>
      <c r="CO78" s="10"/>
    </row>
    <row r="79" spans="1:93" ht="16.350000000000001" customHeight="1" x14ac:dyDescent="0.25">
      <c r="A79" s="383"/>
      <c r="B79" s="128" t="s">
        <v>58</v>
      </c>
      <c r="C79" s="38">
        <f t="shared" si="18"/>
        <v>49</v>
      </c>
      <c r="D79" s="130"/>
      <c r="E79" s="61">
        <f t="shared" si="17"/>
        <v>49</v>
      </c>
      <c r="F79" s="90"/>
      <c r="G79" s="91"/>
      <c r="H79" s="90"/>
      <c r="I79" s="91"/>
      <c r="J79" s="90"/>
      <c r="K79" s="55"/>
      <c r="L79" s="90"/>
      <c r="M79" s="55">
        <v>2</v>
      </c>
      <c r="N79" s="90"/>
      <c r="O79" s="55">
        <v>11</v>
      </c>
      <c r="P79" s="90"/>
      <c r="Q79" s="55">
        <v>13</v>
      </c>
      <c r="R79" s="90"/>
      <c r="S79" s="55">
        <v>9</v>
      </c>
      <c r="T79" s="90"/>
      <c r="U79" s="55">
        <v>9</v>
      </c>
      <c r="V79" s="90"/>
      <c r="W79" s="55">
        <v>4</v>
      </c>
      <c r="X79" s="90"/>
      <c r="Y79" s="55">
        <v>1</v>
      </c>
      <c r="Z79" s="90"/>
      <c r="AA79" s="55"/>
      <c r="AB79" s="90"/>
      <c r="AC79" s="55"/>
      <c r="AD79" s="126"/>
      <c r="AE79" s="127"/>
      <c r="AF79" s="113"/>
      <c r="AG79" s="92"/>
      <c r="AH79" s="113"/>
      <c r="AI79" s="92"/>
      <c r="AJ79" s="113"/>
      <c r="AK79" s="92"/>
      <c r="AL79" s="114"/>
      <c r="AM79" s="115"/>
      <c r="AN79" s="46"/>
      <c r="AO79" s="28">
        <v>0</v>
      </c>
      <c r="AP79" s="29">
        <v>0</v>
      </c>
      <c r="AQ79" s="30">
        <v>0</v>
      </c>
      <c r="AR79" s="105">
        <v>2</v>
      </c>
      <c r="AS79" s="105">
        <v>0</v>
      </c>
      <c r="AT79" s="105">
        <v>0</v>
      </c>
      <c r="AU79" s="33" t="str">
        <f t="shared" si="19"/>
        <v/>
      </c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17"/>
      <c r="BG79" s="17"/>
      <c r="BX79" s="2"/>
      <c r="CA79" s="35" t="str">
        <f t="shared" si="20"/>
        <v/>
      </c>
      <c r="CB79" s="35" t="str">
        <f t="shared" si="21"/>
        <v/>
      </c>
      <c r="CC79" s="35" t="str">
        <f t="shared" si="22"/>
        <v/>
      </c>
      <c r="CD79" s="35" t="str">
        <f t="shared" si="23"/>
        <v/>
      </c>
      <c r="CE79" s="35"/>
      <c r="CF79" s="35"/>
      <c r="CG79" s="36">
        <f t="shared" si="24"/>
        <v>0</v>
      </c>
      <c r="CH79" s="36">
        <f t="shared" si="25"/>
        <v>0</v>
      </c>
      <c r="CI79" s="36">
        <f t="shared" si="26"/>
        <v>0</v>
      </c>
      <c r="CJ79" s="36">
        <f t="shared" si="27"/>
        <v>0</v>
      </c>
      <c r="CK79" s="10"/>
      <c r="CL79" s="10"/>
      <c r="CM79" s="10"/>
      <c r="CN79" s="10"/>
      <c r="CO79" s="10"/>
    </row>
    <row r="80" spans="1:93" ht="16.350000000000001" customHeight="1" x14ac:dyDescent="0.25">
      <c r="A80" s="383"/>
      <c r="B80" s="133" t="s">
        <v>46</v>
      </c>
      <c r="C80" s="134">
        <f t="shared" si="18"/>
        <v>0</v>
      </c>
      <c r="D80" s="135"/>
      <c r="E80" s="66">
        <f t="shared" si="17"/>
        <v>0</v>
      </c>
      <c r="F80" s="97"/>
      <c r="G80" s="106"/>
      <c r="H80" s="97"/>
      <c r="I80" s="106"/>
      <c r="J80" s="97"/>
      <c r="K80" s="84"/>
      <c r="L80" s="97"/>
      <c r="M80" s="84"/>
      <c r="N80" s="97"/>
      <c r="O80" s="84"/>
      <c r="P80" s="97"/>
      <c r="Q80" s="84"/>
      <c r="R80" s="97"/>
      <c r="S80" s="84"/>
      <c r="T80" s="97"/>
      <c r="U80" s="84"/>
      <c r="V80" s="97"/>
      <c r="W80" s="84"/>
      <c r="X80" s="97"/>
      <c r="Y80" s="84"/>
      <c r="Z80" s="97"/>
      <c r="AA80" s="84"/>
      <c r="AB80" s="97"/>
      <c r="AC80" s="84"/>
      <c r="AD80" s="136"/>
      <c r="AE80" s="137"/>
      <c r="AF80" s="97"/>
      <c r="AG80" s="119"/>
      <c r="AH80" s="97"/>
      <c r="AI80" s="119"/>
      <c r="AJ80" s="97"/>
      <c r="AK80" s="119"/>
      <c r="AL80" s="120"/>
      <c r="AM80" s="121"/>
      <c r="AN80" s="72"/>
      <c r="AO80" s="87"/>
      <c r="AP80" s="74"/>
      <c r="AQ80" s="75"/>
      <c r="AR80" s="75"/>
      <c r="AS80" s="75"/>
      <c r="AT80" s="75"/>
      <c r="AU80" s="33" t="str">
        <f t="shared" si="19"/>
        <v/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17"/>
      <c r="BG80" s="17"/>
      <c r="BX80" s="2"/>
      <c r="CA80" s="35" t="str">
        <f t="shared" si="20"/>
        <v/>
      </c>
      <c r="CB80" s="35" t="str">
        <f t="shared" si="21"/>
        <v/>
      </c>
      <c r="CC80" s="35" t="str">
        <f t="shared" si="22"/>
        <v/>
      </c>
      <c r="CD80" s="35" t="str">
        <f t="shared" si="23"/>
        <v/>
      </c>
      <c r="CE80" s="35"/>
      <c r="CF80" s="35"/>
      <c r="CG80" s="36">
        <f t="shared" si="24"/>
        <v>0</v>
      </c>
      <c r="CH80" s="36">
        <f t="shared" si="25"/>
        <v>0</v>
      </c>
      <c r="CI80" s="36">
        <f t="shared" si="26"/>
        <v>0</v>
      </c>
      <c r="CJ80" s="36">
        <f t="shared" si="27"/>
        <v>0</v>
      </c>
      <c r="CK80" s="10"/>
      <c r="CL80" s="10"/>
      <c r="CM80" s="10"/>
      <c r="CN80" s="10"/>
      <c r="CO80" s="10"/>
    </row>
    <row r="81" spans="1:93" ht="16.350000000000001" customHeight="1" x14ac:dyDescent="0.25">
      <c r="A81" s="271" t="s">
        <v>59</v>
      </c>
      <c r="B81" s="139" t="s">
        <v>38</v>
      </c>
      <c r="C81" s="134">
        <f t="shared" si="18"/>
        <v>0</v>
      </c>
      <c r="D81" s="140">
        <f>SUM(F81+H81+J81)</f>
        <v>0</v>
      </c>
      <c r="E81" s="66">
        <f>SUM(G81+I81+K81)</f>
        <v>0</v>
      </c>
      <c r="F81" s="141"/>
      <c r="G81" s="142"/>
      <c r="H81" s="141"/>
      <c r="I81" s="142"/>
      <c r="J81" s="141"/>
      <c r="K81" s="143"/>
      <c r="L81" s="144"/>
      <c r="M81" s="145"/>
      <c r="N81" s="144"/>
      <c r="O81" s="145"/>
      <c r="P81" s="144"/>
      <c r="Q81" s="145"/>
      <c r="R81" s="144"/>
      <c r="S81" s="145"/>
      <c r="T81" s="144"/>
      <c r="U81" s="145"/>
      <c r="V81" s="144"/>
      <c r="W81" s="145"/>
      <c r="X81" s="144"/>
      <c r="Y81" s="145"/>
      <c r="Z81" s="144"/>
      <c r="AA81" s="145"/>
      <c r="AB81" s="144"/>
      <c r="AC81" s="145"/>
      <c r="AD81" s="146"/>
      <c r="AE81" s="147"/>
      <c r="AF81" s="148"/>
      <c r="AG81" s="149"/>
      <c r="AH81" s="148"/>
      <c r="AI81" s="149"/>
      <c r="AJ81" s="148"/>
      <c r="AK81" s="149"/>
      <c r="AL81" s="150"/>
      <c r="AM81" s="151"/>
      <c r="AN81" s="152"/>
      <c r="AO81" s="153"/>
      <c r="AP81" s="142"/>
      <c r="AQ81" s="154"/>
      <c r="AR81" s="154"/>
      <c r="AS81" s="154"/>
      <c r="AT81" s="154"/>
      <c r="AU81" s="33" t="str">
        <f t="shared" si="19"/>
        <v/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17"/>
      <c r="BG81" s="17"/>
      <c r="BX81" s="2"/>
      <c r="CA81" s="35" t="str">
        <f t="shared" si="20"/>
        <v/>
      </c>
      <c r="CB81" s="35" t="str">
        <f t="shared" si="21"/>
        <v/>
      </c>
      <c r="CC81" s="35" t="str">
        <f t="shared" si="22"/>
        <v/>
      </c>
      <c r="CD81" s="35" t="str">
        <f t="shared" si="23"/>
        <v/>
      </c>
      <c r="CE81" s="35"/>
      <c r="CF81" s="35"/>
      <c r="CG81" s="36">
        <f t="shared" si="24"/>
        <v>0</v>
      </c>
      <c r="CH81" s="36">
        <f t="shared" si="25"/>
        <v>0</v>
      </c>
      <c r="CI81" s="36">
        <f t="shared" si="26"/>
        <v>0</v>
      </c>
      <c r="CJ81" s="36">
        <f t="shared" si="27"/>
        <v>0</v>
      </c>
      <c r="CK81" s="10"/>
      <c r="CL81" s="10"/>
      <c r="CM81" s="10"/>
      <c r="CN81" s="10"/>
      <c r="CO81" s="10"/>
    </row>
    <row r="82" spans="1:93" ht="16.350000000000001" customHeight="1" x14ac:dyDescent="0.25">
      <c r="A82" s="382" t="s">
        <v>60</v>
      </c>
      <c r="B82" s="18" t="s">
        <v>37</v>
      </c>
      <c r="C82" s="19">
        <f t="shared" si="18"/>
        <v>0</v>
      </c>
      <c r="D82" s="20">
        <f>+F82+H82+J82+L82+N82+P82+R82+T82+V82+X82+Z82+AB82+AD82+AF82+AH82+AJ82+AL82</f>
        <v>0</v>
      </c>
      <c r="E82" s="21">
        <f>+G82+I82+K82+M82+O82+Q82+S82+U82+W82+Y82+AA82+AC82+AE82+AG82+AI82+AK82+AM82</f>
        <v>0</v>
      </c>
      <c r="F82" s="94"/>
      <c r="G82" s="95"/>
      <c r="H82" s="94"/>
      <c r="I82" s="95"/>
      <c r="J82" s="94"/>
      <c r="K82" s="96"/>
      <c r="L82" s="41"/>
      <c r="M82" s="43"/>
      <c r="N82" s="41"/>
      <c r="O82" s="43"/>
      <c r="P82" s="41"/>
      <c r="Q82" s="43"/>
      <c r="R82" s="41"/>
      <c r="S82" s="43"/>
      <c r="T82" s="41"/>
      <c r="U82" s="43"/>
      <c r="V82" s="41"/>
      <c r="W82" s="43"/>
      <c r="X82" s="41"/>
      <c r="Y82" s="43"/>
      <c r="Z82" s="41"/>
      <c r="AA82" s="43"/>
      <c r="AB82" s="41"/>
      <c r="AC82" s="43"/>
      <c r="AD82" s="94"/>
      <c r="AE82" s="96"/>
      <c r="AF82" s="94"/>
      <c r="AG82" s="96"/>
      <c r="AH82" s="94"/>
      <c r="AI82" s="96"/>
      <c r="AJ82" s="94"/>
      <c r="AK82" s="96"/>
      <c r="AL82" s="155"/>
      <c r="AM82" s="156"/>
      <c r="AN82" s="157"/>
      <c r="AO82" s="158"/>
      <c r="AP82" s="95"/>
      <c r="AQ82" s="83"/>
      <c r="AR82" s="83"/>
      <c r="AS82" s="83"/>
      <c r="AT82" s="83"/>
      <c r="AU82" s="33" t="str">
        <f t="shared" si="19"/>
        <v/>
      </c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17"/>
      <c r="BG82" s="17"/>
      <c r="BX82" s="2"/>
      <c r="CA82" s="35" t="str">
        <f t="shared" si="20"/>
        <v/>
      </c>
      <c r="CB82" s="35" t="str">
        <f t="shared" si="21"/>
        <v/>
      </c>
      <c r="CC82" s="35" t="str">
        <f t="shared" si="22"/>
        <v/>
      </c>
      <c r="CD82" s="35" t="str">
        <f t="shared" si="23"/>
        <v/>
      </c>
      <c r="CE82" s="35"/>
      <c r="CF82" s="35"/>
      <c r="CG82" s="36">
        <f t="shared" si="24"/>
        <v>0</v>
      </c>
      <c r="CH82" s="36">
        <f t="shared" si="25"/>
        <v>0</v>
      </c>
      <c r="CI82" s="36">
        <f t="shared" si="26"/>
        <v>0</v>
      </c>
      <c r="CJ82" s="36">
        <f t="shared" si="27"/>
        <v>0</v>
      </c>
      <c r="CK82" s="10"/>
      <c r="CL82" s="10"/>
      <c r="CM82" s="10"/>
      <c r="CN82" s="10"/>
      <c r="CO82" s="10"/>
    </row>
    <row r="83" spans="1:93" ht="16.350000000000001" customHeight="1" x14ac:dyDescent="0.25">
      <c r="A83" s="383"/>
      <c r="B83" s="37" t="s">
        <v>38</v>
      </c>
      <c r="C83" s="38">
        <f t="shared" si="18"/>
        <v>0</v>
      </c>
      <c r="D83" s="39">
        <f t="shared" ref="D83:E89" si="28">+F83+H83+J83+L83+N83+P83+R83+T83+V83+X83+Z83+AB83+AD83+AF83+AH83+AJ83+AL83</f>
        <v>0</v>
      </c>
      <c r="E83" s="40">
        <f t="shared" si="28"/>
        <v>0</v>
      </c>
      <c r="F83" s="41"/>
      <c r="G83" s="42"/>
      <c r="H83" s="41"/>
      <c r="I83" s="42"/>
      <c r="J83" s="41"/>
      <c r="K83" s="43"/>
      <c r="L83" s="41"/>
      <c r="M83" s="43"/>
      <c r="N83" s="41"/>
      <c r="O83" s="43"/>
      <c r="P83" s="41"/>
      <c r="Q83" s="43"/>
      <c r="R83" s="41"/>
      <c r="S83" s="43"/>
      <c r="T83" s="41"/>
      <c r="U83" s="43"/>
      <c r="V83" s="41"/>
      <c r="W83" s="43"/>
      <c r="X83" s="41"/>
      <c r="Y83" s="43"/>
      <c r="Z83" s="41"/>
      <c r="AA83" s="43"/>
      <c r="AB83" s="41"/>
      <c r="AC83" s="43"/>
      <c r="AD83" s="41"/>
      <c r="AE83" s="43"/>
      <c r="AF83" s="41"/>
      <c r="AG83" s="43"/>
      <c r="AH83" s="41"/>
      <c r="AI83" s="43"/>
      <c r="AJ83" s="41"/>
      <c r="AK83" s="43"/>
      <c r="AL83" s="44"/>
      <c r="AM83" s="45"/>
      <c r="AN83" s="159"/>
      <c r="AO83" s="47"/>
      <c r="AP83" s="42"/>
      <c r="AQ83" s="32"/>
      <c r="AR83" s="32"/>
      <c r="AS83" s="32"/>
      <c r="AT83" s="32"/>
      <c r="AU83" s="33" t="str">
        <f t="shared" si="19"/>
        <v/>
      </c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17"/>
      <c r="BG83" s="17"/>
      <c r="BX83" s="2"/>
      <c r="CA83" s="35" t="str">
        <f t="shared" si="20"/>
        <v/>
      </c>
      <c r="CB83" s="35" t="str">
        <f t="shared" si="21"/>
        <v/>
      </c>
      <c r="CC83" s="35" t="str">
        <f t="shared" si="22"/>
        <v/>
      </c>
      <c r="CD83" s="35" t="str">
        <f t="shared" si="23"/>
        <v/>
      </c>
      <c r="CE83" s="35"/>
      <c r="CF83" s="35"/>
      <c r="CG83" s="36">
        <f t="shared" si="24"/>
        <v>0</v>
      </c>
      <c r="CH83" s="36">
        <f t="shared" si="25"/>
        <v>0</v>
      </c>
      <c r="CI83" s="36">
        <f t="shared" si="26"/>
        <v>0</v>
      </c>
      <c r="CJ83" s="36">
        <f t="shared" si="27"/>
        <v>0</v>
      </c>
      <c r="CK83" s="10"/>
      <c r="CL83" s="10"/>
      <c r="CM83" s="10"/>
      <c r="CN83" s="10"/>
      <c r="CO83" s="10"/>
    </row>
    <row r="84" spans="1:93" ht="16.350000000000001" customHeight="1" x14ac:dyDescent="0.25">
      <c r="A84" s="383"/>
      <c r="B84" s="37" t="s">
        <v>39</v>
      </c>
      <c r="C84" s="38">
        <f t="shared" si="18"/>
        <v>0</v>
      </c>
      <c r="D84" s="39">
        <f t="shared" si="28"/>
        <v>0</v>
      </c>
      <c r="E84" s="40">
        <f t="shared" si="28"/>
        <v>0</v>
      </c>
      <c r="F84" s="41"/>
      <c r="G84" s="42"/>
      <c r="H84" s="41"/>
      <c r="I84" s="42"/>
      <c r="J84" s="41"/>
      <c r="K84" s="43"/>
      <c r="L84" s="41"/>
      <c r="M84" s="43"/>
      <c r="N84" s="41"/>
      <c r="O84" s="43"/>
      <c r="P84" s="41"/>
      <c r="Q84" s="43"/>
      <c r="R84" s="41"/>
      <c r="S84" s="43"/>
      <c r="T84" s="41"/>
      <c r="U84" s="43"/>
      <c r="V84" s="41"/>
      <c r="W84" s="43"/>
      <c r="X84" s="41"/>
      <c r="Y84" s="43"/>
      <c r="Z84" s="41"/>
      <c r="AA84" s="43"/>
      <c r="AB84" s="41"/>
      <c r="AC84" s="43"/>
      <c r="AD84" s="41"/>
      <c r="AE84" s="43"/>
      <c r="AF84" s="41"/>
      <c r="AG84" s="43"/>
      <c r="AH84" s="41"/>
      <c r="AI84" s="43"/>
      <c r="AJ84" s="41"/>
      <c r="AK84" s="43"/>
      <c r="AL84" s="44"/>
      <c r="AM84" s="45"/>
      <c r="AN84" s="159"/>
      <c r="AO84" s="47"/>
      <c r="AP84" s="42"/>
      <c r="AQ84" s="32"/>
      <c r="AR84" s="32"/>
      <c r="AS84" s="32"/>
      <c r="AT84" s="32"/>
      <c r="AU84" s="33" t="str">
        <f t="shared" si="19"/>
        <v/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17"/>
      <c r="BG84" s="17"/>
      <c r="BX84" s="2"/>
      <c r="CA84" s="35" t="str">
        <f t="shared" si="20"/>
        <v/>
      </c>
      <c r="CB84" s="35" t="str">
        <f t="shared" si="21"/>
        <v/>
      </c>
      <c r="CC84" s="35" t="str">
        <f t="shared" si="22"/>
        <v/>
      </c>
      <c r="CD84" s="35" t="str">
        <f t="shared" si="23"/>
        <v/>
      </c>
      <c r="CE84" s="35"/>
      <c r="CF84" s="35"/>
      <c r="CG84" s="36">
        <f t="shared" si="24"/>
        <v>0</v>
      </c>
      <c r="CH84" s="36">
        <f t="shared" si="25"/>
        <v>0</v>
      </c>
      <c r="CI84" s="36">
        <f t="shared" si="26"/>
        <v>0</v>
      </c>
      <c r="CJ84" s="36">
        <f t="shared" si="27"/>
        <v>0</v>
      </c>
      <c r="CK84" s="10"/>
      <c r="CL84" s="10"/>
      <c r="CM84" s="10"/>
      <c r="CN84" s="10"/>
      <c r="CO84" s="10"/>
    </row>
    <row r="85" spans="1:93" ht="16.350000000000001" customHeight="1" x14ac:dyDescent="0.25">
      <c r="A85" s="383"/>
      <c r="B85" s="37" t="s">
        <v>41</v>
      </c>
      <c r="C85" s="38">
        <f t="shared" si="18"/>
        <v>0</v>
      </c>
      <c r="D85" s="39">
        <f t="shared" si="28"/>
        <v>0</v>
      </c>
      <c r="E85" s="40">
        <f t="shared" si="28"/>
        <v>0</v>
      </c>
      <c r="F85" s="41"/>
      <c r="G85" s="42"/>
      <c r="H85" s="41"/>
      <c r="I85" s="42"/>
      <c r="J85" s="41"/>
      <c r="K85" s="43"/>
      <c r="L85" s="41"/>
      <c r="M85" s="43"/>
      <c r="N85" s="41"/>
      <c r="O85" s="43"/>
      <c r="P85" s="41"/>
      <c r="Q85" s="43"/>
      <c r="R85" s="41"/>
      <c r="S85" s="43"/>
      <c r="T85" s="41"/>
      <c r="U85" s="43"/>
      <c r="V85" s="41"/>
      <c r="W85" s="43"/>
      <c r="X85" s="41"/>
      <c r="Y85" s="43"/>
      <c r="Z85" s="41"/>
      <c r="AA85" s="43"/>
      <c r="AB85" s="41"/>
      <c r="AC85" s="43"/>
      <c r="AD85" s="41"/>
      <c r="AE85" s="43"/>
      <c r="AF85" s="41"/>
      <c r="AG85" s="43"/>
      <c r="AH85" s="41"/>
      <c r="AI85" s="43"/>
      <c r="AJ85" s="41"/>
      <c r="AK85" s="43"/>
      <c r="AL85" s="44"/>
      <c r="AM85" s="45"/>
      <c r="AN85" s="159"/>
      <c r="AO85" s="47"/>
      <c r="AP85" s="42"/>
      <c r="AQ85" s="32"/>
      <c r="AR85" s="32"/>
      <c r="AS85" s="32"/>
      <c r="AT85" s="32"/>
      <c r="AU85" s="33" t="str">
        <f t="shared" si="19"/>
        <v/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17"/>
      <c r="BG85" s="17"/>
      <c r="BX85" s="2"/>
      <c r="CA85" s="35" t="str">
        <f t="shared" si="20"/>
        <v/>
      </c>
      <c r="CB85" s="35" t="str">
        <f t="shared" si="21"/>
        <v/>
      </c>
      <c r="CC85" s="35" t="str">
        <f t="shared" si="22"/>
        <v/>
      </c>
      <c r="CD85" s="35" t="str">
        <f t="shared" si="23"/>
        <v/>
      </c>
      <c r="CE85" s="35"/>
      <c r="CF85" s="35"/>
      <c r="CG85" s="36">
        <f t="shared" si="24"/>
        <v>0</v>
      </c>
      <c r="CH85" s="36">
        <f t="shared" si="25"/>
        <v>0</v>
      </c>
      <c r="CI85" s="36">
        <f t="shared" si="26"/>
        <v>0</v>
      </c>
      <c r="CJ85" s="36">
        <f t="shared" si="27"/>
        <v>0</v>
      </c>
      <c r="CK85" s="10"/>
      <c r="CL85" s="10"/>
      <c r="CM85" s="10"/>
      <c r="CN85" s="10"/>
      <c r="CO85" s="10"/>
    </row>
    <row r="86" spans="1:93" ht="16.350000000000001" customHeight="1" x14ac:dyDescent="0.25">
      <c r="A86" s="383"/>
      <c r="B86" s="37" t="s">
        <v>42</v>
      </c>
      <c r="C86" s="38">
        <f t="shared" si="18"/>
        <v>0</v>
      </c>
      <c r="D86" s="39">
        <f t="shared" si="28"/>
        <v>0</v>
      </c>
      <c r="E86" s="40">
        <f t="shared" si="28"/>
        <v>0</v>
      </c>
      <c r="F86" s="41"/>
      <c r="G86" s="42"/>
      <c r="H86" s="41"/>
      <c r="I86" s="42"/>
      <c r="J86" s="41"/>
      <c r="K86" s="43"/>
      <c r="L86" s="41"/>
      <c r="M86" s="43"/>
      <c r="N86" s="41"/>
      <c r="O86" s="43"/>
      <c r="P86" s="41"/>
      <c r="Q86" s="43"/>
      <c r="R86" s="41"/>
      <c r="S86" s="43"/>
      <c r="T86" s="41"/>
      <c r="U86" s="43"/>
      <c r="V86" s="41"/>
      <c r="W86" s="43"/>
      <c r="X86" s="41"/>
      <c r="Y86" s="43"/>
      <c r="Z86" s="41"/>
      <c r="AA86" s="43"/>
      <c r="AB86" s="41"/>
      <c r="AC86" s="43"/>
      <c r="AD86" s="41"/>
      <c r="AE86" s="43"/>
      <c r="AF86" s="41"/>
      <c r="AG86" s="43"/>
      <c r="AH86" s="41"/>
      <c r="AI86" s="43"/>
      <c r="AJ86" s="41"/>
      <c r="AK86" s="43"/>
      <c r="AL86" s="44"/>
      <c r="AM86" s="45"/>
      <c r="AN86" s="159"/>
      <c r="AO86" s="47"/>
      <c r="AP86" s="42"/>
      <c r="AQ86" s="32"/>
      <c r="AR86" s="32"/>
      <c r="AS86" s="32"/>
      <c r="AT86" s="32"/>
      <c r="AU86" s="33" t="str">
        <f t="shared" si="19"/>
        <v/>
      </c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17"/>
      <c r="BG86" s="17"/>
      <c r="BX86" s="2"/>
      <c r="CA86" s="35" t="str">
        <f t="shared" si="20"/>
        <v/>
      </c>
      <c r="CB86" s="35" t="str">
        <f t="shared" si="21"/>
        <v/>
      </c>
      <c r="CC86" s="35" t="str">
        <f t="shared" si="22"/>
        <v/>
      </c>
      <c r="CD86" s="35" t="str">
        <f t="shared" si="23"/>
        <v/>
      </c>
      <c r="CE86" s="35"/>
      <c r="CF86" s="35"/>
      <c r="CG86" s="36">
        <f t="shared" si="24"/>
        <v>0</v>
      </c>
      <c r="CH86" s="36">
        <f t="shared" si="25"/>
        <v>0</v>
      </c>
      <c r="CI86" s="36">
        <f t="shared" si="26"/>
        <v>0</v>
      </c>
      <c r="CJ86" s="36">
        <f t="shared" si="27"/>
        <v>0</v>
      </c>
      <c r="CK86" s="10"/>
      <c r="CL86" s="10"/>
      <c r="CM86" s="10"/>
      <c r="CN86" s="10"/>
      <c r="CO86" s="10"/>
    </row>
    <row r="87" spans="1:93" ht="16.350000000000001" customHeight="1" x14ac:dyDescent="0.25">
      <c r="A87" s="383"/>
      <c r="B87" s="37" t="s">
        <v>44</v>
      </c>
      <c r="C87" s="38">
        <f t="shared" si="18"/>
        <v>0</v>
      </c>
      <c r="D87" s="39">
        <f t="shared" si="28"/>
        <v>0</v>
      </c>
      <c r="E87" s="40">
        <f t="shared" si="28"/>
        <v>0</v>
      </c>
      <c r="F87" s="41"/>
      <c r="G87" s="42"/>
      <c r="H87" s="41"/>
      <c r="I87" s="42"/>
      <c r="J87" s="41"/>
      <c r="K87" s="43"/>
      <c r="L87" s="41"/>
      <c r="M87" s="43"/>
      <c r="N87" s="41"/>
      <c r="O87" s="43"/>
      <c r="P87" s="41"/>
      <c r="Q87" s="43"/>
      <c r="R87" s="41"/>
      <c r="S87" s="43"/>
      <c r="T87" s="41"/>
      <c r="U87" s="43"/>
      <c r="V87" s="41"/>
      <c r="W87" s="43"/>
      <c r="X87" s="41"/>
      <c r="Y87" s="43"/>
      <c r="Z87" s="41"/>
      <c r="AA87" s="43"/>
      <c r="AB87" s="41"/>
      <c r="AC87" s="43"/>
      <c r="AD87" s="41"/>
      <c r="AE87" s="43"/>
      <c r="AF87" s="41"/>
      <c r="AG87" s="43"/>
      <c r="AH87" s="41"/>
      <c r="AI87" s="43"/>
      <c r="AJ87" s="41"/>
      <c r="AK87" s="43"/>
      <c r="AL87" s="44"/>
      <c r="AM87" s="45"/>
      <c r="AN87" s="159"/>
      <c r="AO87" s="47"/>
      <c r="AP87" s="42"/>
      <c r="AQ87" s="32"/>
      <c r="AR87" s="32"/>
      <c r="AS87" s="32"/>
      <c r="AT87" s="32"/>
      <c r="AU87" s="33" t="str">
        <f t="shared" si="19"/>
        <v/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17"/>
      <c r="BG87" s="17"/>
      <c r="BX87" s="2"/>
      <c r="CA87" s="35" t="str">
        <f t="shared" si="20"/>
        <v/>
      </c>
      <c r="CB87" s="35" t="str">
        <f t="shared" si="21"/>
        <v/>
      </c>
      <c r="CC87" s="35" t="str">
        <f t="shared" si="22"/>
        <v/>
      </c>
      <c r="CD87" s="35" t="str">
        <f t="shared" si="23"/>
        <v/>
      </c>
      <c r="CE87" s="35"/>
      <c r="CF87" s="35"/>
      <c r="CG87" s="36">
        <f t="shared" si="24"/>
        <v>0</v>
      </c>
      <c r="CH87" s="36">
        <f t="shared" si="25"/>
        <v>0</v>
      </c>
      <c r="CI87" s="36">
        <f t="shared" si="26"/>
        <v>0</v>
      </c>
      <c r="CJ87" s="36">
        <f t="shared" si="27"/>
        <v>0</v>
      </c>
      <c r="CK87" s="10"/>
      <c r="CL87" s="10"/>
      <c r="CM87" s="10"/>
      <c r="CN87" s="10"/>
      <c r="CO87" s="10"/>
    </row>
    <row r="88" spans="1:93" ht="16.350000000000001" customHeight="1" x14ac:dyDescent="0.25">
      <c r="A88" s="383"/>
      <c r="B88" s="59" t="s">
        <v>46</v>
      </c>
      <c r="C88" s="38">
        <f t="shared" si="18"/>
        <v>0</v>
      </c>
      <c r="D88" s="39">
        <f t="shared" si="28"/>
        <v>0</v>
      </c>
      <c r="E88" s="61">
        <f t="shared" si="28"/>
        <v>0</v>
      </c>
      <c r="F88" s="41"/>
      <c r="G88" s="42"/>
      <c r="H88" s="41"/>
      <c r="I88" s="42"/>
      <c r="J88" s="41"/>
      <c r="K88" s="43"/>
      <c r="L88" s="41"/>
      <c r="M88" s="43"/>
      <c r="N88" s="41"/>
      <c r="O88" s="43"/>
      <c r="P88" s="41"/>
      <c r="Q88" s="43"/>
      <c r="R88" s="41"/>
      <c r="S88" s="43"/>
      <c r="T88" s="41"/>
      <c r="U88" s="43"/>
      <c r="V88" s="41"/>
      <c r="W88" s="43"/>
      <c r="X88" s="41"/>
      <c r="Y88" s="43"/>
      <c r="Z88" s="41"/>
      <c r="AA88" s="43"/>
      <c r="AB88" s="41"/>
      <c r="AC88" s="43"/>
      <c r="AD88" s="41"/>
      <c r="AE88" s="43"/>
      <c r="AF88" s="41"/>
      <c r="AG88" s="43"/>
      <c r="AH88" s="41"/>
      <c r="AI88" s="43"/>
      <c r="AJ88" s="41"/>
      <c r="AK88" s="43"/>
      <c r="AL88" s="44"/>
      <c r="AM88" s="45"/>
      <c r="AN88" s="159"/>
      <c r="AO88" s="47"/>
      <c r="AP88" s="42"/>
      <c r="AQ88" s="32"/>
      <c r="AR88" s="32"/>
      <c r="AS88" s="32"/>
      <c r="AT88" s="32"/>
      <c r="AU88" s="33" t="str">
        <f t="shared" si="19"/>
        <v/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7"/>
      <c r="BG88" s="17"/>
      <c r="BX88" s="2"/>
      <c r="CA88" s="35" t="str">
        <f t="shared" si="20"/>
        <v/>
      </c>
      <c r="CB88" s="35" t="str">
        <f t="shared" si="21"/>
        <v/>
      </c>
      <c r="CC88" s="35" t="str">
        <f t="shared" si="22"/>
        <v/>
      </c>
      <c r="CD88" s="35" t="str">
        <f t="shared" si="23"/>
        <v/>
      </c>
      <c r="CE88" s="35"/>
      <c r="CF88" s="35"/>
      <c r="CG88" s="36">
        <f t="shared" si="24"/>
        <v>0</v>
      </c>
      <c r="CH88" s="36">
        <f t="shared" si="25"/>
        <v>0</v>
      </c>
      <c r="CI88" s="36">
        <f t="shared" si="26"/>
        <v>0</v>
      </c>
      <c r="CJ88" s="36">
        <f t="shared" si="27"/>
        <v>0</v>
      </c>
      <c r="CK88" s="10"/>
      <c r="CL88" s="10"/>
      <c r="CM88" s="10"/>
      <c r="CN88" s="10"/>
      <c r="CO88" s="10"/>
    </row>
    <row r="89" spans="1:93" ht="16.350000000000001" customHeight="1" x14ac:dyDescent="0.25">
      <c r="A89" s="384"/>
      <c r="B89" s="63" t="s">
        <v>45</v>
      </c>
      <c r="C89" s="64">
        <f t="shared" si="18"/>
        <v>0</v>
      </c>
      <c r="D89" s="65">
        <f t="shared" si="28"/>
        <v>0</v>
      </c>
      <c r="E89" s="66">
        <f t="shared" si="28"/>
        <v>0</v>
      </c>
      <c r="F89" s="70"/>
      <c r="G89" s="74"/>
      <c r="H89" s="70"/>
      <c r="I89" s="74"/>
      <c r="J89" s="70"/>
      <c r="K89" s="84"/>
      <c r="L89" s="70"/>
      <c r="M89" s="84"/>
      <c r="N89" s="70"/>
      <c r="O89" s="84"/>
      <c r="P89" s="70"/>
      <c r="Q89" s="84"/>
      <c r="R89" s="70"/>
      <c r="S89" s="84"/>
      <c r="T89" s="70"/>
      <c r="U89" s="84"/>
      <c r="V89" s="70"/>
      <c r="W89" s="84"/>
      <c r="X89" s="70"/>
      <c r="Y89" s="84"/>
      <c r="Z89" s="70"/>
      <c r="AA89" s="84"/>
      <c r="AB89" s="70"/>
      <c r="AC89" s="84"/>
      <c r="AD89" s="70"/>
      <c r="AE89" s="84"/>
      <c r="AF89" s="70"/>
      <c r="AG89" s="84"/>
      <c r="AH89" s="70"/>
      <c r="AI89" s="84"/>
      <c r="AJ89" s="70"/>
      <c r="AK89" s="84"/>
      <c r="AL89" s="85"/>
      <c r="AM89" s="86"/>
      <c r="AN89" s="160"/>
      <c r="AO89" s="87"/>
      <c r="AP89" s="74"/>
      <c r="AQ89" s="75"/>
      <c r="AR89" s="75"/>
      <c r="AS89" s="75"/>
      <c r="AT89" s="75"/>
      <c r="AU89" s="33" t="str">
        <f t="shared" si="19"/>
        <v/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17"/>
      <c r="BG89" s="17"/>
      <c r="BX89" s="2"/>
      <c r="CA89" s="35" t="str">
        <f t="shared" si="20"/>
        <v/>
      </c>
      <c r="CB89" s="35" t="str">
        <f t="shared" si="21"/>
        <v/>
      </c>
      <c r="CC89" s="35" t="str">
        <f t="shared" si="22"/>
        <v/>
      </c>
      <c r="CD89" s="35" t="str">
        <f t="shared" si="23"/>
        <v/>
      </c>
      <c r="CE89" s="35"/>
      <c r="CF89" s="35"/>
      <c r="CG89" s="36">
        <f t="shared" si="24"/>
        <v>0</v>
      </c>
      <c r="CH89" s="36">
        <f t="shared" si="25"/>
        <v>0</v>
      </c>
      <c r="CI89" s="36">
        <f t="shared" si="26"/>
        <v>0</v>
      </c>
      <c r="CJ89" s="36">
        <f t="shared" si="27"/>
        <v>0</v>
      </c>
      <c r="CK89" s="10"/>
      <c r="CL89" s="10"/>
      <c r="CM89" s="10"/>
      <c r="CN89" s="10"/>
      <c r="CO89" s="10"/>
    </row>
    <row r="90" spans="1:93" ht="32.1" customHeight="1" x14ac:dyDescent="0.25">
      <c r="A90" s="161" t="s">
        <v>61</v>
      </c>
      <c r="B90" s="161"/>
      <c r="C90" s="162"/>
      <c r="D90" s="162"/>
      <c r="E90" s="162"/>
      <c r="F90" s="162"/>
      <c r="G90" s="162"/>
      <c r="H90" s="162"/>
      <c r="I90" s="162"/>
      <c r="J90" s="162"/>
      <c r="K90" s="163"/>
      <c r="L90" s="163"/>
      <c r="M90" s="164"/>
      <c r="N90" s="165"/>
      <c r="O90" s="164"/>
      <c r="P90" s="164"/>
      <c r="Q90" s="164"/>
      <c r="R90" s="164"/>
      <c r="S90" s="164"/>
      <c r="T90" s="164"/>
      <c r="U90" s="164"/>
      <c r="V90" s="164"/>
      <c r="W90" s="165"/>
      <c r="X90" s="165"/>
      <c r="Y90" s="165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7"/>
      <c r="AR90" s="17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21" customHeight="1" x14ac:dyDescent="0.25">
      <c r="A91" s="382" t="s">
        <v>62</v>
      </c>
      <c r="B91" s="388" t="s">
        <v>63</v>
      </c>
      <c r="C91" s="391" t="s">
        <v>6</v>
      </c>
      <c r="D91" s="392"/>
      <c r="E91" s="393"/>
      <c r="F91" s="415" t="s">
        <v>7</v>
      </c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6"/>
      <c r="AN91" s="392" t="s">
        <v>9</v>
      </c>
      <c r="AO91" s="393"/>
      <c r="AP91" s="382" t="s">
        <v>10</v>
      </c>
      <c r="AQ91" s="382" t="s">
        <v>11</v>
      </c>
      <c r="AR91" s="382" t="s">
        <v>13</v>
      </c>
      <c r="BX91" s="2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2.5" customHeight="1" x14ac:dyDescent="0.25">
      <c r="A92" s="383"/>
      <c r="B92" s="389"/>
      <c r="C92" s="397"/>
      <c r="D92" s="398"/>
      <c r="E92" s="399"/>
      <c r="F92" s="407" t="s">
        <v>14</v>
      </c>
      <c r="G92" s="408"/>
      <c r="H92" s="407" t="s">
        <v>15</v>
      </c>
      <c r="I92" s="408"/>
      <c r="J92" s="415" t="s">
        <v>64</v>
      </c>
      <c r="K92" s="417"/>
      <c r="L92" s="415" t="s">
        <v>65</v>
      </c>
      <c r="M92" s="417"/>
      <c r="N92" s="415" t="s">
        <v>66</v>
      </c>
      <c r="O92" s="417"/>
      <c r="P92" s="415" t="s">
        <v>67</v>
      </c>
      <c r="Q92" s="417"/>
      <c r="R92" s="415" t="s">
        <v>68</v>
      </c>
      <c r="S92" s="417"/>
      <c r="T92" s="415" t="s">
        <v>69</v>
      </c>
      <c r="U92" s="417"/>
      <c r="V92" s="415" t="s">
        <v>70</v>
      </c>
      <c r="W92" s="417"/>
      <c r="X92" s="415" t="s">
        <v>71</v>
      </c>
      <c r="Y92" s="417"/>
      <c r="Z92" s="415" t="s">
        <v>72</v>
      </c>
      <c r="AA92" s="417"/>
      <c r="AB92" s="415" t="s">
        <v>73</v>
      </c>
      <c r="AC92" s="417"/>
      <c r="AD92" s="415" t="s">
        <v>74</v>
      </c>
      <c r="AE92" s="418"/>
      <c r="AF92" s="415" t="s">
        <v>75</v>
      </c>
      <c r="AG92" s="417"/>
      <c r="AH92" s="418" t="s">
        <v>76</v>
      </c>
      <c r="AI92" s="418"/>
      <c r="AJ92" s="415" t="s">
        <v>77</v>
      </c>
      <c r="AK92" s="417"/>
      <c r="AL92" s="418" t="s">
        <v>30</v>
      </c>
      <c r="AM92" s="416"/>
      <c r="AN92" s="398"/>
      <c r="AO92" s="399"/>
      <c r="AP92" s="383"/>
      <c r="AQ92" s="383"/>
      <c r="AR92" s="383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X92" s="2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24" customHeight="1" x14ac:dyDescent="0.25">
      <c r="A93" s="384"/>
      <c r="B93" s="390"/>
      <c r="C93" s="166" t="s">
        <v>31</v>
      </c>
      <c r="D93" s="167" t="s">
        <v>32</v>
      </c>
      <c r="E93" s="375" t="s">
        <v>33</v>
      </c>
      <c r="F93" s="11" t="s">
        <v>32</v>
      </c>
      <c r="G93" s="373" t="s">
        <v>33</v>
      </c>
      <c r="H93" s="11" t="s">
        <v>32</v>
      </c>
      <c r="I93" s="373" t="s">
        <v>33</v>
      </c>
      <c r="J93" s="11" t="s">
        <v>32</v>
      </c>
      <c r="K93" s="373" t="s">
        <v>33</v>
      </c>
      <c r="L93" s="11" t="s">
        <v>32</v>
      </c>
      <c r="M93" s="373" t="s">
        <v>33</v>
      </c>
      <c r="N93" s="11" t="s">
        <v>32</v>
      </c>
      <c r="O93" s="378" t="s">
        <v>33</v>
      </c>
      <c r="P93" s="11" t="s">
        <v>32</v>
      </c>
      <c r="Q93" s="373" t="s">
        <v>33</v>
      </c>
      <c r="R93" s="170" t="s">
        <v>32</v>
      </c>
      <c r="S93" s="378" t="s">
        <v>33</v>
      </c>
      <c r="T93" s="11" t="s">
        <v>32</v>
      </c>
      <c r="U93" s="373" t="s">
        <v>33</v>
      </c>
      <c r="V93" s="170" t="s">
        <v>32</v>
      </c>
      <c r="W93" s="378" t="s">
        <v>33</v>
      </c>
      <c r="X93" s="11" t="s">
        <v>32</v>
      </c>
      <c r="Y93" s="373" t="s">
        <v>33</v>
      </c>
      <c r="Z93" s="170" t="s">
        <v>32</v>
      </c>
      <c r="AA93" s="378" t="s">
        <v>33</v>
      </c>
      <c r="AB93" s="11" t="s">
        <v>32</v>
      </c>
      <c r="AC93" s="373" t="s">
        <v>33</v>
      </c>
      <c r="AD93" s="11" t="s">
        <v>32</v>
      </c>
      <c r="AE93" s="378" t="s">
        <v>33</v>
      </c>
      <c r="AF93" s="11" t="s">
        <v>32</v>
      </c>
      <c r="AG93" s="373" t="s">
        <v>33</v>
      </c>
      <c r="AH93" s="170" t="s">
        <v>32</v>
      </c>
      <c r="AI93" s="378" t="s">
        <v>33</v>
      </c>
      <c r="AJ93" s="11" t="s">
        <v>32</v>
      </c>
      <c r="AK93" s="373" t="s">
        <v>33</v>
      </c>
      <c r="AL93" s="170" t="s">
        <v>32</v>
      </c>
      <c r="AM93" s="380" t="s">
        <v>33</v>
      </c>
      <c r="AN93" s="379" t="s">
        <v>34</v>
      </c>
      <c r="AO93" s="375" t="s">
        <v>35</v>
      </c>
      <c r="AP93" s="384"/>
      <c r="AQ93" s="384"/>
      <c r="AR93" s="384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X93" s="2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9.5" customHeight="1" x14ac:dyDescent="0.25">
      <c r="A94" s="382" t="s">
        <v>78</v>
      </c>
      <c r="B94" s="18" t="s">
        <v>79</v>
      </c>
      <c r="C94" s="19">
        <f t="shared" ref="C94:C105" si="29">SUM(D94+E94)</f>
        <v>209</v>
      </c>
      <c r="D94" s="20">
        <f>+L94+N94+P94+R94+T94+V94+X94+Z94+AB94+AD94</f>
        <v>95</v>
      </c>
      <c r="E94" s="172">
        <f>+M94+O94+Q94+S94+U94+W94+Y94+AA94+AC94+AE94</f>
        <v>114</v>
      </c>
      <c r="F94" s="126"/>
      <c r="G94" s="173"/>
      <c r="H94" s="126"/>
      <c r="I94" s="174"/>
      <c r="J94" s="126"/>
      <c r="K94" s="173"/>
      <c r="L94" s="77">
        <v>8</v>
      </c>
      <c r="M94" s="78">
        <v>3</v>
      </c>
      <c r="N94" s="175">
        <v>10</v>
      </c>
      <c r="O94" s="176">
        <v>12</v>
      </c>
      <c r="P94" s="79">
        <v>12</v>
      </c>
      <c r="Q94" s="78">
        <v>22</v>
      </c>
      <c r="R94" s="177">
        <v>13</v>
      </c>
      <c r="S94" s="176">
        <v>12</v>
      </c>
      <c r="T94" s="77">
        <v>15</v>
      </c>
      <c r="U94" s="29">
        <v>15</v>
      </c>
      <c r="V94" s="175">
        <v>10</v>
      </c>
      <c r="W94" s="177">
        <v>23</v>
      </c>
      <c r="X94" s="77">
        <v>8</v>
      </c>
      <c r="Y94" s="29">
        <v>12</v>
      </c>
      <c r="Z94" s="175">
        <v>15</v>
      </c>
      <c r="AA94" s="177">
        <v>5</v>
      </c>
      <c r="AB94" s="77">
        <v>1</v>
      </c>
      <c r="AC94" s="29">
        <v>8</v>
      </c>
      <c r="AD94" s="77">
        <v>3</v>
      </c>
      <c r="AE94" s="78">
        <v>2</v>
      </c>
      <c r="AF94" s="178"/>
      <c r="AG94" s="179"/>
      <c r="AH94" s="178"/>
      <c r="AI94" s="179"/>
      <c r="AJ94" s="178"/>
      <c r="AK94" s="179"/>
      <c r="AL94" s="180"/>
      <c r="AM94" s="181"/>
      <c r="AN94" s="182">
        <v>0</v>
      </c>
      <c r="AO94" s="78">
        <v>0</v>
      </c>
      <c r="AP94" s="30">
        <v>0</v>
      </c>
      <c r="AQ94" s="29">
        <v>0</v>
      </c>
      <c r="AR94" s="78">
        <v>0</v>
      </c>
      <c r="AS94" s="33" t="str">
        <f t="shared" ref="AS94:AS105" si="30">$CA94&amp;$CB94&amp;$CC94&amp;$CD94</f>
        <v/>
      </c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17"/>
      <c r="BE94" s="17"/>
      <c r="BX94" s="2"/>
      <c r="CA94" s="35" t="str">
        <f t="shared" ref="CA94:CA105" si="31">IF(CG94=1,"* No olvide digitar la columna Trans y/o Pueblos Originarios y/o Migrantes y/o Población SENAME (Digite Cero si no tiene). ","")</f>
        <v/>
      </c>
      <c r="CB94" s="35" t="str">
        <f t="shared" ref="CB94:CB105" si="32">IF(CH94=1,"* El número de Trans y/o Pueblos Originarios y/o Migrantes y/o Población SENAME NO DEBE ser mayor que el Total. ","")</f>
        <v/>
      </c>
      <c r="CC94" s="35"/>
      <c r="CD94" s="35"/>
      <c r="CE94" s="35"/>
      <c r="CF94" s="35"/>
      <c r="CG94" s="36">
        <f t="shared" ref="CG94:CG105" si="33">IF(AND(C94&lt;&gt;0,OR(AO94="",AP94="",AQ94="",AR94="",AN94="")),1,0)</f>
        <v>0</v>
      </c>
      <c r="CH94" s="36">
        <f t="shared" ref="CH94:CH105" si="34">IF(OR(C94&lt;(AN94+AO94),C94&lt;AQ94,C94&lt;AP94,C94&lt;AR94),1,0)</f>
        <v>0</v>
      </c>
      <c r="CI94" s="36"/>
      <c r="CJ94" s="36"/>
      <c r="CK94" s="10"/>
      <c r="CL94" s="10"/>
      <c r="CM94" s="10"/>
      <c r="CN94" s="10"/>
      <c r="CO94" s="10"/>
    </row>
    <row r="95" spans="1:93" ht="19.5" customHeight="1" x14ac:dyDescent="0.25">
      <c r="A95" s="383"/>
      <c r="B95" s="37" t="s">
        <v>80</v>
      </c>
      <c r="C95" s="38">
        <f t="shared" si="29"/>
        <v>22</v>
      </c>
      <c r="D95" s="39">
        <f>SUM(F95+H95+J95+L95+N95+P95+R95+T95+V95+X95+Z95+AB95+AD95+AF95+AH95+AJ95+AL95)</f>
        <v>14</v>
      </c>
      <c r="E95" s="183">
        <f t="shared" ref="D95:E97" si="35">SUM(G95+I95+K95+M95+O95+Q95+S95+U95+W95+Y95+AA95+AC95+AE95+AG95+AI95+AK95+AM95)</f>
        <v>8</v>
      </c>
      <c r="F95" s="41"/>
      <c r="G95" s="184"/>
      <c r="H95" s="41"/>
      <c r="I95" s="42"/>
      <c r="J95" s="182"/>
      <c r="K95" s="101"/>
      <c r="L95" s="41"/>
      <c r="M95" s="43"/>
      <c r="N95" s="182"/>
      <c r="O95" s="101"/>
      <c r="P95" s="44">
        <v>1</v>
      </c>
      <c r="Q95" s="43"/>
      <c r="R95" s="184"/>
      <c r="S95" s="101">
        <v>1</v>
      </c>
      <c r="T95" s="41"/>
      <c r="U95" s="42">
        <v>1</v>
      </c>
      <c r="V95" s="182"/>
      <c r="W95" s="184"/>
      <c r="X95" s="41">
        <v>2</v>
      </c>
      <c r="Y95" s="42"/>
      <c r="Z95" s="182">
        <v>1</v>
      </c>
      <c r="AA95" s="184">
        <v>1</v>
      </c>
      <c r="AB95" s="41">
        <v>1</v>
      </c>
      <c r="AC95" s="42">
        <v>2</v>
      </c>
      <c r="AD95" s="41">
        <v>1</v>
      </c>
      <c r="AE95" s="43"/>
      <c r="AF95" s="41">
        <v>3</v>
      </c>
      <c r="AG95" s="42">
        <v>1</v>
      </c>
      <c r="AH95" s="41">
        <v>2</v>
      </c>
      <c r="AI95" s="42">
        <v>1</v>
      </c>
      <c r="AJ95" s="41">
        <v>1</v>
      </c>
      <c r="AK95" s="42"/>
      <c r="AL95" s="182">
        <v>2</v>
      </c>
      <c r="AM95" s="46">
        <v>1</v>
      </c>
      <c r="AN95" s="182">
        <v>0</v>
      </c>
      <c r="AO95" s="43">
        <v>0</v>
      </c>
      <c r="AP95" s="32">
        <v>0</v>
      </c>
      <c r="AQ95" s="42">
        <v>0</v>
      </c>
      <c r="AR95" s="43">
        <v>0</v>
      </c>
      <c r="AS95" s="33" t="str">
        <f t="shared" si="30"/>
        <v/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17"/>
      <c r="BE95" s="17"/>
      <c r="BX95" s="2"/>
      <c r="CA95" s="35" t="str">
        <f t="shared" si="31"/>
        <v/>
      </c>
      <c r="CB95" s="35" t="str">
        <f t="shared" si="32"/>
        <v/>
      </c>
      <c r="CG95" s="36">
        <f t="shared" si="33"/>
        <v>0</v>
      </c>
      <c r="CH95" s="36">
        <f t="shared" si="34"/>
        <v>0</v>
      </c>
      <c r="CI95" s="10"/>
      <c r="CJ95" s="10"/>
      <c r="CK95" s="10"/>
      <c r="CL95" s="10"/>
      <c r="CM95" s="10"/>
      <c r="CN95" s="10"/>
      <c r="CO95" s="10"/>
    </row>
    <row r="96" spans="1:93" ht="19.5" customHeight="1" x14ac:dyDescent="0.25">
      <c r="A96" s="383"/>
      <c r="B96" s="37" t="s">
        <v>81</v>
      </c>
      <c r="C96" s="38">
        <f t="shared" si="29"/>
        <v>7</v>
      </c>
      <c r="D96" s="39">
        <f t="shared" si="35"/>
        <v>2</v>
      </c>
      <c r="E96" s="183">
        <f t="shared" si="35"/>
        <v>5</v>
      </c>
      <c r="F96" s="41"/>
      <c r="G96" s="184"/>
      <c r="H96" s="41"/>
      <c r="I96" s="42"/>
      <c r="J96" s="182"/>
      <c r="K96" s="101"/>
      <c r="L96" s="41"/>
      <c r="M96" s="43"/>
      <c r="N96" s="182"/>
      <c r="O96" s="101"/>
      <c r="P96" s="44">
        <v>1</v>
      </c>
      <c r="Q96" s="43">
        <v>1</v>
      </c>
      <c r="R96" s="184">
        <v>1</v>
      </c>
      <c r="S96" s="101">
        <v>1</v>
      </c>
      <c r="T96" s="41"/>
      <c r="U96" s="42"/>
      <c r="V96" s="182"/>
      <c r="W96" s="184"/>
      <c r="X96" s="41"/>
      <c r="Y96" s="42">
        <v>2</v>
      </c>
      <c r="Z96" s="182"/>
      <c r="AA96" s="184"/>
      <c r="AB96" s="41"/>
      <c r="AC96" s="42"/>
      <c r="AD96" s="41"/>
      <c r="AE96" s="43">
        <v>1</v>
      </c>
      <c r="AF96" s="41"/>
      <c r="AG96" s="42"/>
      <c r="AH96" s="41"/>
      <c r="AI96" s="42"/>
      <c r="AJ96" s="41"/>
      <c r="AK96" s="42"/>
      <c r="AL96" s="182"/>
      <c r="AM96" s="46"/>
      <c r="AN96" s="182">
        <v>0</v>
      </c>
      <c r="AO96" s="43">
        <v>0</v>
      </c>
      <c r="AP96" s="32">
        <v>0</v>
      </c>
      <c r="AQ96" s="42">
        <v>1</v>
      </c>
      <c r="AR96" s="43">
        <v>0</v>
      </c>
      <c r="AS96" s="33" t="str">
        <f t="shared" si="30"/>
        <v/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17"/>
      <c r="BE96" s="17"/>
      <c r="BX96" s="2"/>
      <c r="CA96" s="35" t="str">
        <f t="shared" si="31"/>
        <v/>
      </c>
      <c r="CB96" s="35" t="str">
        <f t="shared" si="32"/>
        <v/>
      </c>
      <c r="CG96" s="36">
        <f t="shared" si="33"/>
        <v>0</v>
      </c>
      <c r="CH96" s="36">
        <f t="shared" si="34"/>
        <v>0</v>
      </c>
      <c r="CI96" s="10"/>
      <c r="CJ96" s="10"/>
      <c r="CK96" s="10"/>
      <c r="CL96" s="10"/>
      <c r="CM96" s="10"/>
      <c r="CN96" s="10"/>
      <c r="CO96" s="10"/>
    </row>
    <row r="97" spans="1:93" ht="19.5" customHeight="1" x14ac:dyDescent="0.25">
      <c r="A97" s="383"/>
      <c r="B97" s="37" t="s">
        <v>82</v>
      </c>
      <c r="C97" s="38">
        <f t="shared" si="29"/>
        <v>0</v>
      </c>
      <c r="D97" s="39">
        <f t="shared" si="35"/>
        <v>0</v>
      </c>
      <c r="E97" s="183">
        <f t="shared" si="35"/>
        <v>0</v>
      </c>
      <c r="F97" s="41"/>
      <c r="G97" s="184"/>
      <c r="H97" s="41"/>
      <c r="I97" s="42"/>
      <c r="J97" s="182"/>
      <c r="K97" s="101"/>
      <c r="L97" s="41"/>
      <c r="M97" s="43"/>
      <c r="N97" s="182"/>
      <c r="O97" s="101"/>
      <c r="P97" s="44"/>
      <c r="Q97" s="43"/>
      <c r="R97" s="184"/>
      <c r="S97" s="101"/>
      <c r="T97" s="41"/>
      <c r="U97" s="42"/>
      <c r="V97" s="182"/>
      <c r="W97" s="184"/>
      <c r="X97" s="41"/>
      <c r="Y97" s="42"/>
      <c r="Z97" s="182"/>
      <c r="AA97" s="184"/>
      <c r="AB97" s="41"/>
      <c r="AC97" s="42"/>
      <c r="AD97" s="41"/>
      <c r="AE97" s="43"/>
      <c r="AF97" s="41"/>
      <c r="AG97" s="42"/>
      <c r="AH97" s="41"/>
      <c r="AI97" s="42"/>
      <c r="AJ97" s="41"/>
      <c r="AK97" s="42"/>
      <c r="AL97" s="182"/>
      <c r="AM97" s="46"/>
      <c r="AN97" s="182"/>
      <c r="AO97" s="43"/>
      <c r="AP97" s="32"/>
      <c r="AQ97" s="42"/>
      <c r="AR97" s="43"/>
      <c r="AS97" s="33" t="str">
        <f t="shared" si="30"/>
        <v/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17"/>
      <c r="BE97" s="17"/>
      <c r="BX97" s="2"/>
      <c r="CA97" s="35" t="str">
        <f t="shared" si="31"/>
        <v/>
      </c>
      <c r="CB97" s="35" t="str">
        <f t="shared" si="32"/>
        <v/>
      </c>
      <c r="CG97" s="36">
        <f t="shared" si="33"/>
        <v>0</v>
      </c>
      <c r="CH97" s="36">
        <f t="shared" si="34"/>
        <v>0</v>
      </c>
      <c r="CI97" s="10"/>
      <c r="CJ97" s="10"/>
      <c r="CK97" s="10"/>
      <c r="CL97" s="10"/>
      <c r="CM97" s="10"/>
      <c r="CN97" s="10"/>
      <c r="CO97" s="10"/>
    </row>
    <row r="98" spans="1:93" ht="19.5" customHeight="1" x14ac:dyDescent="0.25">
      <c r="A98" s="383"/>
      <c r="B98" s="128" t="s">
        <v>83</v>
      </c>
      <c r="C98" s="129">
        <f t="shared" si="29"/>
        <v>0</v>
      </c>
      <c r="D98" s="185">
        <f>+J98+L98+N98</f>
        <v>0</v>
      </c>
      <c r="E98" s="186">
        <f>+K98+M98+O98</f>
        <v>0</v>
      </c>
      <c r="F98" s="90"/>
      <c r="G98" s="187"/>
      <c r="H98" s="90"/>
      <c r="I98" s="91"/>
      <c r="J98" s="182"/>
      <c r="K98" s="101"/>
      <c r="L98" s="53"/>
      <c r="M98" s="55"/>
      <c r="N98" s="188"/>
      <c r="O98" s="189"/>
      <c r="P98" s="117"/>
      <c r="Q98" s="116"/>
      <c r="R98" s="187"/>
      <c r="S98" s="190"/>
      <c r="T98" s="90"/>
      <c r="U98" s="91"/>
      <c r="V98" s="130"/>
      <c r="W98" s="187"/>
      <c r="X98" s="90"/>
      <c r="Y98" s="91"/>
      <c r="Z98" s="130"/>
      <c r="AA98" s="187"/>
      <c r="AB98" s="90"/>
      <c r="AC98" s="91"/>
      <c r="AD98" s="90"/>
      <c r="AE98" s="116"/>
      <c r="AF98" s="90"/>
      <c r="AG98" s="91"/>
      <c r="AH98" s="90"/>
      <c r="AI98" s="91"/>
      <c r="AJ98" s="90"/>
      <c r="AK98" s="91"/>
      <c r="AL98" s="187"/>
      <c r="AM98" s="118"/>
      <c r="AN98" s="182"/>
      <c r="AO98" s="43"/>
      <c r="AP98" s="32"/>
      <c r="AQ98" s="54"/>
      <c r="AR98" s="55"/>
      <c r="AS98" s="33" t="str">
        <f t="shared" si="30"/>
        <v/>
      </c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17"/>
      <c r="BE98" s="17"/>
      <c r="BX98" s="2"/>
      <c r="CA98" s="35" t="str">
        <f t="shared" si="31"/>
        <v/>
      </c>
      <c r="CB98" s="35" t="str">
        <f t="shared" si="32"/>
        <v/>
      </c>
      <c r="CG98" s="36">
        <f t="shared" si="33"/>
        <v>0</v>
      </c>
      <c r="CH98" s="36">
        <f t="shared" si="34"/>
        <v>0</v>
      </c>
      <c r="CI98" s="10"/>
      <c r="CJ98" s="10"/>
      <c r="CK98" s="10"/>
      <c r="CL98" s="10"/>
      <c r="CM98" s="10"/>
      <c r="CN98" s="10"/>
      <c r="CO98" s="10"/>
    </row>
    <row r="99" spans="1:93" ht="19.5" customHeight="1" x14ac:dyDescent="0.25">
      <c r="A99" s="384"/>
      <c r="B99" s="63" t="s">
        <v>84</v>
      </c>
      <c r="C99" s="64">
        <f t="shared" si="29"/>
        <v>0</v>
      </c>
      <c r="D99" s="65">
        <f>SUM(F99+H99+J99+L99+N99+P99+R99+T99+V99+X99+Z99+AB99+AD99+AF99+AH99+AJ99+AL99)</f>
        <v>0</v>
      </c>
      <c r="E99" s="191">
        <f>SUM(G99+I99+K99+M99+O99+Q99+S99+U99+W99+Y99+AA99+AC99+AE99+AG99+AI99+AK99+AM99)</f>
        <v>0</v>
      </c>
      <c r="F99" s="70"/>
      <c r="G99" s="192"/>
      <c r="H99" s="70"/>
      <c r="I99" s="74"/>
      <c r="J99" s="193"/>
      <c r="K99" s="194"/>
      <c r="L99" s="70"/>
      <c r="M99" s="84"/>
      <c r="N99" s="193"/>
      <c r="O99" s="194"/>
      <c r="P99" s="85"/>
      <c r="Q99" s="84"/>
      <c r="R99" s="192"/>
      <c r="S99" s="194"/>
      <c r="T99" s="70"/>
      <c r="U99" s="74"/>
      <c r="V99" s="193"/>
      <c r="W99" s="192"/>
      <c r="X99" s="70"/>
      <c r="Y99" s="74"/>
      <c r="Z99" s="193"/>
      <c r="AA99" s="192"/>
      <c r="AB99" s="70"/>
      <c r="AC99" s="74"/>
      <c r="AD99" s="70"/>
      <c r="AE99" s="84"/>
      <c r="AF99" s="70"/>
      <c r="AG99" s="74"/>
      <c r="AH99" s="70"/>
      <c r="AI99" s="74"/>
      <c r="AJ99" s="70"/>
      <c r="AK99" s="74"/>
      <c r="AL99" s="70"/>
      <c r="AM99" s="74"/>
      <c r="AN99" s="182"/>
      <c r="AO99" s="43"/>
      <c r="AP99" s="32"/>
      <c r="AQ99" s="42"/>
      <c r="AR99" s="43"/>
      <c r="AS99" s="33" t="str">
        <f t="shared" si="30"/>
        <v/>
      </c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17"/>
      <c r="BE99" s="17"/>
      <c r="BX99" s="2"/>
      <c r="CA99" s="35" t="str">
        <f t="shared" si="31"/>
        <v/>
      </c>
      <c r="CB99" s="35" t="str">
        <f t="shared" si="32"/>
        <v/>
      </c>
      <c r="CG99" s="36">
        <f t="shared" si="33"/>
        <v>0</v>
      </c>
      <c r="CH99" s="36">
        <f t="shared" si="34"/>
        <v>0</v>
      </c>
      <c r="CI99" s="10"/>
      <c r="CJ99" s="10"/>
      <c r="CK99" s="10"/>
      <c r="CL99" s="10"/>
      <c r="CM99" s="10"/>
      <c r="CN99" s="10"/>
      <c r="CO99" s="10"/>
    </row>
    <row r="100" spans="1:93" ht="19.5" customHeight="1" x14ac:dyDescent="0.25">
      <c r="A100" s="382" t="s">
        <v>85</v>
      </c>
      <c r="B100" s="18" t="s">
        <v>79</v>
      </c>
      <c r="C100" s="19">
        <f t="shared" si="29"/>
        <v>209</v>
      </c>
      <c r="D100" s="20">
        <f>+L100+N100+P100+R100+T100+V100+X100+Z100+AB100+AD100</f>
        <v>95</v>
      </c>
      <c r="E100" s="172">
        <f>+M100+O100+Q100+S100+U100+W100+Y100+AA100+AC100+AE100</f>
        <v>114</v>
      </c>
      <c r="F100" s="126"/>
      <c r="G100" s="173"/>
      <c r="H100" s="126"/>
      <c r="I100" s="174"/>
      <c r="J100" s="126"/>
      <c r="K100" s="173"/>
      <c r="L100" s="77">
        <v>8</v>
      </c>
      <c r="M100" s="78">
        <v>3</v>
      </c>
      <c r="N100" s="175">
        <v>10</v>
      </c>
      <c r="O100" s="176">
        <v>12</v>
      </c>
      <c r="P100" s="79">
        <v>12</v>
      </c>
      <c r="Q100" s="78">
        <v>22</v>
      </c>
      <c r="R100" s="177">
        <v>13</v>
      </c>
      <c r="S100" s="176">
        <v>12</v>
      </c>
      <c r="T100" s="77">
        <v>15</v>
      </c>
      <c r="U100" s="29">
        <v>15</v>
      </c>
      <c r="V100" s="175">
        <v>10</v>
      </c>
      <c r="W100" s="177">
        <v>23</v>
      </c>
      <c r="X100" s="77">
        <v>8</v>
      </c>
      <c r="Y100" s="29">
        <v>12</v>
      </c>
      <c r="Z100" s="175">
        <v>15</v>
      </c>
      <c r="AA100" s="177">
        <v>5</v>
      </c>
      <c r="AB100" s="77">
        <v>1</v>
      </c>
      <c r="AC100" s="29">
        <v>8</v>
      </c>
      <c r="AD100" s="77">
        <v>3</v>
      </c>
      <c r="AE100" s="78">
        <v>2</v>
      </c>
      <c r="AF100" s="107"/>
      <c r="AG100" s="195"/>
      <c r="AH100" s="107"/>
      <c r="AI100" s="195"/>
      <c r="AJ100" s="107"/>
      <c r="AK100" s="195"/>
      <c r="AL100" s="196"/>
      <c r="AM100" s="197"/>
      <c r="AN100" s="182">
        <v>0</v>
      </c>
      <c r="AO100" s="43">
        <v>0</v>
      </c>
      <c r="AP100" s="32">
        <v>0</v>
      </c>
      <c r="AQ100" s="95">
        <v>0</v>
      </c>
      <c r="AR100" s="96">
        <v>0</v>
      </c>
      <c r="AS100" s="33" t="str">
        <f t="shared" si="30"/>
        <v/>
      </c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17"/>
      <c r="BE100" s="17"/>
      <c r="BX100" s="2"/>
      <c r="CA100" s="35" t="str">
        <f t="shared" si="31"/>
        <v/>
      </c>
      <c r="CB100" s="35" t="str">
        <f t="shared" si="32"/>
        <v/>
      </c>
      <c r="CG100" s="36">
        <f t="shared" si="33"/>
        <v>0</v>
      </c>
      <c r="CH100" s="36">
        <f t="shared" si="34"/>
        <v>0</v>
      </c>
      <c r="CI100" s="10"/>
      <c r="CJ100" s="10"/>
      <c r="CK100" s="10"/>
      <c r="CL100" s="10"/>
      <c r="CM100" s="10"/>
      <c r="CN100" s="10"/>
      <c r="CO100" s="10"/>
    </row>
    <row r="101" spans="1:93" ht="19.5" customHeight="1" x14ac:dyDescent="0.25">
      <c r="A101" s="383"/>
      <c r="B101" s="37" t="s">
        <v>80</v>
      </c>
      <c r="C101" s="38">
        <f t="shared" si="29"/>
        <v>22</v>
      </c>
      <c r="D101" s="39">
        <f t="shared" ref="D101:E103" si="36">SUM(F101+H101+J101+L101+N101+P101+R101+T101+V101+X101+Z101+AB101+AD101+AF101+AH101+AJ101+AL101)</f>
        <v>14</v>
      </c>
      <c r="E101" s="183">
        <f t="shared" si="36"/>
        <v>8</v>
      </c>
      <c r="F101" s="41"/>
      <c r="G101" s="198"/>
      <c r="H101" s="41"/>
      <c r="I101" s="95"/>
      <c r="J101" s="41"/>
      <c r="K101" s="198"/>
      <c r="L101" s="41"/>
      <c r="M101" s="95"/>
      <c r="N101" s="182"/>
      <c r="O101" s="198"/>
      <c r="P101" s="41">
        <v>1</v>
      </c>
      <c r="Q101" s="95"/>
      <c r="R101" s="182"/>
      <c r="S101" s="198">
        <v>1</v>
      </c>
      <c r="T101" s="41"/>
      <c r="U101" s="95">
        <v>1</v>
      </c>
      <c r="V101" s="182"/>
      <c r="W101" s="198"/>
      <c r="X101" s="41">
        <v>2</v>
      </c>
      <c r="Y101" s="95"/>
      <c r="Z101" s="182">
        <v>1</v>
      </c>
      <c r="AA101" s="198">
        <v>1</v>
      </c>
      <c r="AB101" s="41">
        <v>1</v>
      </c>
      <c r="AC101" s="95">
        <v>2</v>
      </c>
      <c r="AD101" s="41">
        <v>1</v>
      </c>
      <c r="AE101" s="96"/>
      <c r="AF101" s="41">
        <v>3</v>
      </c>
      <c r="AG101" s="42">
        <v>1</v>
      </c>
      <c r="AH101" s="41">
        <v>2</v>
      </c>
      <c r="AI101" s="42">
        <v>1</v>
      </c>
      <c r="AJ101" s="41">
        <v>1</v>
      </c>
      <c r="AK101" s="42"/>
      <c r="AL101" s="182">
        <v>2</v>
      </c>
      <c r="AM101" s="46">
        <v>1</v>
      </c>
      <c r="AN101" s="182">
        <v>0</v>
      </c>
      <c r="AO101" s="43">
        <v>0</v>
      </c>
      <c r="AP101" s="32">
        <v>0</v>
      </c>
      <c r="AQ101" s="95">
        <v>0</v>
      </c>
      <c r="AR101" s="96">
        <v>0</v>
      </c>
      <c r="AS101" s="33" t="str">
        <f t="shared" si="30"/>
        <v/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17"/>
      <c r="BE101" s="17"/>
      <c r="BX101" s="2"/>
      <c r="CA101" s="35" t="str">
        <f t="shared" si="31"/>
        <v/>
      </c>
      <c r="CB101" s="35" t="str">
        <f t="shared" si="32"/>
        <v/>
      </c>
      <c r="CG101" s="36">
        <f t="shared" si="33"/>
        <v>0</v>
      </c>
      <c r="CH101" s="36">
        <f t="shared" si="34"/>
        <v>0</v>
      </c>
      <c r="CI101" s="10"/>
      <c r="CJ101" s="10"/>
      <c r="CK101" s="10"/>
      <c r="CL101" s="10"/>
      <c r="CM101" s="10"/>
      <c r="CN101" s="10"/>
      <c r="CO101" s="10"/>
    </row>
    <row r="102" spans="1:93" ht="19.5" customHeight="1" x14ac:dyDescent="0.25">
      <c r="A102" s="383"/>
      <c r="B102" s="37" t="s">
        <v>81</v>
      </c>
      <c r="C102" s="38">
        <f t="shared" si="29"/>
        <v>7</v>
      </c>
      <c r="D102" s="39">
        <f>SUM(F102+H102+J102+L102+N102+P102+R102+T102+V102+X102+Z102+AB102+AD102+AF102+AH102+AJ102+AL102)</f>
        <v>2</v>
      </c>
      <c r="E102" s="183">
        <f t="shared" si="36"/>
        <v>5</v>
      </c>
      <c r="F102" s="41"/>
      <c r="G102" s="184"/>
      <c r="H102" s="41"/>
      <c r="I102" s="42"/>
      <c r="J102" s="41"/>
      <c r="K102" s="184"/>
      <c r="L102" s="41"/>
      <c r="M102" s="42"/>
      <c r="N102" s="182"/>
      <c r="O102" s="184"/>
      <c r="P102" s="41">
        <v>1</v>
      </c>
      <c r="Q102" s="42">
        <v>1</v>
      </c>
      <c r="R102" s="182">
        <v>1</v>
      </c>
      <c r="S102" s="184">
        <v>1</v>
      </c>
      <c r="T102" s="41"/>
      <c r="U102" s="42"/>
      <c r="V102" s="182"/>
      <c r="W102" s="184"/>
      <c r="X102" s="41"/>
      <c r="Y102" s="42">
        <v>2</v>
      </c>
      <c r="Z102" s="182"/>
      <c r="AA102" s="184"/>
      <c r="AB102" s="41"/>
      <c r="AC102" s="42"/>
      <c r="AD102" s="41"/>
      <c r="AE102" s="43">
        <v>1</v>
      </c>
      <c r="AF102" s="41"/>
      <c r="AG102" s="42"/>
      <c r="AH102" s="41"/>
      <c r="AI102" s="42"/>
      <c r="AJ102" s="41"/>
      <c r="AK102" s="42"/>
      <c r="AL102" s="182"/>
      <c r="AM102" s="46"/>
      <c r="AN102" s="182">
        <v>0</v>
      </c>
      <c r="AO102" s="43">
        <v>0</v>
      </c>
      <c r="AP102" s="32">
        <v>0</v>
      </c>
      <c r="AQ102" s="42">
        <v>1</v>
      </c>
      <c r="AR102" s="43">
        <v>0</v>
      </c>
      <c r="AS102" s="33" t="str">
        <f t="shared" si="30"/>
        <v/>
      </c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17"/>
      <c r="BE102" s="17"/>
      <c r="BX102" s="2"/>
      <c r="CA102" s="35" t="str">
        <f t="shared" si="31"/>
        <v/>
      </c>
      <c r="CB102" s="35" t="str">
        <f t="shared" si="32"/>
        <v/>
      </c>
      <c r="CG102" s="36">
        <f t="shared" si="33"/>
        <v>0</v>
      </c>
      <c r="CH102" s="36">
        <f t="shared" si="34"/>
        <v>0</v>
      </c>
      <c r="CI102" s="10"/>
      <c r="CJ102" s="10"/>
      <c r="CK102" s="10"/>
      <c r="CL102" s="10"/>
      <c r="CM102" s="10"/>
      <c r="CN102" s="10"/>
      <c r="CO102" s="10"/>
    </row>
    <row r="103" spans="1:93" ht="19.5" customHeight="1" x14ac:dyDescent="0.25">
      <c r="A103" s="383"/>
      <c r="B103" s="37" t="s">
        <v>82</v>
      </c>
      <c r="C103" s="38">
        <f t="shared" si="29"/>
        <v>0</v>
      </c>
      <c r="D103" s="39">
        <f t="shared" si="36"/>
        <v>0</v>
      </c>
      <c r="E103" s="183">
        <f t="shared" si="36"/>
        <v>0</v>
      </c>
      <c r="F103" s="41"/>
      <c r="G103" s="184"/>
      <c r="H103" s="41"/>
      <c r="I103" s="42"/>
      <c r="J103" s="41"/>
      <c r="K103" s="184"/>
      <c r="L103" s="41"/>
      <c r="M103" s="42"/>
      <c r="N103" s="182"/>
      <c r="O103" s="184"/>
      <c r="P103" s="41"/>
      <c r="Q103" s="42"/>
      <c r="R103" s="182"/>
      <c r="S103" s="184"/>
      <c r="T103" s="41"/>
      <c r="U103" s="42"/>
      <c r="V103" s="182"/>
      <c r="W103" s="184"/>
      <c r="X103" s="41"/>
      <c r="Y103" s="42"/>
      <c r="Z103" s="182"/>
      <c r="AA103" s="184"/>
      <c r="AB103" s="41"/>
      <c r="AC103" s="42"/>
      <c r="AD103" s="41"/>
      <c r="AE103" s="43"/>
      <c r="AF103" s="41"/>
      <c r="AG103" s="42"/>
      <c r="AH103" s="41"/>
      <c r="AI103" s="42"/>
      <c r="AJ103" s="41"/>
      <c r="AK103" s="42"/>
      <c r="AL103" s="182"/>
      <c r="AM103" s="46"/>
      <c r="AN103" s="182"/>
      <c r="AO103" s="43"/>
      <c r="AP103" s="32"/>
      <c r="AQ103" s="42"/>
      <c r="AR103" s="43"/>
      <c r="AS103" s="33" t="str">
        <f t="shared" si="30"/>
        <v/>
      </c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17"/>
      <c r="BE103" s="17"/>
      <c r="BX103" s="2"/>
      <c r="CA103" s="35" t="str">
        <f t="shared" si="31"/>
        <v/>
      </c>
      <c r="CB103" s="35" t="str">
        <f t="shared" si="32"/>
        <v/>
      </c>
      <c r="CG103" s="36">
        <f t="shared" si="33"/>
        <v>0</v>
      </c>
      <c r="CH103" s="36">
        <f t="shared" si="34"/>
        <v>0</v>
      </c>
      <c r="CI103" s="10"/>
      <c r="CJ103" s="10"/>
      <c r="CK103" s="10"/>
      <c r="CL103" s="10"/>
      <c r="CM103" s="10"/>
      <c r="CN103" s="10"/>
      <c r="CO103" s="10"/>
    </row>
    <row r="104" spans="1:93" ht="19.5" customHeight="1" x14ac:dyDescent="0.25">
      <c r="A104" s="383"/>
      <c r="B104" s="128" t="s">
        <v>83</v>
      </c>
      <c r="C104" s="129">
        <f t="shared" si="29"/>
        <v>0</v>
      </c>
      <c r="D104" s="185">
        <f>+J104+L104+N104</f>
        <v>0</v>
      </c>
      <c r="E104" s="186">
        <f>+K104+M104+O104</f>
        <v>0</v>
      </c>
      <c r="F104" s="90"/>
      <c r="G104" s="187"/>
      <c r="H104" s="126"/>
      <c r="I104" s="174"/>
      <c r="J104" s="41"/>
      <c r="K104" s="184"/>
      <c r="L104" s="41"/>
      <c r="M104" s="42"/>
      <c r="N104" s="182"/>
      <c r="O104" s="184"/>
      <c r="P104" s="199"/>
      <c r="Q104" s="127"/>
      <c r="R104" s="173"/>
      <c r="S104" s="200"/>
      <c r="T104" s="126"/>
      <c r="U104" s="174"/>
      <c r="V104" s="201"/>
      <c r="W104" s="173"/>
      <c r="X104" s="126"/>
      <c r="Y104" s="174"/>
      <c r="Z104" s="201"/>
      <c r="AA104" s="173"/>
      <c r="AB104" s="126"/>
      <c r="AC104" s="174"/>
      <c r="AD104" s="126"/>
      <c r="AE104" s="127"/>
      <c r="AF104" s="126"/>
      <c r="AG104" s="174"/>
      <c r="AH104" s="126"/>
      <c r="AI104" s="174"/>
      <c r="AJ104" s="126"/>
      <c r="AK104" s="174"/>
      <c r="AL104" s="173"/>
      <c r="AM104" s="202"/>
      <c r="AN104" s="182"/>
      <c r="AO104" s="43"/>
      <c r="AP104" s="32"/>
      <c r="AQ104" s="42"/>
      <c r="AR104" s="43"/>
      <c r="AS104" s="33" t="str">
        <f t="shared" si="30"/>
        <v/>
      </c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17"/>
      <c r="BE104" s="17"/>
      <c r="BX104" s="2"/>
      <c r="CA104" s="35" t="str">
        <f t="shared" si="31"/>
        <v/>
      </c>
      <c r="CB104" s="35" t="str">
        <f t="shared" si="32"/>
        <v/>
      </c>
      <c r="CG104" s="36">
        <f t="shared" si="33"/>
        <v>0</v>
      </c>
      <c r="CH104" s="36">
        <f t="shared" si="34"/>
        <v>0</v>
      </c>
      <c r="CI104" s="10"/>
      <c r="CJ104" s="10"/>
      <c r="CK104" s="10"/>
      <c r="CL104" s="10"/>
      <c r="CM104" s="10"/>
      <c r="CN104" s="10"/>
      <c r="CO104" s="10"/>
    </row>
    <row r="105" spans="1:93" ht="19.5" customHeight="1" x14ac:dyDescent="0.25">
      <c r="A105" s="384"/>
      <c r="B105" s="63" t="s">
        <v>84</v>
      </c>
      <c r="C105" s="64">
        <f t="shared" si="29"/>
        <v>0</v>
      </c>
      <c r="D105" s="65">
        <f>SUM(F105+H105+J105+L105+N105+P105+R105+T105+V105+X105+Z105+AB105+AD105+AF105+AH105+AJ105+AL105)</f>
        <v>0</v>
      </c>
      <c r="E105" s="191">
        <f>SUM(G105+I105+K105+M105+O105+Q105+S105+U105+W105+Y105+AA105+AC105+AE105+AG105+AI105+AK105+AM105)</f>
        <v>0</v>
      </c>
      <c r="F105" s="70"/>
      <c r="G105" s="192"/>
      <c r="H105" s="70"/>
      <c r="I105" s="74"/>
      <c r="J105" s="193"/>
      <c r="K105" s="194"/>
      <c r="L105" s="70"/>
      <c r="M105" s="84"/>
      <c r="N105" s="193"/>
      <c r="O105" s="194"/>
      <c r="P105" s="85"/>
      <c r="Q105" s="84"/>
      <c r="R105" s="192"/>
      <c r="S105" s="194"/>
      <c r="T105" s="70"/>
      <c r="U105" s="74"/>
      <c r="V105" s="193"/>
      <c r="W105" s="192"/>
      <c r="X105" s="70"/>
      <c r="Y105" s="74"/>
      <c r="Z105" s="193"/>
      <c r="AA105" s="192"/>
      <c r="AB105" s="70"/>
      <c r="AC105" s="74"/>
      <c r="AD105" s="70"/>
      <c r="AE105" s="84"/>
      <c r="AF105" s="70"/>
      <c r="AG105" s="74"/>
      <c r="AH105" s="70"/>
      <c r="AI105" s="74"/>
      <c r="AJ105" s="70"/>
      <c r="AK105" s="74"/>
      <c r="AL105" s="192"/>
      <c r="AM105" s="86"/>
      <c r="AN105" s="193"/>
      <c r="AO105" s="84"/>
      <c r="AP105" s="75"/>
      <c r="AQ105" s="74"/>
      <c r="AR105" s="74"/>
      <c r="AS105" s="33" t="str">
        <f t="shared" si="30"/>
        <v/>
      </c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17"/>
      <c r="BE105" s="17"/>
      <c r="BX105" s="2"/>
      <c r="CA105" s="35" t="str">
        <f t="shared" si="31"/>
        <v/>
      </c>
      <c r="CB105" s="35" t="str">
        <f t="shared" si="32"/>
        <v/>
      </c>
      <c r="CG105" s="36">
        <f t="shared" si="33"/>
        <v>0</v>
      </c>
      <c r="CH105" s="36">
        <f t="shared" si="34"/>
        <v>0</v>
      </c>
      <c r="CI105" s="10"/>
      <c r="CJ105" s="10"/>
      <c r="CK105" s="10"/>
      <c r="CL105" s="10"/>
      <c r="CM105" s="10"/>
      <c r="CN105" s="10"/>
      <c r="CO105" s="10"/>
    </row>
    <row r="106" spans="1:93" ht="32.1" customHeight="1" x14ac:dyDescent="0.25">
      <c r="A106" s="203" t="s">
        <v>86</v>
      </c>
      <c r="B106" s="9"/>
      <c r="C106" s="9"/>
      <c r="D106" s="9"/>
      <c r="E106" s="163"/>
      <c r="F106" s="163"/>
      <c r="G106" s="163"/>
      <c r="H106" s="163"/>
      <c r="I106" s="163"/>
      <c r="J106" s="163"/>
      <c r="K106" s="163"/>
      <c r="L106" s="164"/>
      <c r="M106" s="17"/>
      <c r="N106" s="17"/>
      <c r="O106" s="17"/>
      <c r="P106" s="17"/>
      <c r="Q106" s="17"/>
      <c r="R106" s="17"/>
      <c r="S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25.35" customHeight="1" x14ac:dyDescent="0.25">
      <c r="A107" s="392" t="s">
        <v>87</v>
      </c>
      <c r="B107" s="204" t="s">
        <v>88</v>
      </c>
      <c r="C107" s="376" t="s">
        <v>89</v>
      </c>
      <c r="D107" s="376" t="s">
        <v>90</v>
      </c>
      <c r="E107" s="163"/>
      <c r="F107" s="163"/>
      <c r="G107" s="163"/>
      <c r="H107" s="163"/>
      <c r="I107" s="163"/>
      <c r="J107" s="163"/>
      <c r="K107" s="163"/>
      <c r="L107" s="164"/>
      <c r="M107" s="17"/>
      <c r="N107" s="17"/>
      <c r="O107" s="17"/>
      <c r="P107" s="17"/>
      <c r="Q107" s="17"/>
      <c r="R107" s="17"/>
      <c r="S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26.25" customHeight="1" x14ac:dyDescent="0.25">
      <c r="A108" s="395"/>
      <c r="B108" s="206" t="s">
        <v>91</v>
      </c>
      <c r="C108" s="30"/>
      <c r="D108" s="30"/>
      <c r="E108" s="33" t="str">
        <f>$CA108&amp;$CB108&amp;$CC108&amp;$CD108</f>
        <v/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17"/>
      <c r="R108" s="17"/>
      <c r="S108" s="17"/>
      <c r="CA108" s="4" t="str">
        <f>IF(D108&lt;=C108,"","* Las consejerías realizadas en Espacios Amigables NO DEBEN ser mayor al Total de Actividades. ")</f>
        <v/>
      </c>
      <c r="CG108" s="10">
        <f>IF(D108&lt;=C108,0,1)</f>
        <v>0</v>
      </c>
      <c r="CH108" s="10"/>
      <c r="CI108" s="10"/>
      <c r="CJ108" s="10"/>
      <c r="CK108" s="10"/>
      <c r="CL108" s="10"/>
      <c r="CM108" s="10"/>
      <c r="CN108" s="10"/>
      <c r="CO108" s="10"/>
    </row>
    <row r="109" spans="1:93" ht="26.25" customHeight="1" x14ac:dyDescent="0.25">
      <c r="A109" s="395"/>
      <c r="B109" s="207" t="s">
        <v>92</v>
      </c>
      <c r="C109" s="32"/>
      <c r="D109" s="32"/>
      <c r="E109" s="33" t="str">
        <f>$CA109&amp;$CB109&amp;$CC109&amp;$CD109</f>
        <v/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17"/>
      <c r="R109" s="17"/>
      <c r="S109" s="17"/>
      <c r="CA109" s="4" t="str">
        <f>IF(D109&lt;=C109,"","* Las consejerías realizadas en Espacios Amigables NO DEBEN ser mayor al Total de Actividades. ")</f>
        <v/>
      </c>
      <c r="CG109" s="10">
        <f>IF(D109&lt;=C109,0,1)</f>
        <v>0</v>
      </c>
      <c r="CH109" s="10"/>
      <c r="CI109" s="10"/>
      <c r="CJ109" s="10"/>
      <c r="CK109" s="10"/>
      <c r="CL109" s="10"/>
      <c r="CM109" s="10"/>
      <c r="CN109" s="10"/>
      <c r="CO109" s="10"/>
    </row>
    <row r="110" spans="1:93" ht="26.25" customHeight="1" x14ac:dyDescent="0.25">
      <c r="A110" s="395"/>
      <c r="B110" s="207" t="s">
        <v>93</v>
      </c>
      <c r="C110" s="32"/>
      <c r="D110" s="32"/>
      <c r="E110" s="33" t="str">
        <f>$CA110&amp;$CB110&amp;$CC110&amp;$CD110</f>
        <v/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17"/>
      <c r="R110" s="17"/>
      <c r="S110" s="17"/>
      <c r="CA110" s="4" t="str">
        <f>IF(D110&lt;=C110,"","* Las consejerías realizadas en Espacios Amigables NO DEBEN ser mayor al Total de Actividades. ")</f>
        <v/>
      </c>
      <c r="CG110" s="10">
        <f>IF(D110&lt;=C110,0,1)</f>
        <v>0</v>
      </c>
      <c r="CH110" s="10"/>
      <c r="CI110" s="10"/>
      <c r="CJ110" s="10"/>
      <c r="CK110" s="10"/>
      <c r="CL110" s="10"/>
      <c r="CM110" s="10"/>
      <c r="CN110" s="10"/>
      <c r="CO110" s="10"/>
    </row>
    <row r="111" spans="1:93" ht="26.25" customHeight="1" x14ac:dyDescent="0.25">
      <c r="A111" s="395"/>
      <c r="B111" s="207" t="s">
        <v>94</v>
      </c>
      <c r="C111" s="32"/>
      <c r="D111" s="208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17"/>
      <c r="R111" s="17"/>
      <c r="S111" s="17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ht="26.25" customHeight="1" x14ac:dyDescent="0.25">
      <c r="A112" s="395"/>
      <c r="B112" s="209" t="s">
        <v>95</v>
      </c>
      <c r="C112" s="42"/>
      <c r="D112" s="208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17"/>
      <c r="R112" s="17"/>
      <c r="S112" s="17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104" ht="26.25" customHeight="1" x14ac:dyDescent="0.25">
      <c r="A113" s="395"/>
      <c r="B113" s="209" t="s">
        <v>96</v>
      </c>
      <c r="C113" s="42"/>
      <c r="D113" s="32"/>
      <c r="E113" s="33" t="str">
        <f>$CA113&amp;$CB113&amp;$CC113&amp;$CD113</f>
        <v/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17"/>
      <c r="R113" s="17"/>
      <c r="S113" s="17"/>
      <c r="CA113" s="4" t="str">
        <f>IF(D113&lt;=C113,"","* Las consejerías realizadas en Espacios Amigables NO DEBEN ser mayor al Total de Actividades. ")</f>
        <v/>
      </c>
      <c r="CG113" s="10">
        <f>IF(D113&lt;=C113,0,1)</f>
        <v>0</v>
      </c>
      <c r="CH113" s="10"/>
      <c r="CI113" s="10"/>
      <c r="CJ113" s="10"/>
      <c r="CK113" s="10"/>
      <c r="CL113" s="10"/>
      <c r="CM113" s="10"/>
      <c r="CN113" s="10"/>
      <c r="CO113" s="10"/>
    </row>
    <row r="114" spans="1:104" ht="26.25" customHeight="1" x14ac:dyDescent="0.25">
      <c r="A114" s="395"/>
      <c r="B114" s="209" t="s">
        <v>97</v>
      </c>
      <c r="C114" s="42"/>
      <c r="D114" s="32"/>
      <c r="E114" s="33" t="str">
        <f>$CA114&amp;$CB114&amp;$CC114&amp;$CD114</f>
        <v/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17"/>
      <c r="R114" s="17"/>
      <c r="S114" s="17"/>
      <c r="CA114" s="4" t="str">
        <f>IF(D114&lt;=C114,"","* Las consejerías realizadas en Espacios Amigables NO DEBEN ser mayor al Total de Actividades. ")</f>
        <v/>
      </c>
      <c r="CG114" s="10">
        <f>IF(D114&lt;=C114,0,1)</f>
        <v>0</v>
      </c>
      <c r="CH114" s="10"/>
      <c r="CI114" s="10"/>
      <c r="CJ114" s="10"/>
      <c r="CK114" s="10"/>
      <c r="CL114" s="10"/>
      <c r="CM114" s="10"/>
      <c r="CN114" s="10"/>
      <c r="CO114" s="10"/>
    </row>
    <row r="115" spans="1:104" ht="26.25" customHeight="1" x14ac:dyDescent="0.25">
      <c r="A115" s="395"/>
      <c r="B115" s="209" t="s">
        <v>98</v>
      </c>
      <c r="C115" s="32"/>
      <c r="D115" s="32"/>
      <c r="E115" s="33" t="str">
        <f>$CA115&amp;$CB115&amp;$CC115&amp;$CD115</f>
        <v/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7"/>
      <c r="R115" s="17"/>
      <c r="S115" s="17"/>
      <c r="CA115" s="4" t="str">
        <f>IF(D115&lt;=C115,"","* Las consejerías realizadas en Espacios Amigables NO DEBEN ser mayor al Total de Actividades. ")</f>
        <v/>
      </c>
      <c r="CG115" s="10">
        <f>IF(D115&lt;=C115,0,1)</f>
        <v>0</v>
      </c>
      <c r="CH115" s="10"/>
      <c r="CI115" s="10"/>
      <c r="CJ115" s="10"/>
      <c r="CK115" s="10"/>
      <c r="CL115" s="10"/>
      <c r="CM115" s="10"/>
      <c r="CN115" s="10"/>
      <c r="CO115" s="10"/>
    </row>
    <row r="116" spans="1:104" ht="26.25" customHeight="1" x14ac:dyDescent="0.25">
      <c r="A116" s="398"/>
      <c r="B116" s="210" t="s">
        <v>99</v>
      </c>
      <c r="C116" s="211"/>
      <c r="D116" s="211"/>
      <c r="E116" s="33" t="str">
        <f>$CA116&amp;$CB116&amp;$CC116&amp;$CD116</f>
        <v/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17"/>
      <c r="R116" s="17"/>
      <c r="S116" s="17"/>
      <c r="CA116" s="4" t="str">
        <f>IF(D116&lt;=C116,"","* Las consejerías realizadas en Espacios Amigables NO DEBEN ser mayor al Total de Actividades. ")</f>
        <v/>
      </c>
      <c r="CG116" s="10">
        <f>IF(D116&lt;=C116,0,1)</f>
        <v>0</v>
      </c>
      <c r="CH116" s="10"/>
      <c r="CI116" s="10"/>
      <c r="CJ116" s="10"/>
      <c r="CK116" s="10"/>
      <c r="CL116" s="10"/>
      <c r="CM116" s="10"/>
      <c r="CN116" s="10"/>
      <c r="CO116" s="10"/>
    </row>
    <row r="117" spans="1:104" ht="26.25" customHeight="1" x14ac:dyDescent="0.25">
      <c r="A117" s="212" t="s">
        <v>100</v>
      </c>
      <c r="B117" s="212"/>
      <c r="C117" s="203"/>
      <c r="D117" s="203"/>
      <c r="E117" s="21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7"/>
      <c r="R117" s="17"/>
      <c r="S117" s="17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104" ht="26.25" customHeight="1" x14ac:dyDescent="0.25">
      <c r="A118" s="382" t="s">
        <v>101</v>
      </c>
      <c r="B118" s="203"/>
      <c r="C118" s="391" t="s">
        <v>102</v>
      </c>
      <c r="D118" s="392"/>
      <c r="E118" s="393"/>
      <c r="F118" s="419" t="s">
        <v>7</v>
      </c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1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26.25" customHeight="1" x14ac:dyDescent="0.25">
      <c r="A119" s="383"/>
      <c r="B119" s="203"/>
      <c r="C119" s="397"/>
      <c r="D119" s="398"/>
      <c r="E119" s="399"/>
      <c r="F119" s="407" t="s">
        <v>16</v>
      </c>
      <c r="G119" s="408"/>
      <c r="H119" s="407" t="s">
        <v>17</v>
      </c>
      <c r="I119" s="408"/>
      <c r="J119" s="407" t="s">
        <v>18</v>
      </c>
      <c r="K119" s="408"/>
      <c r="L119" s="407" t="s">
        <v>19</v>
      </c>
      <c r="M119" s="408"/>
      <c r="N119" s="407" t="s">
        <v>20</v>
      </c>
      <c r="O119" s="408"/>
      <c r="P119" s="407" t="s">
        <v>21</v>
      </c>
      <c r="Q119" s="408"/>
      <c r="R119" s="407" t="s">
        <v>22</v>
      </c>
      <c r="S119" s="408"/>
      <c r="T119" s="407" t="s">
        <v>23</v>
      </c>
      <c r="U119" s="408"/>
      <c r="V119" s="407" t="s">
        <v>24</v>
      </c>
      <c r="W119" s="408"/>
      <c r="X119" s="407" t="s">
        <v>25</v>
      </c>
      <c r="Y119" s="408"/>
      <c r="Z119" s="407" t="s">
        <v>26</v>
      </c>
      <c r="AA119" s="408"/>
      <c r="AB119" s="407" t="s">
        <v>27</v>
      </c>
      <c r="AC119" s="408"/>
      <c r="AD119" s="407" t="s">
        <v>28</v>
      </c>
      <c r="AE119" s="408"/>
      <c r="AF119" s="407" t="s">
        <v>29</v>
      </c>
      <c r="AG119" s="408"/>
      <c r="AH119" s="415" t="s">
        <v>30</v>
      </c>
      <c r="AI119" s="416"/>
      <c r="AJ119" s="418" t="s">
        <v>103</v>
      </c>
      <c r="AK119" s="417"/>
      <c r="AP119" s="3"/>
      <c r="AQ119" s="3"/>
      <c r="AR119" s="3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27" customHeight="1" x14ac:dyDescent="0.25">
      <c r="A120" s="384"/>
      <c r="B120" s="203"/>
      <c r="C120" s="377" t="s">
        <v>31</v>
      </c>
      <c r="D120" s="170" t="s">
        <v>32</v>
      </c>
      <c r="E120" s="374" t="s">
        <v>33</v>
      </c>
      <c r="F120" s="11" t="s">
        <v>32</v>
      </c>
      <c r="G120" s="373" t="s">
        <v>33</v>
      </c>
      <c r="H120" s="11" t="s">
        <v>32</v>
      </c>
      <c r="I120" s="373" t="s">
        <v>33</v>
      </c>
      <c r="J120" s="11" t="s">
        <v>32</v>
      </c>
      <c r="K120" s="373" t="s">
        <v>33</v>
      </c>
      <c r="L120" s="11" t="s">
        <v>32</v>
      </c>
      <c r="M120" s="373" t="s">
        <v>33</v>
      </c>
      <c r="N120" s="11" t="s">
        <v>32</v>
      </c>
      <c r="O120" s="373" t="s">
        <v>33</v>
      </c>
      <c r="P120" s="11" t="s">
        <v>32</v>
      </c>
      <c r="Q120" s="373" t="s">
        <v>33</v>
      </c>
      <c r="R120" s="11" t="s">
        <v>32</v>
      </c>
      <c r="S120" s="373" t="s">
        <v>33</v>
      </c>
      <c r="T120" s="11" t="s">
        <v>32</v>
      </c>
      <c r="U120" s="373" t="s">
        <v>33</v>
      </c>
      <c r="V120" s="11" t="s">
        <v>32</v>
      </c>
      <c r="W120" s="373" t="s">
        <v>33</v>
      </c>
      <c r="X120" s="11" t="s">
        <v>32</v>
      </c>
      <c r="Y120" s="373" t="s">
        <v>33</v>
      </c>
      <c r="Z120" s="11" t="s">
        <v>32</v>
      </c>
      <c r="AA120" s="373" t="s">
        <v>33</v>
      </c>
      <c r="AB120" s="11" t="s">
        <v>32</v>
      </c>
      <c r="AC120" s="373" t="s">
        <v>33</v>
      </c>
      <c r="AD120" s="11" t="s">
        <v>32</v>
      </c>
      <c r="AE120" s="373" t="s">
        <v>33</v>
      </c>
      <c r="AF120" s="11" t="s">
        <v>32</v>
      </c>
      <c r="AG120" s="373" t="s">
        <v>33</v>
      </c>
      <c r="AH120" s="11" t="s">
        <v>32</v>
      </c>
      <c r="AI120" s="380" t="s">
        <v>33</v>
      </c>
      <c r="AJ120" s="170" t="s">
        <v>32</v>
      </c>
      <c r="AK120" s="373" t="s">
        <v>33</v>
      </c>
      <c r="AP120" s="3"/>
      <c r="AQ120" s="3"/>
      <c r="AR120" s="3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20.25" customHeight="1" x14ac:dyDescent="0.25">
      <c r="A121" s="393" t="s">
        <v>104</v>
      </c>
      <c r="B121" s="18" t="s">
        <v>105</v>
      </c>
      <c r="C121" s="215">
        <f>SUM(D121:E121)</f>
        <v>0</v>
      </c>
      <c r="D121" s="216">
        <f t="shared" ref="D121:E123" si="37">+F121+H121+J121+L121+N121+P121+R121+T121+V121+X121+Z121+AB121+AD121+AF121+AH121</f>
        <v>0</v>
      </c>
      <c r="E121" s="21">
        <f t="shared" si="37"/>
        <v>0</v>
      </c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5"/>
      <c r="AI121" s="26"/>
      <c r="AJ121" s="217"/>
      <c r="AK121" s="24"/>
      <c r="AP121" s="3"/>
      <c r="AQ121" s="3"/>
      <c r="AR121" s="3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8.75" customHeight="1" x14ac:dyDescent="0.25">
      <c r="A122" s="396"/>
      <c r="B122" s="37" t="s">
        <v>106</v>
      </c>
      <c r="C122" s="103">
        <f>SUM(D122:E122)</f>
        <v>0</v>
      </c>
      <c r="D122" s="218">
        <f t="shared" si="37"/>
        <v>0</v>
      </c>
      <c r="E122" s="40">
        <f t="shared" si="37"/>
        <v>0</v>
      </c>
      <c r="F122" s="41"/>
      <c r="G122" s="43"/>
      <c r="H122" s="41"/>
      <c r="I122" s="43"/>
      <c r="J122" s="41"/>
      <c r="K122" s="43"/>
      <c r="L122" s="41"/>
      <c r="M122" s="43"/>
      <c r="N122" s="41"/>
      <c r="O122" s="43"/>
      <c r="P122" s="41"/>
      <c r="Q122" s="43"/>
      <c r="R122" s="41"/>
      <c r="S122" s="43"/>
      <c r="T122" s="41"/>
      <c r="U122" s="43"/>
      <c r="V122" s="41"/>
      <c r="W122" s="43"/>
      <c r="X122" s="41"/>
      <c r="Y122" s="43"/>
      <c r="Z122" s="41"/>
      <c r="AA122" s="43"/>
      <c r="AB122" s="41"/>
      <c r="AC122" s="43"/>
      <c r="AD122" s="41"/>
      <c r="AE122" s="43"/>
      <c r="AF122" s="41"/>
      <c r="AG122" s="43"/>
      <c r="AH122" s="44"/>
      <c r="AI122" s="45"/>
      <c r="AJ122" s="184"/>
      <c r="AK122" s="43"/>
      <c r="AP122" s="3"/>
      <c r="AQ122" s="3"/>
      <c r="AR122" s="3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8.75" customHeight="1" x14ac:dyDescent="0.25">
      <c r="A123" s="399"/>
      <c r="B123" s="63" t="s">
        <v>107</v>
      </c>
      <c r="C123" s="219">
        <f>SUM(D123:E123)</f>
        <v>0</v>
      </c>
      <c r="D123" s="220">
        <f t="shared" si="37"/>
        <v>0</v>
      </c>
      <c r="E123" s="66">
        <f t="shared" si="37"/>
        <v>0</v>
      </c>
      <c r="F123" s="70"/>
      <c r="G123" s="84"/>
      <c r="H123" s="70"/>
      <c r="I123" s="84"/>
      <c r="J123" s="70"/>
      <c r="K123" s="84"/>
      <c r="L123" s="70"/>
      <c r="M123" s="84"/>
      <c r="N123" s="70"/>
      <c r="O123" s="84"/>
      <c r="P123" s="70"/>
      <c r="Q123" s="84"/>
      <c r="R123" s="70"/>
      <c r="S123" s="84"/>
      <c r="T123" s="70"/>
      <c r="U123" s="84"/>
      <c r="V123" s="70"/>
      <c r="W123" s="84"/>
      <c r="X123" s="70"/>
      <c r="Y123" s="84"/>
      <c r="Z123" s="70"/>
      <c r="AA123" s="84"/>
      <c r="AB123" s="70"/>
      <c r="AC123" s="84"/>
      <c r="AD123" s="70"/>
      <c r="AE123" s="84"/>
      <c r="AF123" s="70"/>
      <c r="AG123" s="84"/>
      <c r="AH123" s="85"/>
      <c r="AI123" s="86"/>
      <c r="AJ123" s="192"/>
      <c r="AK123" s="84"/>
      <c r="AP123" s="3"/>
      <c r="AQ123" s="3"/>
      <c r="AR123" s="3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21" customHeight="1" x14ac:dyDescent="0.25">
      <c r="A124" s="203" t="s">
        <v>108</v>
      </c>
      <c r="B124" s="9"/>
      <c r="C124" s="221"/>
      <c r="D124" s="222"/>
      <c r="E124" s="164"/>
      <c r="F124" s="164"/>
      <c r="G124" s="164"/>
      <c r="H124" s="164"/>
      <c r="I124" s="164"/>
      <c r="J124" s="164"/>
      <c r="K124" s="164"/>
      <c r="L124" s="164"/>
      <c r="M124" s="17"/>
      <c r="N124" s="17"/>
      <c r="O124" s="17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104" ht="21.75" customHeight="1" x14ac:dyDescent="0.25">
      <c r="A125" s="203" t="s">
        <v>109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104" ht="27" customHeight="1" x14ac:dyDescent="0.25">
      <c r="A126" s="406" t="s">
        <v>110</v>
      </c>
      <c r="B126" s="406" t="s">
        <v>111</v>
      </c>
      <c r="C126" s="406" t="s">
        <v>89</v>
      </c>
      <c r="D126" s="407" t="s">
        <v>112</v>
      </c>
      <c r="E126" s="422"/>
      <c r="F126" s="422"/>
      <c r="G126" s="422"/>
      <c r="H126" s="422"/>
      <c r="I126" s="422"/>
      <c r="J126" s="423"/>
      <c r="K126" s="393" t="s">
        <v>113</v>
      </c>
      <c r="L126" s="393" t="s">
        <v>114</v>
      </c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104" ht="55.5" customHeight="1" x14ac:dyDescent="0.25">
      <c r="A127" s="406"/>
      <c r="B127" s="406"/>
      <c r="C127" s="406"/>
      <c r="D127" s="11" t="s">
        <v>115</v>
      </c>
      <c r="E127" s="12" t="s">
        <v>116</v>
      </c>
      <c r="F127" s="12" t="s">
        <v>117</v>
      </c>
      <c r="G127" s="12" t="s">
        <v>118</v>
      </c>
      <c r="H127" s="12" t="s">
        <v>119</v>
      </c>
      <c r="I127" s="223" t="s">
        <v>120</v>
      </c>
      <c r="J127" s="224" t="s">
        <v>121</v>
      </c>
      <c r="K127" s="399"/>
      <c r="L127" s="399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104" ht="19.5" customHeight="1" x14ac:dyDescent="0.25">
      <c r="A128" s="406" t="s">
        <v>122</v>
      </c>
      <c r="B128" s="225" t="s">
        <v>123</v>
      </c>
      <c r="C128" s="226">
        <f t="shared" ref="C128:C143" si="38">SUM(D128:J128)</f>
        <v>0</v>
      </c>
      <c r="D128" s="22"/>
      <c r="E128" s="227"/>
      <c r="F128" s="227"/>
      <c r="G128" s="227"/>
      <c r="H128" s="227"/>
      <c r="I128" s="228"/>
      <c r="J128" s="26"/>
      <c r="K128" s="229"/>
      <c r="L128" s="102"/>
      <c r="M128" s="3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ht="19.5" customHeight="1" x14ac:dyDescent="0.25">
      <c r="A129" s="406"/>
      <c r="B129" s="209" t="s">
        <v>124</v>
      </c>
      <c r="C129" s="103">
        <f t="shared" si="38"/>
        <v>0</v>
      </c>
      <c r="D129" s="41"/>
      <c r="E129" s="230"/>
      <c r="F129" s="230"/>
      <c r="G129" s="230"/>
      <c r="H129" s="230"/>
      <c r="I129" s="101"/>
      <c r="J129" s="45"/>
      <c r="K129" s="182"/>
      <c r="L129" s="32"/>
      <c r="M129" s="3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ht="19.5" customHeight="1" x14ac:dyDescent="0.25">
      <c r="A130" s="406"/>
      <c r="B130" s="209" t="s">
        <v>125</v>
      </c>
      <c r="C130" s="103">
        <f t="shared" si="38"/>
        <v>0</v>
      </c>
      <c r="D130" s="41"/>
      <c r="E130" s="230"/>
      <c r="F130" s="230"/>
      <c r="G130" s="230"/>
      <c r="H130" s="230"/>
      <c r="I130" s="101"/>
      <c r="J130" s="45"/>
      <c r="K130" s="182"/>
      <c r="L130" s="32"/>
      <c r="M130" s="3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ht="19.5" customHeight="1" x14ac:dyDescent="0.25">
      <c r="A131" s="406"/>
      <c r="B131" s="231" t="s">
        <v>126</v>
      </c>
      <c r="C131" s="219">
        <f t="shared" si="38"/>
        <v>0</v>
      </c>
      <c r="D131" s="67"/>
      <c r="E131" s="232"/>
      <c r="F131" s="232"/>
      <c r="G131" s="232"/>
      <c r="H131" s="232"/>
      <c r="I131" s="233"/>
      <c r="J131" s="71"/>
      <c r="K131" s="234"/>
      <c r="L131" s="211"/>
      <c r="M131" s="3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ht="19.5" customHeight="1" x14ac:dyDescent="0.25">
      <c r="A132" s="406" t="s">
        <v>127</v>
      </c>
      <c r="B132" s="225" t="s">
        <v>123</v>
      </c>
      <c r="C132" s="215">
        <f t="shared" si="38"/>
        <v>0</v>
      </c>
      <c r="D132" s="77"/>
      <c r="E132" s="235"/>
      <c r="F132" s="235"/>
      <c r="G132" s="235"/>
      <c r="H132" s="235"/>
      <c r="I132" s="176"/>
      <c r="J132" s="80"/>
      <c r="K132" s="175"/>
      <c r="L132" s="30"/>
      <c r="M132" s="3"/>
      <c r="CG132" s="10"/>
      <c r="CH132" s="10"/>
      <c r="CI132" s="10"/>
      <c r="CJ132" s="10"/>
      <c r="CK132" s="10"/>
      <c r="CL132" s="10"/>
      <c r="CM132" s="10"/>
      <c r="CN132" s="10"/>
      <c r="CO132" s="10"/>
    </row>
    <row r="133" spans="1:93" ht="19.5" customHeight="1" x14ac:dyDescent="0.25">
      <c r="A133" s="406"/>
      <c r="B133" s="209" t="s">
        <v>124</v>
      </c>
      <c r="C133" s="236">
        <f t="shared" si="38"/>
        <v>0</v>
      </c>
      <c r="D133" s="237"/>
      <c r="E133" s="238"/>
      <c r="F133" s="238"/>
      <c r="G133" s="238"/>
      <c r="H133" s="238"/>
      <c r="I133" s="239"/>
      <c r="J133" s="240"/>
      <c r="K133" s="241"/>
      <c r="L133" s="124"/>
      <c r="M133" s="3"/>
      <c r="CG133" s="10"/>
      <c r="CH133" s="10"/>
      <c r="CI133" s="10"/>
      <c r="CJ133" s="10"/>
      <c r="CK133" s="10"/>
      <c r="CL133" s="10"/>
      <c r="CM133" s="10"/>
      <c r="CN133" s="10"/>
      <c r="CO133" s="10"/>
    </row>
    <row r="134" spans="1:93" ht="19.5" customHeight="1" x14ac:dyDescent="0.25">
      <c r="A134" s="406"/>
      <c r="B134" s="209" t="s">
        <v>125</v>
      </c>
      <c r="C134" s="103">
        <f t="shared" si="38"/>
        <v>0</v>
      </c>
      <c r="D134" s="41"/>
      <c r="E134" s="230"/>
      <c r="F134" s="230"/>
      <c r="G134" s="230"/>
      <c r="H134" s="230"/>
      <c r="I134" s="101"/>
      <c r="J134" s="45"/>
      <c r="K134" s="182"/>
      <c r="L134" s="32"/>
      <c r="M134" s="3"/>
      <c r="CG134" s="10"/>
      <c r="CH134" s="10"/>
      <c r="CI134" s="10"/>
      <c r="CJ134" s="10"/>
      <c r="CK134" s="10"/>
      <c r="CL134" s="10"/>
      <c r="CM134" s="10"/>
      <c r="CN134" s="10"/>
      <c r="CO134" s="10"/>
    </row>
    <row r="135" spans="1:93" ht="19.5" customHeight="1" x14ac:dyDescent="0.25">
      <c r="A135" s="406"/>
      <c r="B135" s="231" t="s">
        <v>126</v>
      </c>
      <c r="C135" s="219">
        <f t="shared" si="38"/>
        <v>0</v>
      </c>
      <c r="D135" s="70"/>
      <c r="E135" s="242"/>
      <c r="F135" s="242"/>
      <c r="G135" s="242"/>
      <c r="H135" s="242"/>
      <c r="I135" s="194"/>
      <c r="J135" s="86"/>
      <c r="K135" s="193"/>
      <c r="L135" s="75"/>
      <c r="M135" s="3"/>
      <c r="CG135" s="10"/>
      <c r="CH135" s="10"/>
      <c r="CI135" s="10"/>
      <c r="CJ135" s="10"/>
      <c r="CK135" s="10"/>
      <c r="CL135" s="10"/>
      <c r="CM135" s="10"/>
      <c r="CN135" s="10"/>
      <c r="CO135" s="10"/>
    </row>
    <row r="136" spans="1:93" ht="19.5" customHeight="1" x14ac:dyDescent="0.25">
      <c r="A136" s="406" t="s">
        <v>128</v>
      </c>
      <c r="B136" s="225" t="s">
        <v>123</v>
      </c>
      <c r="C136" s="215">
        <f t="shared" si="38"/>
        <v>0</v>
      </c>
      <c r="D136" s="77"/>
      <c r="E136" s="235"/>
      <c r="F136" s="235"/>
      <c r="G136" s="235"/>
      <c r="H136" s="235"/>
      <c r="I136" s="176"/>
      <c r="J136" s="80"/>
      <c r="K136" s="175"/>
      <c r="L136" s="30"/>
      <c r="M136" s="3"/>
      <c r="CG136" s="10"/>
      <c r="CH136" s="10"/>
      <c r="CI136" s="10"/>
      <c r="CJ136" s="10"/>
      <c r="CK136" s="10"/>
      <c r="CL136" s="10"/>
      <c r="CM136" s="10"/>
      <c r="CN136" s="10"/>
      <c r="CO136" s="10"/>
    </row>
    <row r="137" spans="1:93" ht="19.5" customHeight="1" x14ac:dyDescent="0.25">
      <c r="A137" s="406"/>
      <c r="B137" s="209" t="s">
        <v>124</v>
      </c>
      <c r="C137" s="236">
        <f t="shared" si="38"/>
        <v>0</v>
      </c>
      <c r="D137" s="237"/>
      <c r="E137" s="238"/>
      <c r="F137" s="238"/>
      <c r="G137" s="238"/>
      <c r="H137" s="238"/>
      <c r="I137" s="239"/>
      <c r="J137" s="240"/>
      <c r="K137" s="241"/>
      <c r="L137" s="124"/>
      <c r="M137" s="3"/>
      <c r="CG137" s="10"/>
      <c r="CH137" s="10"/>
      <c r="CI137" s="10"/>
      <c r="CJ137" s="10"/>
      <c r="CK137" s="10"/>
      <c r="CL137" s="10"/>
      <c r="CM137" s="10"/>
      <c r="CN137" s="10"/>
      <c r="CO137" s="10"/>
    </row>
    <row r="138" spans="1:93" ht="19.5" customHeight="1" x14ac:dyDescent="0.25">
      <c r="A138" s="406"/>
      <c r="B138" s="209" t="s">
        <v>125</v>
      </c>
      <c r="C138" s="103">
        <f t="shared" si="38"/>
        <v>0</v>
      </c>
      <c r="D138" s="41"/>
      <c r="E138" s="230"/>
      <c r="F138" s="230"/>
      <c r="G138" s="230"/>
      <c r="H138" s="230"/>
      <c r="I138" s="101"/>
      <c r="J138" s="45"/>
      <c r="K138" s="182"/>
      <c r="L138" s="32"/>
      <c r="M138" s="3"/>
      <c r="CG138" s="10"/>
      <c r="CH138" s="10"/>
      <c r="CI138" s="10"/>
      <c r="CJ138" s="10"/>
      <c r="CK138" s="10"/>
      <c r="CL138" s="10"/>
      <c r="CM138" s="10"/>
      <c r="CN138" s="10"/>
      <c r="CO138" s="10"/>
    </row>
    <row r="139" spans="1:93" ht="19.5" customHeight="1" x14ac:dyDescent="0.25">
      <c r="A139" s="406"/>
      <c r="B139" s="231" t="s">
        <v>126</v>
      </c>
      <c r="C139" s="219">
        <f t="shared" si="38"/>
        <v>0</v>
      </c>
      <c r="D139" s="70"/>
      <c r="E139" s="242"/>
      <c r="F139" s="242"/>
      <c r="G139" s="242"/>
      <c r="H139" s="242"/>
      <c r="I139" s="194"/>
      <c r="J139" s="86"/>
      <c r="K139" s="193"/>
      <c r="L139" s="75"/>
      <c r="M139" s="3"/>
      <c r="CG139" s="10"/>
      <c r="CH139" s="10"/>
      <c r="CI139" s="10"/>
      <c r="CJ139" s="10"/>
      <c r="CK139" s="10"/>
      <c r="CL139" s="10"/>
      <c r="CM139" s="10"/>
      <c r="CN139" s="10"/>
      <c r="CO139" s="10"/>
    </row>
    <row r="140" spans="1:93" ht="19.5" customHeight="1" x14ac:dyDescent="0.25">
      <c r="A140" s="406" t="s">
        <v>129</v>
      </c>
      <c r="B140" s="225" t="s">
        <v>123</v>
      </c>
      <c r="C140" s="215">
        <f t="shared" si="38"/>
        <v>0</v>
      </c>
      <c r="D140" s="77"/>
      <c r="E140" s="235"/>
      <c r="F140" s="235"/>
      <c r="G140" s="235"/>
      <c r="H140" s="235"/>
      <c r="I140" s="176"/>
      <c r="J140" s="80"/>
      <c r="K140" s="175"/>
      <c r="L140" s="30"/>
      <c r="M140" s="3"/>
      <c r="CG140" s="10"/>
      <c r="CH140" s="10"/>
      <c r="CI140" s="10"/>
      <c r="CJ140" s="10"/>
      <c r="CK140" s="10"/>
      <c r="CL140" s="10"/>
      <c r="CM140" s="10"/>
      <c r="CN140" s="10"/>
      <c r="CO140" s="10"/>
    </row>
    <row r="141" spans="1:93" ht="19.5" customHeight="1" x14ac:dyDescent="0.25">
      <c r="A141" s="406"/>
      <c r="B141" s="209" t="s">
        <v>124</v>
      </c>
      <c r="C141" s="236">
        <f t="shared" si="38"/>
        <v>0</v>
      </c>
      <c r="D141" s="237"/>
      <c r="E141" s="238"/>
      <c r="F141" s="238"/>
      <c r="G141" s="238"/>
      <c r="H141" s="238"/>
      <c r="I141" s="239"/>
      <c r="J141" s="240"/>
      <c r="K141" s="241"/>
      <c r="L141" s="124"/>
      <c r="M141" s="3"/>
      <c r="CG141" s="10"/>
      <c r="CH141" s="10"/>
      <c r="CI141" s="10"/>
      <c r="CJ141" s="10"/>
      <c r="CK141" s="10"/>
      <c r="CL141" s="10"/>
      <c r="CM141" s="10"/>
      <c r="CN141" s="10"/>
      <c r="CO141" s="10"/>
    </row>
    <row r="142" spans="1:93" ht="19.5" customHeight="1" x14ac:dyDescent="0.25">
      <c r="A142" s="406"/>
      <c r="B142" s="209" t="s">
        <v>125</v>
      </c>
      <c r="C142" s="103">
        <f t="shared" si="38"/>
        <v>0</v>
      </c>
      <c r="D142" s="41"/>
      <c r="E142" s="230"/>
      <c r="F142" s="230"/>
      <c r="G142" s="230"/>
      <c r="H142" s="230"/>
      <c r="I142" s="101"/>
      <c r="J142" s="45"/>
      <c r="K142" s="182"/>
      <c r="L142" s="32"/>
      <c r="M142" s="3"/>
      <c r="CG142" s="10"/>
      <c r="CH142" s="10"/>
      <c r="CI142" s="10"/>
      <c r="CJ142" s="10"/>
      <c r="CK142" s="10"/>
      <c r="CL142" s="10"/>
      <c r="CM142" s="10"/>
      <c r="CN142" s="10"/>
      <c r="CO142" s="10"/>
    </row>
    <row r="143" spans="1:93" ht="19.5" customHeight="1" x14ac:dyDescent="0.25">
      <c r="A143" s="406"/>
      <c r="B143" s="231" t="s">
        <v>126</v>
      </c>
      <c r="C143" s="219">
        <f t="shared" si="38"/>
        <v>0</v>
      </c>
      <c r="D143" s="70"/>
      <c r="E143" s="242"/>
      <c r="F143" s="242"/>
      <c r="G143" s="242"/>
      <c r="H143" s="242"/>
      <c r="I143" s="194"/>
      <c r="J143" s="86"/>
      <c r="K143" s="193"/>
      <c r="L143" s="75"/>
      <c r="M143" s="3"/>
      <c r="CG143" s="10"/>
      <c r="CH143" s="10"/>
      <c r="CI143" s="10"/>
      <c r="CJ143" s="10"/>
      <c r="CK143" s="10"/>
      <c r="CL143" s="10"/>
      <c r="CM143" s="10"/>
      <c r="CN143" s="10"/>
      <c r="CO143" s="10"/>
    </row>
    <row r="144" spans="1:93" ht="37.35" customHeight="1" x14ac:dyDescent="0.25">
      <c r="A144" s="203" t="s">
        <v>130</v>
      </c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CG144" s="10"/>
      <c r="CH144" s="10"/>
      <c r="CI144" s="10"/>
      <c r="CJ144" s="10"/>
      <c r="CK144" s="10"/>
      <c r="CL144" s="10"/>
      <c r="CM144" s="10"/>
      <c r="CN144" s="10"/>
      <c r="CO144" s="10"/>
    </row>
    <row r="145" spans="1:93" ht="42.75" customHeight="1" x14ac:dyDescent="0.25">
      <c r="A145" s="204" t="s">
        <v>131</v>
      </c>
      <c r="B145" s="372" t="s">
        <v>132</v>
      </c>
      <c r="C145" s="166" t="s">
        <v>133</v>
      </c>
      <c r="D145" s="167" t="s">
        <v>134</v>
      </c>
      <c r="E145" s="167" t="s">
        <v>135</v>
      </c>
      <c r="F145" s="167" t="s">
        <v>136</v>
      </c>
      <c r="G145" s="167" t="s">
        <v>137</v>
      </c>
      <c r="H145" s="244" t="s">
        <v>138</v>
      </c>
      <c r="I145" s="245"/>
      <c r="J145" s="246"/>
      <c r="K145" s="246"/>
      <c r="L145" s="246"/>
      <c r="CG145" s="10"/>
      <c r="CH145" s="10"/>
      <c r="CI145" s="10"/>
      <c r="CJ145" s="10"/>
      <c r="CK145" s="10"/>
      <c r="CL145" s="10"/>
      <c r="CM145" s="10"/>
      <c r="CN145" s="10"/>
      <c r="CO145" s="10"/>
    </row>
    <row r="146" spans="1:93" ht="21.75" customHeight="1" x14ac:dyDescent="0.25">
      <c r="A146" s="225" t="s">
        <v>139</v>
      </c>
      <c r="B146" s="247"/>
      <c r="C146" s="77"/>
      <c r="D146" s="247"/>
      <c r="E146" s="247"/>
      <c r="F146" s="247"/>
      <c r="G146" s="247"/>
      <c r="H146" s="248"/>
      <c r="I146" s="249"/>
      <c r="J146" s="222"/>
      <c r="K146" s="222"/>
      <c r="L146" s="222"/>
      <c r="CG146" s="10"/>
      <c r="CH146" s="10"/>
      <c r="CI146" s="10"/>
      <c r="CJ146" s="10"/>
      <c r="CK146" s="10"/>
      <c r="CL146" s="10"/>
      <c r="CM146" s="10"/>
      <c r="CN146" s="10"/>
      <c r="CO146" s="10"/>
    </row>
    <row r="147" spans="1:93" ht="21.75" customHeight="1" x14ac:dyDescent="0.25">
      <c r="A147" s="209" t="s">
        <v>124</v>
      </c>
      <c r="B147" s="238"/>
      <c r="C147" s="237"/>
      <c r="D147" s="238"/>
      <c r="E147" s="238"/>
      <c r="F147" s="238"/>
      <c r="G147" s="238"/>
      <c r="H147" s="250"/>
      <c r="I147" s="249"/>
      <c r="J147" s="222"/>
      <c r="K147" s="222"/>
      <c r="L147" s="222"/>
      <c r="CG147" s="10"/>
      <c r="CH147" s="10"/>
      <c r="CI147" s="10"/>
      <c r="CJ147" s="10"/>
      <c r="CK147" s="10"/>
      <c r="CL147" s="10"/>
      <c r="CM147" s="10"/>
      <c r="CN147" s="10"/>
      <c r="CO147" s="10"/>
    </row>
    <row r="148" spans="1:93" ht="21.75" customHeight="1" x14ac:dyDescent="0.25">
      <c r="A148" s="209" t="s">
        <v>125</v>
      </c>
      <c r="B148" s="230"/>
      <c r="C148" s="41"/>
      <c r="D148" s="230"/>
      <c r="E148" s="230"/>
      <c r="F148" s="230"/>
      <c r="G148" s="230"/>
      <c r="H148" s="43"/>
      <c r="I148" s="249"/>
      <c r="J148" s="222"/>
      <c r="K148" s="222"/>
      <c r="L148" s="222"/>
      <c r="CG148" s="10"/>
      <c r="CH148" s="10"/>
      <c r="CI148" s="10"/>
      <c r="CJ148" s="10"/>
      <c r="CK148" s="10"/>
      <c r="CL148" s="10"/>
      <c r="CM148" s="10"/>
      <c r="CN148" s="10"/>
      <c r="CO148" s="10"/>
    </row>
    <row r="149" spans="1:93" ht="21.75" customHeight="1" x14ac:dyDescent="0.25">
      <c r="A149" s="231" t="s">
        <v>140</v>
      </c>
      <c r="B149" s="242"/>
      <c r="C149" s="70"/>
      <c r="D149" s="242"/>
      <c r="E149" s="242"/>
      <c r="F149" s="242"/>
      <c r="G149" s="242"/>
      <c r="H149" s="84"/>
      <c r="I149" s="249"/>
      <c r="J149" s="222"/>
      <c r="K149" s="222"/>
      <c r="L149" s="222"/>
      <c r="CG149" s="10"/>
      <c r="CH149" s="10"/>
      <c r="CI149" s="10"/>
      <c r="CJ149" s="10"/>
      <c r="CK149" s="10"/>
      <c r="CL149" s="10"/>
      <c r="CM149" s="10"/>
      <c r="CN149" s="10"/>
      <c r="CO149" s="10"/>
    </row>
    <row r="150" spans="1:93" ht="16.350000000000001" customHeight="1" x14ac:dyDescent="0.25">
      <c r="A150" s="203" t="s">
        <v>141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CG150" s="10"/>
      <c r="CH150" s="10"/>
      <c r="CI150" s="10"/>
      <c r="CJ150" s="10"/>
      <c r="CK150" s="10"/>
      <c r="CL150" s="10"/>
      <c r="CM150" s="10"/>
      <c r="CN150" s="10"/>
      <c r="CO150" s="10"/>
    </row>
    <row r="151" spans="1:93" ht="50.25" customHeight="1" x14ac:dyDescent="0.25">
      <c r="A151" s="204" t="s">
        <v>131</v>
      </c>
      <c r="B151" s="372" t="s">
        <v>89</v>
      </c>
      <c r="C151" s="166" t="s">
        <v>142</v>
      </c>
      <c r="D151" s="167" t="s">
        <v>143</v>
      </c>
      <c r="E151" s="167" t="s">
        <v>144</v>
      </c>
      <c r="F151" s="167" t="s">
        <v>145</v>
      </c>
      <c r="G151" s="167" t="s">
        <v>146</v>
      </c>
      <c r="H151" s="244" t="s">
        <v>147</v>
      </c>
      <c r="I151" s="245"/>
      <c r="J151" s="246"/>
      <c r="K151" s="246"/>
      <c r="L151" s="246"/>
      <c r="CG151" s="10"/>
      <c r="CH151" s="10"/>
      <c r="CI151" s="10"/>
      <c r="CJ151" s="10"/>
      <c r="CK151" s="10"/>
      <c r="CL151" s="10"/>
      <c r="CM151" s="10"/>
      <c r="CN151" s="10"/>
      <c r="CO151" s="10"/>
    </row>
    <row r="152" spans="1:93" ht="19.5" customHeight="1" x14ac:dyDescent="0.25">
      <c r="A152" s="225" t="s">
        <v>139</v>
      </c>
      <c r="B152" s="215">
        <f t="shared" ref="B152:B157" si="39">SUM(C152:H152)</f>
        <v>0</v>
      </c>
      <c r="C152" s="77"/>
      <c r="D152" s="247"/>
      <c r="E152" s="247"/>
      <c r="F152" s="247"/>
      <c r="G152" s="247"/>
      <c r="H152" s="248"/>
      <c r="I152" s="249"/>
      <c r="J152" s="222"/>
      <c r="K152" s="222"/>
      <c r="L152" s="222"/>
      <c r="BX152" s="2"/>
      <c r="CA152" s="3"/>
    </row>
    <row r="153" spans="1:93" ht="19.5" customHeight="1" x14ac:dyDescent="0.25">
      <c r="A153" s="209" t="s">
        <v>124</v>
      </c>
      <c r="B153" s="103">
        <f t="shared" si="39"/>
        <v>0</v>
      </c>
      <c r="C153" s="41"/>
      <c r="D153" s="230"/>
      <c r="E153" s="230"/>
      <c r="F153" s="230"/>
      <c r="G153" s="230"/>
      <c r="H153" s="43"/>
      <c r="I153" s="249"/>
      <c r="J153" s="222"/>
      <c r="K153" s="222"/>
      <c r="L153" s="222"/>
      <c r="BX153" s="2"/>
      <c r="CA153" s="3"/>
    </row>
    <row r="154" spans="1:93" ht="19.5" customHeight="1" x14ac:dyDescent="0.25">
      <c r="A154" s="209" t="s">
        <v>125</v>
      </c>
      <c r="B154" s="103">
        <f t="shared" si="39"/>
        <v>0</v>
      </c>
      <c r="C154" s="41"/>
      <c r="D154" s="230"/>
      <c r="E154" s="230"/>
      <c r="F154" s="230"/>
      <c r="G154" s="230"/>
      <c r="H154" s="43"/>
      <c r="I154" s="249"/>
      <c r="J154" s="222"/>
      <c r="K154" s="222"/>
      <c r="L154" s="222"/>
      <c r="BX154" s="2"/>
      <c r="CA154" s="3"/>
    </row>
    <row r="155" spans="1:93" ht="19.5" customHeight="1" x14ac:dyDescent="0.25">
      <c r="A155" s="251" t="s">
        <v>148</v>
      </c>
      <c r="B155" s="103">
        <f t="shared" si="39"/>
        <v>0</v>
      </c>
      <c r="C155" s="41"/>
      <c r="D155" s="230"/>
      <c r="E155" s="230"/>
      <c r="F155" s="230"/>
      <c r="G155" s="230"/>
      <c r="H155" s="43"/>
      <c r="I155" s="249"/>
      <c r="J155" s="222"/>
      <c r="K155" s="222"/>
      <c r="L155" s="222"/>
      <c r="BX155" s="2"/>
      <c r="CA155" s="3"/>
    </row>
    <row r="156" spans="1:93" ht="19.5" customHeight="1" x14ac:dyDescent="0.25">
      <c r="A156" s="252" t="s">
        <v>149</v>
      </c>
      <c r="B156" s="253">
        <f t="shared" si="39"/>
        <v>0</v>
      </c>
      <c r="C156" s="53"/>
      <c r="D156" s="254"/>
      <c r="E156" s="254"/>
      <c r="F156" s="254"/>
      <c r="G156" s="254"/>
      <c r="H156" s="55"/>
      <c r="I156" s="249"/>
      <c r="J156" s="222"/>
      <c r="K156" s="222"/>
      <c r="L156" s="222"/>
    </row>
    <row r="157" spans="1:93" ht="19.5" customHeight="1" x14ac:dyDescent="0.25">
      <c r="A157" s="219" t="s">
        <v>150</v>
      </c>
      <c r="B157" s="219">
        <f t="shared" si="39"/>
        <v>0</v>
      </c>
      <c r="C157" s="70"/>
      <c r="D157" s="242"/>
      <c r="E157" s="242"/>
      <c r="F157" s="242"/>
      <c r="G157" s="242"/>
      <c r="H157" s="84"/>
      <c r="I157" s="249"/>
      <c r="J157" s="222"/>
      <c r="K157" s="222"/>
      <c r="L157" s="222"/>
    </row>
    <row r="158" spans="1:93" ht="21.75" customHeight="1" x14ac:dyDescent="0.25">
      <c r="A158" s="203" t="s">
        <v>151</v>
      </c>
      <c r="B158" s="222"/>
      <c r="C158" s="222"/>
      <c r="D158" s="222"/>
      <c r="E158" s="222"/>
      <c r="F158" s="222"/>
      <c r="G158" s="222"/>
      <c r="H158" s="222"/>
    </row>
    <row r="159" spans="1:93" ht="57.75" customHeight="1" x14ac:dyDescent="0.25">
      <c r="A159" s="204" t="s">
        <v>131</v>
      </c>
      <c r="B159" s="204" t="s">
        <v>152</v>
      </c>
      <c r="C159" s="255" t="s">
        <v>153</v>
      </c>
      <c r="D159" s="255" t="s">
        <v>36</v>
      </c>
      <c r="E159" s="167" t="s">
        <v>154</v>
      </c>
      <c r="F159" s="167" t="s">
        <v>155</v>
      </c>
      <c r="G159" s="167" t="s">
        <v>156</v>
      </c>
      <c r="H159" s="167" t="s">
        <v>157</v>
      </c>
      <c r="I159" s="167" t="s">
        <v>158</v>
      </c>
      <c r="J159" s="376" t="s">
        <v>159</v>
      </c>
    </row>
    <row r="160" spans="1:93" ht="18" customHeight="1" x14ac:dyDescent="0.25">
      <c r="A160" s="225" t="s">
        <v>160</v>
      </c>
      <c r="B160" s="256"/>
      <c r="C160" s="175"/>
      <c r="D160" s="175"/>
      <c r="E160" s="247"/>
      <c r="F160" s="247"/>
      <c r="G160" s="247"/>
      <c r="H160" s="247"/>
      <c r="I160" s="247"/>
      <c r="J160" s="257"/>
    </row>
    <row r="161" spans="1:10" ht="18" customHeight="1" x14ac:dyDescent="0.25">
      <c r="A161" s="209" t="s">
        <v>140</v>
      </c>
      <c r="B161" s="32"/>
      <c r="C161" s="182"/>
      <c r="D161" s="182"/>
      <c r="E161" s="230"/>
      <c r="F161" s="230"/>
      <c r="G161" s="230"/>
      <c r="H161" s="230"/>
      <c r="I161" s="230"/>
      <c r="J161" s="42"/>
    </row>
    <row r="162" spans="1:10" ht="18" customHeight="1" x14ac:dyDescent="0.25">
      <c r="A162" s="258" t="s">
        <v>161</v>
      </c>
      <c r="B162" s="75"/>
      <c r="C162" s="193"/>
      <c r="D162" s="193"/>
      <c r="E162" s="242"/>
      <c r="F162" s="242"/>
      <c r="G162" s="242"/>
      <c r="H162" s="242"/>
      <c r="I162" s="242"/>
      <c r="J162" s="74"/>
    </row>
    <row r="186" spans="1:104" ht="12.75" customHeight="1" x14ac:dyDescent="0.25"/>
    <row r="187" spans="1:104" s="259" customFormat="1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</row>
    <row r="194" spans="1:15" hidden="1" x14ac:dyDescent="0.25">
      <c r="A194" s="259">
        <f>SUM(C14:C89,C94:C105,C128:C143,B146:B149,B152:B157,C108:C115)</f>
        <v>1642</v>
      </c>
      <c r="B194" s="259">
        <f>SUM(CG11:CO151)</f>
        <v>0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</row>
  </sheetData>
  <mergeCells count="96">
    <mergeCell ref="A140:A143"/>
    <mergeCell ref="AJ119:AK119"/>
    <mergeCell ref="A121:A123"/>
    <mergeCell ref="A126:A127"/>
    <mergeCell ref="B126:B127"/>
    <mergeCell ref="C126:C127"/>
    <mergeCell ref="D126:J126"/>
    <mergeCell ref="K126:K127"/>
    <mergeCell ref="L126:L127"/>
    <mergeCell ref="X119:Y119"/>
    <mergeCell ref="Z119:AA119"/>
    <mergeCell ref="AB119:AC119"/>
    <mergeCell ref="AD119:AE119"/>
    <mergeCell ref="T119:U119"/>
    <mergeCell ref="V119:W119"/>
    <mergeCell ref="A128:A131"/>
    <mergeCell ref="A132:A135"/>
    <mergeCell ref="A136:A139"/>
    <mergeCell ref="F118:AK118"/>
    <mergeCell ref="F119:G119"/>
    <mergeCell ref="H119:I119"/>
    <mergeCell ref="J119:K119"/>
    <mergeCell ref="AF119:AG119"/>
    <mergeCell ref="AH119:AI119"/>
    <mergeCell ref="L119:M119"/>
    <mergeCell ref="N119:O119"/>
    <mergeCell ref="P119:Q119"/>
    <mergeCell ref="R119:S119"/>
    <mergeCell ref="Z92:AA92"/>
    <mergeCell ref="AB92:AC92"/>
    <mergeCell ref="AD92:AE92"/>
    <mergeCell ref="AF92:AG92"/>
    <mergeCell ref="AH92:AI92"/>
    <mergeCell ref="A94:A99"/>
    <mergeCell ref="A100:A105"/>
    <mergeCell ref="A107:A116"/>
    <mergeCell ref="A118:A120"/>
    <mergeCell ref="C118:E119"/>
    <mergeCell ref="AQ91:AQ93"/>
    <mergeCell ref="AR91:AR93"/>
    <mergeCell ref="F92:G92"/>
    <mergeCell ref="H92:I92"/>
    <mergeCell ref="J92:K92"/>
    <mergeCell ref="L92:M92"/>
    <mergeCell ref="X92:Y92"/>
    <mergeCell ref="F91:AM91"/>
    <mergeCell ref="AN91:AO92"/>
    <mergeCell ref="AP91:AP93"/>
    <mergeCell ref="N92:O92"/>
    <mergeCell ref="P92:Q92"/>
    <mergeCell ref="R92:S92"/>
    <mergeCell ref="T92:U92"/>
    <mergeCell ref="V92:W92"/>
    <mergeCell ref="AL92:AM92"/>
    <mergeCell ref="A65:A68"/>
    <mergeCell ref="A69:A75"/>
    <mergeCell ref="A76:A80"/>
    <mergeCell ref="A82:A89"/>
    <mergeCell ref="A91:A93"/>
    <mergeCell ref="A14:A24"/>
    <mergeCell ref="A25:A35"/>
    <mergeCell ref="A36:A46"/>
    <mergeCell ref="A47:A57"/>
    <mergeCell ref="A58:A64"/>
    <mergeCell ref="X12:Y12"/>
    <mergeCell ref="AN10:AN13"/>
    <mergeCell ref="AO10:AP12"/>
    <mergeCell ref="B91:B93"/>
    <mergeCell ref="AL12:AM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C91:E92"/>
    <mergeCell ref="AJ92:AK9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F12:G12"/>
    <mergeCell ref="H12:I12"/>
    <mergeCell ref="J12:K12"/>
    <mergeCell ref="L12:M12"/>
    <mergeCell ref="T12:U12"/>
    <mergeCell ref="V12:W12"/>
  </mergeCells>
  <dataValidations count="1">
    <dataValidation type="whole" allowBlank="1" showInputMessage="1" showErrorMessage="1" error="Valor no Permitido" sqref="A1:XFD1048576" xr:uid="{BE5AD517-01D7-4B09-A474-8CBFE74C80FC}">
      <formula1>0</formula1>
      <formula2>1E+30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9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17.28515625" style="2" customWidth="1"/>
    <col min="4" max="4" width="16.140625" style="2" customWidth="1"/>
    <col min="5" max="5" width="14.140625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ht="16.350000000000001" customHeight="1" x14ac:dyDescent="0.25">
      <c r="A1" s="1" t="s">
        <v>0</v>
      </c>
    </row>
    <row r="2" spans="1:93" ht="16.350000000000001" customHeight="1" x14ac:dyDescent="0.25">
      <c r="A2" s="1" t="str">
        <f>CONCATENATE("COMUNA: ",[2]NOMBRE!B2," - ","( ",[2]NOMBRE!C2,[2]NOMBRE!D2,[2]NOMBRE!E2,[2]NOMBRE!F2,[2]NOMBRE!G2," )")</f>
        <v>COMUNA: LINARES - ( 07401 )</v>
      </c>
    </row>
    <row r="3" spans="1:93" ht="16.350000000000001" customHeight="1" x14ac:dyDescent="0.25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93" ht="16.350000000000001" customHeight="1" x14ac:dyDescent="0.25">
      <c r="A4" s="1" t="str">
        <f>CONCATENATE("MES: ",[2]NOMBRE!B6," - ","( ",[2]NOMBRE!C6,[2]NOMBRE!D6," )")</f>
        <v>MES: ENERO - ( 01 )</v>
      </c>
    </row>
    <row r="5" spans="1:93" ht="16.350000000000001" customHeight="1" x14ac:dyDescent="0.25">
      <c r="A5" s="1" t="str">
        <f>CONCATENATE("AÑO: ",[2]NOMBRE!B7)</f>
        <v>AÑO: 2021</v>
      </c>
    </row>
    <row r="6" spans="1:93" x14ac:dyDescent="0.25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93" x14ac:dyDescent="0.25">
      <c r="A7" s="283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</row>
    <row r="8" spans="1:93" ht="32.1" customHeight="1" x14ac:dyDescent="0.25">
      <c r="A8" s="386" t="s">
        <v>2</v>
      </c>
      <c r="B8" s="38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93" ht="32.1" customHeigh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</row>
    <row r="10" spans="1:93" ht="16.350000000000001" customHeight="1" x14ac:dyDescent="0.25">
      <c r="A10" s="387" t="s">
        <v>4</v>
      </c>
      <c r="B10" s="388" t="s">
        <v>5</v>
      </c>
      <c r="C10" s="391" t="s">
        <v>6</v>
      </c>
      <c r="D10" s="392"/>
      <c r="E10" s="393"/>
      <c r="F10" s="400" t="s">
        <v>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2"/>
      <c r="AN10" s="409" t="s">
        <v>8</v>
      </c>
      <c r="AO10" s="412" t="s">
        <v>9</v>
      </c>
      <c r="AP10" s="393"/>
      <c r="AQ10" s="382" t="s">
        <v>10</v>
      </c>
      <c r="AR10" s="382" t="s">
        <v>11</v>
      </c>
      <c r="AS10" s="382" t="s">
        <v>12</v>
      </c>
      <c r="AT10" s="382" t="s">
        <v>13</v>
      </c>
      <c r="BX10" s="2"/>
    </row>
    <row r="11" spans="1:93" ht="16.350000000000001" customHeight="1" x14ac:dyDescent="0.25">
      <c r="A11" s="387"/>
      <c r="B11" s="389"/>
      <c r="C11" s="394"/>
      <c r="D11" s="395"/>
      <c r="E11" s="396"/>
      <c r="F11" s="403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5"/>
      <c r="AN11" s="410"/>
      <c r="AO11" s="413"/>
      <c r="AP11" s="396"/>
      <c r="AQ11" s="383"/>
      <c r="AR11" s="383"/>
      <c r="AS11" s="383"/>
      <c r="AT11" s="383"/>
      <c r="BX11" s="2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6.350000000000001" customHeight="1" x14ac:dyDescent="0.25">
      <c r="A12" s="387"/>
      <c r="B12" s="389"/>
      <c r="C12" s="397"/>
      <c r="D12" s="398"/>
      <c r="E12" s="399"/>
      <c r="F12" s="406" t="s">
        <v>14</v>
      </c>
      <c r="G12" s="406"/>
      <c r="H12" s="407" t="s">
        <v>15</v>
      </c>
      <c r="I12" s="408"/>
      <c r="J12" s="407" t="s">
        <v>16</v>
      </c>
      <c r="K12" s="408"/>
      <c r="L12" s="407" t="s">
        <v>17</v>
      </c>
      <c r="M12" s="408"/>
      <c r="N12" s="407" t="s">
        <v>18</v>
      </c>
      <c r="O12" s="408"/>
      <c r="P12" s="407" t="s">
        <v>19</v>
      </c>
      <c r="Q12" s="408"/>
      <c r="R12" s="407" t="s">
        <v>20</v>
      </c>
      <c r="S12" s="408"/>
      <c r="T12" s="407" t="s">
        <v>21</v>
      </c>
      <c r="U12" s="408"/>
      <c r="V12" s="407" t="s">
        <v>22</v>
      </c>
      <c r="W12" s="408"/>
      <c r="X12" s="407" t="s">
        <v>23</v>
      </c>
      <c r="Y12" s="408"/>
      <c r="Z12" s="407" t="s">
        <v>24</v>
      </c>
      <c r="AA12" s="408"/>
      <c r="AB12" s="407" t="s">
        <v>25</v>
      </c>
      <c r="AC12" s="408"/>
      <c r="AD12" s="407" t="s">
        <v>26</v>
      </c>
      <c r="AE12" s="408"/>
      <c r="AF12" s="407" t="s">
        <v>27</v>
      </c>
      <c r="AG12" s="408"/>
      <c r="AH12" s="407" t="s">
        <v>28</v>
      </c>
      <c r="AI12" s="408"/>
      <c r="AJ12" s="407" t="s">
        <v>29</v>
      </c>
      <c r="AK12" s="408"/>
      <c r="AL12" s="415" t="s">
        <v>30</v>
      </c>
      <c r="AM12" s="416"/>
      <c r="AN12" s="410"/>
      <c r="AO12" s="414"/>
      <c r="AP12" s="399"/>
      <c r="AQ12" s="383"/>
      <c r="AR12" s="383"/>
      <c r="AS12" s="383"/>
      <c r="AT12" s="383"/>
      <c r="BX12" s="2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6.350000000000001" customHeight="1" x14ac:dyDescent="0.25">
      <c r="A13" s="387"/>
      <c r="B13" s="390"/>
      <c r="C13" s="11" t="s">
        <v>31</v>
      </c>
      <c r="D13" s="12" t="s">
        <v>32</v>
      </c>
      <c r="E13" s="286" t="s">
        <v>33</v>
      </c>
      <c r="F13" s="11" t="s">
        <v>32</v>
      </c>
      <c r="G13" s="285" t="s">
        <v>33</v>
      </c>
      <c r="H13" s="11" t="s">
        <v>32</v>
      </c>
      <c r="I13" s="285" t="s">
        <v>33</v>
      </c>
      <c r="J13" s="11" t="s">
        <v>32</v>
      </c>
      <c r="K13" s="285" t="s">
        <v>33</v>
      </c>
      <c r="L13" s="11" t="s">
        <v>32</v>
      </c>
      <c r="M13" s="285" t="s">
        <v>33</v>
      </c>
      <c r="N13" s="11" t="s">
        <v>32</v>
      </c>
      <c r="O13" s="285" t="s">
        <v>33</v>
      </c>
      <c r="P13" s="11" t="s">
        <v>32</v>
      </c>
      <c r="Q13" s="285" t="s">
        <v>33</v>
      </c>
      <c r="R13" s="11" t="s">
        <v>32</v>
      </c>
      <c r="S13" s="285" t="s">
        <v>33</v>
      </c>
      <c r="T13" s="11" t="s">
        <v>32</v>
      </c>
      <c r="U13" s="285" t="s">
        <v>33</v>
      </c>
      <c r="V13" s="11" t="s">
        <v>32</v>
      </c>
      <c r="W13" s="285" t="s">
        <v>33</v>
      </c>
      <c r="X13" s="11" t="s">
        <v>32</v>
      </c>
      <c r="Y13" s="285" t="s">
        <v>33</v>
      </c>
      <c r="Z13" s="11" t="s">
        <v>32</v>
      </c>
      <c r="AA13" s="285" t="s">
        <v>33</v>
      </c>
      <c r="AB13" s="11" t="s">
        <v>32</v>
      </c>
      <c r="AC13" s="285" t="s">
        <v>33</v>
      </c>
      <c r="AD13" s="11" t="s">
        <v>32</v>
      </c>
      <c r="AE13" s="285" t="s">
        <v>33</v>
      </c>
      <c r="AF13" s="11" t="s">
        <v>32</v>
      </c>
      <c r="AG13" s="285" t="s">
        <v>33</v>
      </c>
      <c r="AH13" s="11" t="s">
        <v>32</v>
      </c>
      <c r="AI13" s="285" t="s">
        <v>33</v>
      </c>
      <c r="AJ13" s="11" t="s">
        <v>32</v>
      </c>
      <c r="AK13" s="285" t="s">
        <v>33</v>
      </c>
      <c r="AL13" s="11" t="s">
        <v>32</v>
      </c>
      <c r="AM13" s="291" t="s">
        <v>33</v>
      </c>
      <c r="AN13" s="411"/>
      <c r="AO13" s="16" t="s">
        <v>34</v>
      </c>
      <c r="AP13" s="285" t="s">
        <v>35</v>
      </c>
      <c r="AQ13" s="384"/>
      <c r="AR13" s="384"/>
      <c r="AS13" s="384"/>
      <c r="AT13" s="384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X13" s="2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6.350000000000001" customHeight="1" x14ac:dyDescent="0.25">
      <c r="A14" s="382" t="s">
        <v>36</v>
      </c>
      <c r="B14" s="18" t="s">
        <v>37</v>
      </c>
      <c r="C14" s="19">
        <f t="shared" ref="C14:C77" si="0">SUM(D14+E14)</f>
        <v>21</v>
      </c>
      <c r="D14" s="20">
        <f>+F14+H14+J14+L14+N14+P14+R14+T14+V14+X14+Z14+AB14+AD14+AF14+AH14+AJ14+AL14</f>
        <v>19</v>
      </c>
      <c r="E14" s="21">
        <f>+G14+I14+K14+M14+O14+Q14+S14+U14+W14+Y14+AA14+AC14+AE14+AG14+AI14+AK14+AM14</f>
        <v>2</v>
      </c>
      <c r="F14" s="22"/>
      <c r="G14" s="23"/>
      <c r="H14" s="22"/>
      <c r="I14" s="23"/>
      <c r="J14" s="22"/>
      <c r="K14" s="24"/>
      <c r="L14" s="22"/>
      <c r="M14" s="24"/>
      <c r="N14" s="22">
        <v>2</v>
      </c>
      <c r="O14" s="24"/>
      <c r="P14" s="22">
        <v>3</v>
      </c>
      <c r="Q14" s="24"/>
      <c r="R14" s="22">
        <v>7</v>
      </c>
      <c r="S14" s="24"/>
      <c r="T14" s="22">
        <v>2</v>
      </c>
      <c r="U14" s="24">
        <v>1</v>
      </c>
      <c r="V14" s="22"/>
      <c r="W14" s="24"/>
      <c r="X14" s="22">
        <v>2</v>
      </c>
      <c r="Y14" s="24"/>
      <c r="Z14" s="22">
        <v>2</v>
      </c>
      <c r="AA14" s="24">
        <v>1</v>
      </c>
      <c r="AB14" s="22">
        <v>1</v>
      </c>
      <c r="AC14" s="24"/>
      <c r="AD14" s="22"/>
      <c r="AE14" s="24"/>
      <c r="AF14" s="22"/>
      <c r="AG14" s="24"/>
      <c r="AH14" s="22"/>
      <c r="AI14" s="24"/>
      <c r="AJ14" s="22"/>
      <c r="AK14" s="24"/>
      <c r="AL14" s="25"/>
      <c r="AM14" s="26"/>
      <c r="AN14" s="27"/>
      <c r="AO14" s="28">
        <v>0</v>
      </c>
      <c r="AP14" s="29">
        <v>3</v>
      </c>
      <c r="AQ14" s="30">
        <v>0</v>
      </c>
      <c r="AR14" s="30">
        <v>3</v>
      </c>
      <c r="AS14" s="31"/>
      <c r="AT14" s="32">
        <v>0</v>
      </c>
      <c r="AU14" s="33" t="str">
        <f t="shared" ref="AU14:AU77" si="1">$CA14&amp;$CB14&amp;$CC14&amp;$CD14</f>
        <v/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17"/>
      <c r="BG14" s="17"/>
      <c r="BX14" s="2"/>
      <c r="CA14" s="35" t="str">
        <f t="shared" ref="CA14:CA77" si="2">IF(CG14=1,"* No olvide digitar la columna Trans y/o Pueblos Originarios y/o Migrantes y/o Población SENAME (Digite Cero si no tiene). ","")</f>
        <v/>
      </c>
      <c r="CB14" s="35" t="str">
        <f t="shared" ref="CB14:CB77" si="3">IF(CH14=1,"* El número de Trans y/o Pueblos Originarios y/o Migrantes y/o Población SENAME NO DEBE ser mayor que el Total. ","")</f>
        <v/>
      </c>
      <c r="CC14" s="35" t="str">
        <f t="shared" ref="CC14:CC77" si="4">IF(CI14=1,"* Las consejerías realizadas en Espacios amigables NO DEBEN ser mayor al Total. ","")</f>
        <v/>
      </c>
      <c r="CD14" s="35" t="str">
        <f t="shared" ref="CD14:CD77" si="5">IF(CJ14=1,"* La columna 14-18 AÑOS no puede ser mayor al total por grupo edad de 10 a 19 años. ","")</f>
        <v/>
      </c>
      <c r="CE14" s="35"/>
      <c r="CF14" s="35"/>
      <c r="CG14" s="36">
        <f t="shared" ref="CG14:CG77" si="6">IF(AND(C14&lt;&gt;0,OR(AO14="",AP14="",AQ14="",AR14="",AT14="")),1,0)</f>
        <v>0</v>
      </c>
      <c r="CH14" s="36">
        <f t="shared" ref="CH14:CH77" si="7">IF(OR(C14&lt;(AO14+AP14),C14&lt;AQ14,C14&lt;AR14,C14&lt;AT14),1,0)</f>
        <v>0</v>
      </c>
      <c r="CI14" s="36">
        <f t="shared" ref="CI14:CI77" si="8">IF(C14&lt;AN14,1,0)</f>
        <v>0</v>
      </c>
      <c r="CJ14" s="36">
        <f t="shared" ref="CJ14:CJ77" si="9">IF((J14+K14+L14+M14)&lt;AS14,1,0)</f>
        <v>0</v>
      </c>
      <c r="CK14" s="10"/>
      <c r="CL14" s="10"/>
      <c r="CM14" s="10"/>
      <c r="CN14" s="10"/>
      <c r="CO14" s="10"/>
    </row>
    <row r="15" spans="1:93" ht="16.350000000000001" customHeight="1" x14ac:dyDescent="0.25">
      <c r="A15" s="383"/>
      <c r="B15" s="37" t="s">
        <v>38</v>
      </c>
      <c r="C15" s="38">
        <f t="shared" si="0"/>
        <v>0</v>
      </c>
      <c r="D15" s="39">
        <f t="shared" ref="D15:E24" si="10">+F15+H15+J15+L15+N15+P15+R15+T15+V15+X15+Z15+AB15+AD15+AF15+AH15+AJ15+AL15</f>
        <v>0</v>
      </c>
      <c r="E15" s="40">
        <f>+G15+I15+K15+M15+O15+Q15+S15+U15+W15+Y15+AA15+AC15+AE15+AG15+AI15+AK15+AM15</f>
        <v>0</v>
      </c>
      <c r="F15" s="41"/>
      <c r="G15" s="42"/>
      <c r="H15" s="41"/>
      <c r="I15" s="42"/>
      <c r="J15" s="41"/>
      <c r="K15" s="43"/>
      <c r="L15" s="41"/>
      <c r="M15" s="43"/>
      <c r="N15" s="41"/>
      <c r="O15" s="43"/>
      <c r="P15" s="41"/>
      <c r="Q15" s="43"/>
      <c r="R15" s="41"/>
      <c r="S15" s="43"/>
      <c r="T15" s="41"/>
      <c r="U15" s="43"/>
      <c r="V15" s="41"/>
      <c r="W15" s="43"/>
      <c r="X15" s="41"/>
      <c r="Y15" s="43"/>
      <c r="Z15" s="41"/>
      <c r="AA15" s="43"/>
      <c r="AB15" s="41"/>
      <c r="AC15" s="43"/>
      <c r="AD15" s="41"/>
      <c r="AE15" s="43"/>
      <c r="AF15" s="41"/>
      <c r="AG15" s="43"/>
      <c r="AH15" s="41"/>
      <c r="AI15" s="43"/>
      <c r="AJ15" s="41"/>
      <c r="AK15" s="43"/>
      <c r="AL15" s="44"/>
      <c r="AM15" s="45"/>
      <c r="AN15" s="46"/>
      <c r="AO15" s="47"/>
      <c r="AP15" s="42"/>
      <c r="AQ15" s="32"/>
      <c r="AR15" s="32"/>
      <c r="AS15" s="48"/>
      <c r="AT15" s="32"/>
      <c r="AU15" s="33" t="str">
        <f t="shared" si="1"/>
        <v/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7"/>
      <c r="BG15" s="17"/>
      <c r="BX15" s="2"/>
      <c r="CA15" s="35" t="str">
        <f t="shared" si="2"/>
        <v/>
      </c>
      <c r="CB15" s="35" t="str">
        <f t="shared" si="3"/>
        <v/>
      </c>
      <c r="CC15" s="35" t="str">
        <f t="shared" si="4"/>
        <v/>
      </c>
      <c r="CD15" s="35" t="str">
        <f t="shared" si="5"/>
        <v/>
      </c>
      <c r="CE15" s="35"/>
      <c r="CF15" s="35"/>
      <c r="CG15" s="36">
        <f t="shared" si="6"/>
        <v>0</v>
      </c>
      <c r="CH15" s="36">
        <f t="shared" si="7"/>
        <v>0</v>
      </c>
      <c r="CI15" s="36">
        <f t="shared" si="8"/>
        <v>0</v>
      </c>
      <c r="CJ15" s="36">
        <f t="shared" si="9"/>
        <v>0</v>
      </c>
      <c r="CK15" s="10"/>
      <c r="CL15" s="10"/>
      <c r="CM15" s="10"/>
      <c r="CN15" s="10"/>
      <c r="CO15" s="10"/>
    </row>
    <row r="16" spans="1:93" ht="16.350000000000001" customHeight="1" x14ac:dyDescent="0.25">
      <c r="A16" s="383"/>
      <c r="B16" s="37" t="s">
        <v>39</v>
      </c>
      <c r="C16" s="38">
        <f t="shared" si="0"/>
        <v>148</v>
      </c>
      <c r="D16" s="39">
        <f t="shared" si="10"/>
        <v>109</v>
      </c>
      <c r="E16" s="40">
        <f t="shared" si="10"/>
        <v>39</v>
      </c>
      <c r="F16" s="41"/>
      <c r="G16" s="42"/>
      <c r="H16" s="41"/>
      <c r="I16" s="42"/>
      <c r="J16" s="41"/>
      <c r="K16" s="43"/>
      <c r="L16" s="41">
        <v>2</v>
      </c>
      <c r="M16" s="43"/>
      <c r="N16" s="41">
        <v>13</v>
      </c>
      <c r="O16" s="43">
        <v>1</v>
      </c>
      <c r="P16" s="41">
        <v>12</v>
      </c>
      <c r="Q16" s="43">
        <v>3</v>
      </c>
      <c r="R16" s="41">
        <v>23</v>
      </c>
      <c r="S16" s="43">
        <v>9</v>
      </c>
      <c r="T16" s="41">
        <v>11</v>
      </c>
      <c r="U16" s="43">
        <v>9</v>
      </c>
      <c r="V16" s="41">
        <v>12</v>
      </c>
      <c r="W16" s="43">
        <v>9</v>
      </c>
      <c r="X16" s="41">
        <v>13</v>
      </c>
      <c r="Y16" s="43">
        <v>5</v>
      </c>
      <c r="Z16" s="41">
        <v>7</v>
      </c>
      <c r="AA16" s="43">
        <v>1</v>
      </c>
      <c r="AB16" s="41">
        <v>10</v>
      </c>
      <c r="AC16" s="43"/>
      <c r="AD16" s="41">
        <v>2</v>
      </c>
      <c r="AE16" s="43">
        <v>1</v>
      </c>
      <c r="AF16" s="41"/>
      <c r="AG16" s="43">
        <v>1</v>
      </c>
      <c r="AH16" s="41">
        <v>3</v>
      </c>
      <c r="AI16" s="43"/>
      <c r="AJ16" s="41">
        <v>1</v>
      </c>
      <c r="AK16" s="43"/>
      <c r="AL16" s="44"/>
      <c r="AM16" s="45"/>
      <c r="AN16" s="46"/>
      <c r="AO16" s="47">
        <v>0</v>
      </c>
      <c r="AP16" s="42">
        <v>4</v>
      </c>
      <c r="AQ16" s="32">
        <v>0</v>
      </c>
      <c r="AR16" s="32">
        <v>11</v>
      </c>
      <c r="AS16" s="48"/>
      <c r="AT16" s="32">
        <v>0</v>
      </c>
      <c r="AU16" s="33" t="str">
        <f t="shared" si="1"/>
        <v/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17"/>
      <c r="BG16" s="17"/>
      <c r="BX16" s="2"/>
      <c r="CA16" s="35" t="str">
        <f t="shared" si="2"/>
        <v/>
      </c>
      <c r="CB16" s="35" t="str">
        <f t="shared" si="3"/>
        <v/>
      </c>
      <c r="CC16" s="35" t="str">
        <f t="shared" si="4"/>
        <v/>
      </c>
      <c r="CD16" s="35" t="str">
        <f t="shared" si="5"/>
        <v/>
      </c>
      <c r="CE16" s="35"/>
      <c r="CF16" s="35"/>
      <c r="CG16" s="36">
        <f t="shared" si="6"/>
        <v>0</v>
      </c>
      <c r="CH16" s="36">
        <f t="shared" si="7"/>
        <v>0</v>
      </c>
      <c r="CI16" s="36">
        <f t="shared" si="8"/>
        <v>0</v>
      </c>
      <c r="CJ16" s="36">
        <f t="shared" si="9"/>
        <v>0</v>
      </c>
      <c r="CK16" s="10"/>
      <c r="CL16" s="10"/>
      <c r="CM16" s="10"/>
      <c r="CN16" s="10"/>
      <c r="CO16" s="10"/>
    </row>
    <row r="17" spans="1:93" ht="16.350000000000001" customHeight="1" x14ac:dyDescent="0.25">
      <c r="A17" s="383"/>
      <c r="B17" s="37" t="s">
        <v>40</v>
      </c>
      <c r="C17" s="38">
        <f t="shared" si="0"/>
        <v>0</v>
      </c>
      <c r="D17" s="39">
        <f t="shared" si="10"/>
        <v>0</v>
      </c>
      <c r="E17" s="40">
        <f t="shared" si="10"/>
        <v>0</v>
      </c>
      <c r="F17" s="41"/>
      <c r="G17" s="42"/>
      <c r="H17" s="41"/>
      <c r="I17" s="42"/>
      <c r="J17" s="41"/>
      <c r="K17" s="43"/>
      <c r="L17" s="41"/>
      <c r="M17" s="43"/>
      <c r="N17" s="41"/>
      <c r="O17" s="43"/>
      <c r="P17" s="41"/>
      <c r="Q17" s="43"/>
      <c r="R17" s="41"/>
      <c r="S17" s="43"/>
      <c r="T17" s="41"/>
      <c r="U17" s="43"/>
      <c r="V17" s="41"/>
      <c r="W17" s="43"/>
      <c r="X17" s="41"/>
      <c r="Y17" s="43"/>
      <c r="Z17" s="41"/>
      <c r="AA17" s="43"/>
      <c r="AB17" s="41"/>
      <c r="AC17" s="43"/>
      <c r="AD17" s="41"/>
      <c r="AE17" s="43"/>
      <c r="AF17" s="41"/>
      <c r="AG17" s="43"/>
      <c r="AH17" s="41"/>
      <c r="AI17" s="43"/>
      <c r="AJ17" s="41"/>
      <c r="AK17" s="43"/>
      <c r="AL17" s="44"/>
      <c r="AM17" s="45"/>
      <c r="AN17" s="46"/>
      <c r="AO17" s="47"/>
      <c r="AP17" s="42"/>
      <c r="AQ17" s="32"/>
      <c r="AR17" s="32"/>
      <c r="AS17" s="48"/>
      <c r="AT17" s="32"/>
      <c r="AU17" s="33" t="str">
        <f t="shared" si="1"/>
        <v/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17"/>
      <c r="BG17" s="17"/>
      <c r="BX17" s="2"/>
      <c r="CA17" s="35" t="str">
        <f t="shared" si="2"/>
        <v/>
      </c>
      <c r="CB17" s="35" t="str">
        <f t="shared" si="3"/>
        <v/>
      </c>
      <c r="CC17" s="35" t="str">
        <f t="shared" si="4"/>
        <v/>
      </c>
      <c r="CD17" s="35" t="str">
        <f t="shared" si="5"/>
        <v/>
      </c>
      <c r="CE17" s="35"/>
      <c r="CF17" s="35"/>
      <c r="CG17" s="36">
        <f t="shared" si="6"/>
        <v>0</v>
      </c>
      <c r="CH17" s="36">
        <f t="shared" si="7"/>
        <v>0</v>
      </c>
      <c r="CI17" s="36">
        <f t="shared" si="8"/>
        <v>0</v>
      </c>
      <c r="CJ17" s="36">
        <f t="shared" si="9"/>
        <v>0</v>
      </c>
      <c r="CK17" s="10"/>
      <c r="CL17" s="10"/>
      <c r="CM17" s="10"/>
      <c r="CN17" s="10"/>
      <c r="CO17" s="10"/>
    </row>
    <row r="18" spans="1:93" ht="16.350000000000001" customHeight="1" x14ac:dyDescent="0.25">
      <c r="A18" s="383"/>
      <c r="B18" s="37" t="s">
        <v>41</v>
      </c>
      <c r="C18" s="38">
        <f t="shared" si="0"/>
        <v>0</v>
      </c>
      <c r="D18" s="39">
        <f t="shared" si="10"/>
        <v>0</v>
      </c>
      <c r="E18" s="40">
        <f t="shared" si="10"/>
        <v>0</v>
      </c>
      <c r="F18" s="41"/>
      <c r="G18" s="42"/>
      <c r="H18" s="41"/>
      <c r="I18" s="42"/>
      <c r="J18" s="41"/>
      <c r="K18" s="43"/>
      <c r="L18" s="41"/>
      <c r="M18" s="43"/>
      <c r="N18" s="41"/>
      <c r="O18" s="43"/>
      <c r="P18" s="41"/>
      <c r="Q18" s="43"/>
      <c r="R18" s="41"/>
      <c r="S18" s="43"/>
      <c r="T18" s="41"/>
      <c r="U18" s="43"/>
      <c r="V18" s="41"/>
      <c r="W18" s="43"/>
      <c r="X18" s="41"/>
      <c r="Y18" s="43"/>
      <c r="Z18" s="41"/>
      <c r="AA18" s="43"/>
      <c r="AB18" s="41"/>
      <c r="AC18" s="43"/>
      <c r="AD18" s="41"/>
      <c r="AE18" s="43"/>
      <c r="AF18" s="41"/>
      <c r="AG18" s="43"/>
      <c r="AH18" s="41"/>
      <c r="AI18" s="43"/>
      <c r="AJ18" s="41"/>
      <c r="AK18" s="43"/>
      <c r="AL18" s="44"/>
      <c r="AM18" s="45"/>
      <c r="AN18" s="46"/>
      <c r="AO18" s="47"/>
      <c r="AP18" s="42"/>
      <c r="AQ18" s="32"/>
      <c r="AR18" s="32"/>
      <c r="AS18" s="48"/>
      <c r="AT18" s="32"/>
      <c r="AU18" s="33" t="str">
        <f t="shared" si="1"/>
        <v/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17"/>
      <c r="BG18" s="17"/>
      <c r="BX18" s="2"/>
      <c r="CA18" s="35" t="str">
        <f t="shared" si="2"/>
        <v/>
      </c>
      <c r="CB18" s="35" t="str">
        <f t="shared" si="3"/>
        <v/>
      </c>
      <c r="CC18" s="35" t="str">
        <f t="shared" si="4"/>
        <v/>
      </c>
      <c r="CD18" s="35" t="str">
        <f t="shared" si="5"/>
        <v/>
      </c>
      <c r="CE18" s="35"/>
      <c r="CF18" s="35"/>
      <c r="CG18" s="36">
        <f t="shared" si="6"/>
        <v>0</v>
      </c>
      <c r="CH18" s="36">
        <f t="shared" si="7"/>
        <v>0</v>
      </c>
      <c r="CI18" s="36">
        <f t="shared" si="8"/>
        <v>0</v>
      </c>
      <c r="CJ18" s="36">
        <f t="shared" si="9"/>
        <v>0</v>
      </c>
      <c r="CK18" s="10"/>
      <c r="CL18" s="10"/>
      <c r="CM18" s="10"/>
      <c r="CN18" s="10"/>
      <c r="CO18" s="10"/>
    </row>
    <row r="19" spans="1:93" ht="16.350000000000001" customHeight="1" x14ac:dyDescent="0.25">
      <c r="A19" s="383"/>
      <c r="B19" s="37" t="s">
        <v>42</v>
      </c>
      <c r="C19" s="38">
        <f t="shared" si="0"/>
        <v>0</v>
      </c>
      <c r="D19" s="39">
        <f t="shared" si="10"/>
        <v>0</v>
      </c>
      <c r="E19" s="40">
        <f t="shared" si="10"/>
        <v>0</v>
      </c>
      <c r="F19" s="41"/>
      <c r="G19" s="42"/>
      <c r="H19" s="41"/>
      <c r="I19" s="42"/>
      <c r="J19" s="41"/>
      <c r="K19" s="43"/>
      <c r="L19" s="41"/>
      <c r="M19" s="43"/>
      <c r="N19" s="41"/>
      <c r="O19" s="43"/>
      <c r="P19" s="41"/>
      <c r="Q19" s="43"/>
      <c r="R19" s="41"/>
      <c r="S19" s="43"/>
      <c r="T19" s="41"/>
      <c r="U19" s="43"/>
      <c r="V19" s="41"/>
      <c r="W19" s="43"/>
      <c r="X19" s="41"/>
      <c r="Y19" s="43"/>
      <c r="Z19" s="41"/>
      <c r="AA19" s="43"/>
      <c r="AB19" s="41"/>
      <c r="AC19" s="43"/>
      <c r="AD19" s="41"/>
      <c r="AE19" s="43"/>
      <c r="AF19" s="41"/>
      <c r="AG19" s="43"/>
      <c r="AH19" s="41"/>
      <c r="AI19" s="43"/>
      <c r="AJ19" s="41"/>
      <c r="AK19" s="43"/>
      <c r="AL19" s="44"/>
      <c r="AM19" s="45"/>
      <c r="AN19" s="46"/>
      <c r="AO19" s="47"/>
      <c r="AP19" s="42"/>
      <c r="AQ19" s="32"/>
      <c r="AR19" s="32"/>
      <c r="AS19" s="48"/>
      <c r="AT19" s="32"/>
      <c r="AU19" s="33" t="str">
        <f t="shared" si="1"/>
        <v/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17"/>
      <c r="BG19" s="17"/>
      <c r="BX19" s="2"/>
      <c r="CA19" s="35" t="str">
        <f t="shared" si="2"/>
        <v/>
      </c>
      <c r="CB19" s="35" t="str">
        <f t="shared" si="3"/>
        <v/>
      </c>
      <c r="CC19" s="35" t="str">
        <f t="shared" si="4"/>
        <v/>
      </c>
      <c r="CD19" s="35" t="str">
        <f t="shared" si="5"/>
        <v/>
      </c>
      <c r="CE19" s="35"/>
      <c r="CF19" s="35"/>
      <c r="CG19" s="36">
        <f t="shared" si="6"/>
        <v>0</v>
      </c>
      <c r="CH19" s="36">
        <f t="shared" si="7"/>
        <v>0</v>
      </c>
      <c r="CI19" s="36">
        <f t="shared" si="8"/>
        <v>0</v>
      </c>
      <c r="CJ19" s="36">
        <f t="shared" si="9"/>
        <v>0</v>
      </c>
      <c r="CK19" s="10"/>
      <c r="CL19" s="10"/>
      <c r="CM19" s="10"/>
      <c r="CN19" s="10"/>
      <c r="CO19" s="10"/>
    </row>
    <row r="20" spans="1:93" ht="16.350000000000001" customHeight="1" x14ac:dyDescent="0.25">
      <c r="A20" s="383"/>
      <c r="B20" s="37" t="s">
        <v>43</v>
      </c>
      <c r="C20" s="38">
        <f t="shared" si="0"/>
        <v>0</v>
      </c>
      <c r="D20" s="39">
        <f t="shared" si="10"/>
        <v>0</v>
      </c>
      <c r="E20" s="40">
        <f t="shared" si="10"/>
        <v>0</v>
      </c>
      <c r="F20" s="41"/>
      <c r="G20" s="42"/>
      <c r="H20" s="41"/>
      <c r="I20" s="42"/>
      <c r="J20" s="41"/>
      <c r="K20" s="43"/>
      <c r="L20" s="41"/>
      <c r="M20" s="43"/>
      <c r="N20" s="41"/>
      <c r="O20" s="43"/>
      <c r="P20" s="41"/>
      <c r="Q20" s="43"/>
      <c r="R20" s="41"/>
      <c r="S20" s="43"/>
      <c r="T20" s="41"/>
      <c r="U20" s="43"/>
      <c r="V20" s="41"/>
      <c r="W20" s="43"/>
      <c r="X20" s="41"/>
      <c r="Y20" s="43"/>
      <c r="Z20" s="41"/>
      <c r="AA20" s="43"/>
      <c r="AB20" s="41"/>
      <c r="AC20" s="43"/>
      <c r="AD20" s="41"/>
      <c r="AE20" s="43"/>
      <c r="AF20" s="41"/>
      <c r="AG20" s="43"/>
      <c r="AH20" s="41"/>
      <c r="AI20" s="43"/>
      <c r="AJ20" s="41"/>
      <c r="AK20" s="43"/>
      <c r="AL20" s="44"/>
      <c r="AM20" s="45"/>
      <c r="AN20" s="46"/>
      <c r="AO20" s="47"/>
      <c r="AP20" s="42"/>
      <c r="AQ20" s="32"/>
      <c r="AR20" s="32"/>
      <c r="AS20" s="48"/>
      <c r="AT20" s="32"/>
      <c r="AU20" s="33" t="str">
        <f t="shared" si="1"/>
        <v/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17"/>
      <c r="BG20" s="17"/>
      <c r="BX20" s="2"/>
      <c r="CA20" s="35" t="str">
        <f t="shared" si="2"/>
        <v/>
      </c>
      <c r="CB20" s="35" t="str">
        <f t="shared" si="3"/>
        <v/>
      </c>
      <c r="CC20" s="35" t="str">
        <f t="shared" si="4"/>
        <v/>
      </c>
      <c r="CD20" s="35" t="str">
        <f t="shared" si="5"/>
        <v/>
      </c>
      <c r="CE20" s="35"/>
      <c r="CF20" s="35"/>
      <c r="CG20" s="36">
        <f t="shared" si="6"/>
        <v>0</v>
      </c>
      <c r="CH20" s="36">
        <f t="shared" si="7"/>
        <v>0</v>
      </c>
      <c r="CI20" s="36">
        <f t="shared" si="8"/>
        <v>0</v>
      </c>
      <c r="CJ20" s="36">
        <f t="shared" si="9"/>
        <v>0</v>
      </c>
      <c r="CK20" s="10"/>
      <c r="CL20" s="10"/>
      <c r="CM20" s="10"/>
      <c r="CN20" s="10"/>
      <c r="CO20" s="10"/>
    </row>
    <row r="21" spans="1:93" ht="16.350000000000001" customHeight="1" x14ac:dyDescent="0.25">
      <c r="A21" s="383"/>
      <c r="B21" s="49" t="s">
        <v>44</v>
      </c>
      <c r="C21" s="50">
        <f t="shared" si="0"/>
        <v>0</v>
      </c>
      <c r="D21" s="51">
        <f t="shared" si="10"/>
        <v>0</v>
      </c>
      <c r="E21" s="52">
        <f t="shared" si="10"/>
        <v>0</v>
      </c>
      <c r="F21" s="53"/>
      <c r="G21" s="54"/>
      <c r="H21" s="53"/>
      <c r="I21" s="54"/>
      <c r="J21" s="53"/>
      <c r="K21" s="55"/>
      <c r="L21" s="53"/>
      <c r="M21" s="55"/>
      <c r="N21" s="53"/>
      <c r="O21" s="55"/>
      <c r="P21" s="53"/>
      <c r="Q21" s="55"/>
      <c r="R21" s="53"/>
      <c r="S21" s="55"/>
      <c r="T21" s="53"/>
      <c r="U21" s="55"/>
      <c r="V21" s="53"/>
      <c r="W21" s="55"/>
      <c r="X21" s="53"/>
      <c r="Y21" s="55"/>
      <c r="Z21" s="53"/>
      <c r="AA21" s="55"/>
      <c r="AB21" s="53"/>
      <c r="AC21" s="55"/>
      <c r="AD21" s="53"/>
      <c r="AE21" s="55"/>
      <c r="AF21" s="53"/>
      <c r="AG21" s="55"/>
      <c r="AH21" s="53"/>
      <c r="AI21" s="55"/>
      <c r="AJ21" s="53"/>
      <c r="AK21" s="55"/>
      <c r="AL21" s="56"/>
      <c r="AM21" s="57"/>
      <c r="AN21" s="46"/>
      <c r="AO21" s="58"/>
      <c r="AP21" s="42"/>
      <c r="AQ21" s="32"/>
      <c r="AR21" s="32"/>
      <c r="AS21" s="48"/>
      <c r="AT21" s="32"/>
      <c r="AU21" s="33" t="str">
        <f t="shared" si="1"/>
        <v/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7"/>
      <c r="BG21" s="17"/>
      <c r="BX21" s="2"/>
      <c r="CA21" s="35" t="str">
        <f t="shared" si="2"/>
        <v/>
      </c>
      <c r="CB21" s="35" t="str">
        <f t="shared" si="3"/>
        <v/>
      </c>
      <c r="CC21" s="35" t="str">
        <f t="shared" si="4"/>
        <v/>
      </c>
      <c r="CD21" s="35" t="str">
        <f t="shared" si="5"/>
        <v/>
      </c>
      <c r="CE21" s="35"/>
      <c r="CF21" s="35"/>
      <c r="CG21" s="36">
        <f t="shared" si="6"/>
        <v>0</v>
      </c>
      <c r="CH21" s="36">
        <f t="shared" si="7"/>
        <v>0</v>
      </c>
      <c r="CI21" s="36">
        <f t="shared" si="8"/>
        <v>0</v>
      </c>
      <c r="CJ21" s="36">
        <f t="shared" si="9"/>
        <v>0</v>
      </c>
      <c r="CK21" s="10"/>
      <c r="CL21" s="10"/>
      <c r="CM21" s="10"/>
      <c r="CN21" s="10"/>
      <c r="CO21" s="10"/>
    </row>
    <row r="22" spans="1:93" ht="16.350000000000001" customHeight="1" x14ac:dyDescent="0.25">
      <c r="A22" s="383"/>
      <c r="B22" s="37" t="s">
        <v>45</v>
      </c>
      <c r="C22" s="38">
        <f t="shared" si="0"/>
        <v>0</v>
      </c>
      <c r="D22" s="39">
        <f t="shared" si="10"/>
        <v>0</v>
      </c>
      <c r="E22" s="40">
        <f t="shared" si="10"/>
        <v>0</v>
      </c>
      <c r="F22" s="41"/>
      <c r="G22" s="42"/>
      <c r="H22" s="41"/>
      <c r="I22" s="42"/>
      <c r="J22" s="41"/>
      <c r="K22" s="43"/>
      <c r="L22" s="41"/>
      <c r="M22" s="43"/>
      <c r="N22" s="41"/>
      <c r="O22" s="43"/>
      <c r="P22" s="41"/>
      <c r="Q22" s="43"/>
      <c r="R22" s="41"/>
      <c r="S22" s="43"/>
      <c r="T22" s="41"/>
      <c r="U22" s="43"/>
      <c r="V22" s="41"/>
      <c r="W22" s="43"/>
      <c r="X22" s="41"/>
      <c r="Y22" s="43"/>
      <c r="Z22" s="41"/>
      <c r="AA22" s="43"/>
      <c r="AB22" s="41"/>
      <c r="AC22" s="43"/>
      <c r="AD22" s="41"/>
      <c r="AE22" s="43"/>
      <c r="AF22" s="41"/>
      <c r="AG22" s="43"/>
      <c r="AH22" s="41"/>
      <c r="AI22" s="43"/>
      <c r="AJ22" s="41"/>
      <c r="AK22" s="43"/>
      <c r="AL22" s="44"/>
      <c r="AM22" s="45"/>
      <c r="AN22" s="46"/>
      <c r="AO22" s="47"/>
      <c r="AP22" s="42"/>
      <c r="AQ22" s="32"/>
      <c r="AR22" s="32"/>
      <c r="AS22" s="48"/>
      <c r="AT22" s="32"/>
      <c r="AU22" s="33" t="str">
        <f t="shared" si="1"/>
        <v/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17"/>
      <c r="BG22" s="17"/>
      <c r="BX22" s="2"/>
      <c r="CA22" s="35" t="str">
        <f t="shared" si="2"/>
        <v/>
      </c>
      <c r="CB22" s="35" t="str">
        <f t="shared" si="3"/>
        <v/>
      </c>
      <c r="CC22" s="35" t="str">
        <f t="shared" si="4"/>
        <v/>
      </c>
      <c r="CD22" s="35" t="str">
        <f t="shared" si="5"/>
        <v/>
      </c>
      <c r="CE22" s="35"/>
      <c r="CF22" s="35"/>
      <c r="CG22" s="36">
        <f t="shared" si="6"/>
        <v>0</v>
      </c>
      <c r="CH22" s="36">
        <f t="shared" si="7"/>
        <v>0</v>
      </c>
      <c r="CI22" s="36">
        <f t="shared" si="8"/>
        <v>0</v>
      </c>
      <c r="CJ22" s="36">
        <f t="shared" si="9"/>
        <v>0</v>
      </c>
      <c r="CK22" s="10"/>
      <c r="CL22" s="10"/>
      <c r="CM22" s="10"/>
      <c r="CN22" s="10"/>
      <c r="CO22" s="10"/>
    </row>
    <row r="23" spans="1:93" ht="16.350000000000001" customHeight="1" x14ac:dyDescent="0.25">
      <c r="A23" s="383"/>
      <c r="B23" s="59" t="s">
        <v>46</v>
      </c>
      <c r="C23" s="38">
        <f t="shared" si="0"/>
        <v>0</v>
      </c>
      <c r="D23" s="60">
        <f t="shared" si="10"/>
        <v>0</v>
      </c>
      <c r="E23" s="61">
        <f t="shared" si="10"/>
        <v>0</v>
      </c>
      <c r="F23" s="41"/>
      <c r="G23" s="42"/>
      <c r="H23" s="41"/>
      <c r="I23" s="42"/>
      <c r="J23" s="41"/>
      <c r="K23" s="43"/>
      <c r="L23" s="41"/>
      <c r="M23" s="43"/>
      <c r="N23" s="41"/>
      <c r="O23" s="43"/>
      <c r="P23" s="41"/>
      <c r="Q23" s="43"/>
      <c r="R23" s="41"/>
      <c r="S23" s="43"/>
      <c r="T23" s="41"/>
      <c r="U23" s="43"/>
      <c r="V23" s="41"/>
      <c r="W23" s="43"/>
      <c r="X23" s="41"/>
      <c r="Y23" s="43"/>
      <c r="Z23" s="41"/>
      <c r="AA23" s="43"/>
      <c r="AB23" s="41"/>
      <c r="AC23" s="43"/>
      <c r="AD23" s="41"/>
      <c r="AE23" s="43"/>
      <c r="AF23" s="41"/>
      <c r="AG23" s="43"/>
      <c r="AH23" s="41"/>
      <c r="AI23" s="43"/>
      <c r="AJ23" s="41"/>
      <c r="AK23" s="43"/>
      <c r="AL23" s="62"/>
      <c r="AM23" s="45"/>
      <c r="AN23" s="46"/>
      <c r="AO23" s="47"/>
      <c r="AP23" s="42"/>
      <c r="AQ23" s="32"/>
      <c r="AR23" s="32"/>
      <c r="AS23" s="48"/>
      <c r="AT23" s="32"/>
      <c r="AU23" s="33" t="str">
        <f t="shared" si="1"/>
        <v/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7"/>
      <c r="BG23" s="17"/>
      <c r="BX23" s="2"/>
      <c r="CA23" s="35" t="str">
        <f t="shared" si="2"/>
        <v/>
      </c>
      <c r="CB23" s="35" t="str">
        <f t="shared" si="3"/>
        <v/>
      </c>
      <c r="CC23" s="35" t="str">
        <f t="shared" si="4"/>
        <v/>
      </c>
      <c r="CD23" s="35" t="str">
        <f t="shared" si="5"/>
        <v/>
      </c>
      <c r="CE23" s="35"/>
      <c r="CF23" s="35"/>
      <c r="CG23" s="36">
        <f t="shared" si="6"/>
        <v>0</v>
      </c>
      <c r="CH23" s="36">
        <f t="shared" si="7"/>
        <v>0</v>
      </c>
      <c r="CI23" s="36">
        <f t="shared" si="8"/>
        <v>0</v>
      </c>
      <c r="CJ23" s="36">
        <f t="shared" si="9"/>
        <v>0</v>
      </c>
      <c r="CK23" s="10"/>
      <c r="CL23" s="10"/>
      <c r="CM23" s="10"/>
      <c r="CN23" s="10"/>
      <c r="CO23" s="10"/>
    </row>
    <row r="24" spans="1:93" ht="16.350000000000001" customHeight="1" x14ac:dyDescent="0.25">
      <c r="A24" s="384"/>
      <c r="B24" s="63" t="s">
        <v>47</v>
      </c>
      <c r="C24" s="64">
        <f t="shared" si="0"/>
        <v>0</v>
      </c>
      <c r="D24" s="65">
        <f t="shared" si="10"/>
        <v>0</v>
      </c>
      <c r="E24" s="66">
        <f t="shared" si="10"/>
        <v>0</v>
      </c>
      <c r="F24" s="67"/>
      <c r="G24" s="68"/>
      <c r="H24" s="67"/>
      <c r="I24" s="68"/>
      <c r="J24" s="67"/>
      <c r="K24" s="69"/>
      <c r="L24" s="67"/>
      <c r="M24" s="69"/>
      <c r="N24" s="67"/>
      <c r="O24" s="69"/>
      <c r="P24" s="67"/>
      <c r="Q24" s="69"/>
      <c r="R24" s="67"/>
      <c r="S24" s="69"/>
      <c r="T24" s="67"/>
      <c r="U24" s="69"/>
      <c r="V24" s="67"/>
      <c r="W24" s="69"/>
      <c r="X24" s="67"/>
      <c r="Y24" s="69"/>
      <c r="Z24" s="67"/>
      <c r="AA24" s="69"/>
      <c r="AB24" s="67"/>
      <c r="AC24" s="69"/>
      <c r="AD24" s="67"/>
      <c r="AE24" s="69"/>
      <c r="AF24" s="67"/>
      <c r="AG24" s="69"/>
      <c r="AH24" s="67"/>
      <c r="AI24" s="69"/>
      <c r="AJ24" s="67"/>
      <c r="AK24" s="69"/>
      <c r="AL24" s="70"/>
      <c r="AM24" s="71"/>
      <c r="AN24" s="72"/>
      <c r="AO24" s="73"/>
      <c r="AP24" s="74"/>
      <c r="AQ24" s="75"/>
      <c r="AR24" s="75"/>
      <c r="AS24" s="76"/>
      <c r="AT24" s="75"/>
      <c r="AU24" s="33" t="str">
        <f t="shared" si="1"/>
        <v/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7"/>
      <c r="BG24" s="17"/>
      <c r="BX24" s="2"/>
      <c r="CA24" s="35" t="str">
        <f t="shared" si="2"/>
        <v/>
      </c>
      <c r="CB24" s="35" t="str">
        <f t="shared" si="3"/>
        <v/>
      </c>
      <c r="CC24" s="35" t="str">
        <f t="shared" si="4"/>
        <v/>
      </c>
      <c r="CD24" s="35" t="str">
        <f t="shared" si="5"/>
        <v/>
      </c>
      <c r="CE24" s="35"/>
      <c r="CF24" s="35"/>
      <c r="CG24" s="36">
        <f t="shared" si="6"/>
        <v>0</v>
      </c>
      <c r="CH24" s="36">
        <f t="shared" si="7"/>
        <v>0</v>
      </c>
      <c r="CI24" s="36">
        <f t="shared" si="8"/>
        <v>0</v>
      </c>
      <c r="CJ24" s="36">
        <f t="shared" si="9"/>
        <v>0</v>
      </c>
      <c r="CK24" s="10"/>
      <c r="CL24" s="10"/>
      <c r="CM24" s="10"/>
      <c r="CN24" s="10"/>
      <c r="CO24" s="10"/>
    </row>
    <row r="25" spans="1:93" ht="16.350000000000001" customHeight="1" x14ac:dyDescent="0.25">
      <c r="A25" s="382" t="s">
        <v>48</v>
      </c>
      <c r="B25" s="18" t="s">
        <v>37</v>
      </c>
      <c r="C25" s="19">
        <f t="shared" si="0"/>
        <v>21</v>
      </c>
      <c r="D25" s="20">
        <f>+F25+H25+J25+L25+N25+P25+R25+T25+V25+X25+Z25+AB25+AD25+AF25+AH25+AJ25+AL25</f>
        <v>19</v>
      </c>
      <c r="E25" s="21">
        <f>+G25+I25+K25+M25+O25+Q25+S25+U25+W25+Y25+AA25+AC25+AE25+AG25+AI25+AK25+AM25</f>
        <v>2</v>
      </c>
      <c r="F25" s="77"/>
      <c r="G25" s="29"/>
      <c r="H25" s="77"/>
      <c r="I25" s="29"/>
      <c r="J25" s="77"/>
      <c r="K25" s="78"/>
      <c r="L25" s="77"/>
      <c r="M25" s="78"/>
      <c r="N25" s="77">
        <v>2</v>
      </c>
      <c r="O25" s="78"/>
      <c r="P25" s="77">
        <v>3</v>
      </c>
      <c r="Q25" s="78"/>
      <c r="R25" s="77">
        <v>7</v>
      </c>
      <c r="S25" s="78"/>
      <c r="T25" s="77">
        <v>2</v>
      </c>
      <c r="U25" s="78">
        <v>1</v>
      </c>
      <c r="V25" s="77"/>
      <c r="W25" s="78"/>
      <c r="X25" s="77">
        <v>2</v>
      </c>
      <c r="Y25" s="78"/>
      <c r="Z25" s="77">
        <v>2</v>
      </c>
      <c r="AA25" s="78">
        <v>1</v>
      </c>
      <c r="AB25" s="77">
        <v>1</v>
      </c>
      <c r="AC25" s="78"/>
      <c r="AD25" s="77"/>
      <c r="AE25" s="78"/>
      <c r="AF25" s="77"/>
      <c r="AG25" s="78"/>
      <c r="AH25" s="77"/>
      <c r="AI25" s="78"/>
      <c r="AJ25" s="77"/>
      <c r="AK25" s="78"/>
      <c r="AL25" s="79"/>
      <c r="AM25" s="80"/>
      <c r="AN25" s="81"/>
      <c r="AO25" s="82">
        <v>0</v>
      </c>
      <c r="AP25" s="29">
        <v>3</v>
      </c>
      <c r="AQ25" s="30">
        <v>0</v>
      </c>
      <c r="AR25" s="30">
        <v>3</v>
      </c>
      <c r="AS25" s="31"/>
      <c r="AT25" s="83">
        <v>0</v>
      </c>
      <c r="AU25" s="33" t="str">
        <f t="shared" si="1"/>
        <v/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17"/>
      <c r="BG25" s="17"/>
      <c r="BX25" s="2"/>
      <c r="CA25" s="35" t="str">
        <f t="shared" si="2"/>
        <v/>
      </c>
      <c r="CB25" s="35" t="str">
        <f t="shared" si="3"/>
        <v/>
      </c>
      <c r="CC25" s="35" t="str">
        <f t="shared" si="4"/>
        <v/>
      </c>
      <c r="CD25" s="35" t="str">
        <f t="shared" si="5"/>
        <v/>
      </c>
      <c r="CE25" s="35"/>
      <c r="CF25" s="35"/>
      <c r="CG25" s="36">
        <f t="shared" si="6"/>
        <v>0</v>
      </c>
      <c r="CH25" s="36">
        <f t="shared" si="7"/>
        <v>0</v>
      </c>
      <c r="CI25" s="36">
        <f t="shared" si="8"/>
        <v>0</v>
      </c>
      <c r="CJ25" s="36">
        <f t="shared" si="9"/>
        <v>0</v>
      </c>
      <c r="CK25" s="10"/>
      <c r="CL25" s="10"/>
      <c r="CM25" s="10"/>
      <c r="CN25" s="10"/>
      <c r="CO25" s="10"/>
    </row>
    <row r="26" spans="1:93" ht="16.350000000000001" customHeight="1" x14ac:dyDescent="0.25">
      <c r="A26" s="383"/>
      <c r="B26" s="37" t="s">
        <v>38</v>
      </c>
      <c r="C26" s="38">
        <f t="shared" si="0"/>
        <v>0</v>
      </c>
      <c r="D26" s="39">
        <f t="shared" ref="D26:E35" si="11">+F26+H26+J26+L26+N26+P26+R26+T26+V26+X26+Z26+AB26+AD26+AF26+AH26+AJ26+AL26</f>
        <v>0</v>
      </c>
      <c r="E26" s="40">
        <f t="shared" si="11"/>
        <v>0</v>
      </c>
      <c r="F26" s="41"/>
      <c r="G26" s="42"/>
      <c r="H26" s="41"/>
      <c r="I26" s="42"/>
      <c r="J26" s="41"/>
      <c r="K26" s="43"/>
      <c r="L26" s="41"/>
      <c r="M26" s="43"/>
      <c r="N26" s="41"/>
      <c r="O26" s="43"/>
      <c r="P26" s="41"/>
      <c r="Q26" s="43"/>
      <c r="R26" s="41"/>
      <c r="S26" s="43"/>
      <c r="T26" s="41"/>
      <c r="U26" s="43"/>
      <c r="V26" s="41"/>
      <c r="W26" s="43"/>
      <c r="X26" s="41"/>
      <c r="Y26" s="43"/>
      <c r="Z26" s="41"/>
      <c r="AA26" s="43"/>
      <c r="AB26" s="41"/>
      <c r="AC26" s="43"/>
      <c r="AD26" s="41"/>
      <c r="AE26" s="43"/>
      <c r="AF26" s="41"/>
      <c r="AG26" s="43"/>
      <c r="AH26" s="41"/>
      <c r="AI26" s="43"/>
      <c r="AJ26" s="41"/>
      <c r="AK26" s="43"/>
      <c r="AL26" s="44"/>
      <c r="AM26" s="45"/>
      <c r="AN26" s="46"/>
      <c r="AO26" s="47"/>
      <c r="AP26" s="42"/>
      <c r="AQ26" s="32"/>
      <c r="AR26" s="32"/>
      <c r="AS26" s="48"/>
      <c r="AT26" s="32"/>
      <c r="AU26" s="33" t="str">
        <f t="shared" si="1"/>
        <v/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17"/>
      <c r="BG26" s="17"/>
      <c r="BX26" s="2"/>
      <c r="CA26" s="35" t="str">
        <f t="shared" si="2"/>
        <v/>
      </c>
      <c r="CB26" s="35" t="str">
        <f t="shared" si="3"/>
        <v/>
      </c>
      <c r="CC26" s="35" t="str">
        <f t="shared" si="4"/>
        <v/>
      </c>
      <c r="CD26" s="35" t="str">
        <f t="shared" si="5"/>
        <v/>
      </c>
      <c r="CE26" s="35"/>
      <c r="CF26" s="35"/>
      <c r="CG26" s="36">
        <f t="shared" si="6"/>
        <v>0</v>
      </c>
      <c r="CH26" s="36">
        <f t="shared" si="7"/>
        <v>0</v>
      </c>
      <c r="CI26" s="36">
        <f t="shared" si="8"/>
        <v>0</v>
      </c>
      <c r="CJ26" s="36">
        <f t="shared" si="9"/>
        <v>0</v>
      </c>
      <c r="CK26" s="10"/>
      <c r="CL26" s="10"/>
      <c r="CM26" s="10"/>
      <c r="CN26" s="10"/>
      <c r="CO26" s="10"/>
    </row>
    <row r="27" spans="1:93" ht="16.350000000000001" customHeight="1" x14ac:dyDescent="0.25">
      <c r="A27" s="383"/>
      <c r="B27" s="37" t="s">
        <v>39</v>
      </c>
      <c r="C27" s="38">
        <f t="shared" si="0"/>
        <v>148</v>
      </c>
      <c r="D27" s="39">
        <f t="shared" si="11"/>
        <v>109</v>
      </c>
      <c r="E27" s="40">
        <f t="shared" si="11"/>
        <v>39</v>
      </c>
      <c r="F27" s="41"/>
      <c r="G27" s="42"/>
      <c r="H27" s="41"/>
      <c r="I27" s="42"/>
      <c r="J27" s="41"/>
      <c r="K27" s="43"/>
      <c r="L27" s="41">
        <v>2</v>
      </c>
      <c r="M27" s="43"/>
      <c r="N27" s="41">
        <v>13</v>
      </c>
      <c r="O27" s="43">
        <v>1</v>
      </c>
      <c r="P27" s="41">
        <v>12</v>
      </c>
      <c r="Q27" s="43">
        <v>3</v>
      </c>
      <c r="R27" s="41">
        <v>23</v>
      </c>
      <c r="S27" s="43">
        <v>9</v>
      </c>
      <c r="T27" s="41">
        <v>11</v>
      </c>
      <c r="U27" s="43">
        <v>9</v>
      </c>
      <c r="V27" s="41">
        <v>12</v>
      </c>
      <c r="W27" s="43">
        <v>9</v>
      </c>
      <c r="X27" s="41">
        <v>13</v>
      </c>
      <c r="Y27" s="43">
        <v>5</v>
      </c>
      <c r="Z27" s="41">
        <v>7</v>
      </c>
      <c r="AA27" s="43">
        <v>1</v>
      </c>
      <c r="AB27" s="41">
        <v>10</v>
      </c>
      <c r="AC27" s="43"/>
      <c r="AD27" s="41">
        <v>2</v>
      </c>
      <c r="AE27" s="43">
        <v>1</v>
      </c>
      <c r="AF27" s="41"/>
      <c r="AG27" s="43">
        <v>1</v>
      </c>
      <c r="AH27" s="41">
        <v>3</v>
      </c>
      <c r="AI27" s="43"/>
      <c r="AJ27" s="41">
        <v>1</v>
      </c>
      <c r="AK27" s="43"/>
      <c r="AL27" s="44"/>
      <c r="AM27" s="45"/>
      <c r="AN27" s="46"/>
      <c r="AO27" s="47">
        <v>0</v>
      </c>
      <c r="AP27" s="42">
        <v>4</v>
      </c>
      <c r="AQ27" s="32">
        <v>0</v>
      </c>
      <c r="AR27" s="32">
        <v>11</v>
      </c>
      <c r="AS27" s="48"/>
      <c r="AT27" s="32">
        <v>0</v>
      </c>
      <c r="AU27" s="33" t="str">
        <f t="shared" si="1"/>
        <v/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7"/>
      <c r="BG27" s="17"/>
      <c r="BX27" s="2"/>
      <c r="CA27" s="35" t="str">
        <f t="shared" si="2"/>
        <v/>
      </c>
      <c r="CB27" s="35" t="str">
        <f t="shared" si="3"/>
        <v/>
      </c>
      <c r="CC27" s="35" t="str">
        <f t="shared" si="4"/>
        <v/>
      </c>
      <c r="CD27" s="35" t="str">
        <f t="shared" si="5"/>
        <v/>
      </c>
      <c r="CE27" s="35"/>
      <c r="CF27" s="35"/>
      <c r="CG27" s="36">
        <f t="shared" si="6"/>
        <v>0</v>
      </c>
      <c r="CH27" s="36">
        <f t="shared" si="7"/>
        <v>0</v>
      </c>
      <c r="CI27" s="36">
        <f t="shared" si="8"/>
        <v>0</v>
      </c>
      <c r="CJ27" s="36">
        <f t="shared" si="9"/>
        <v>0</v>
      </c>
      <c r="CK27" s="10"/>
      <c r="CL27" s="10"/>
      <c r="CM27" s="10"/>
      <c r="CN27" s="10"/>
      <c r="CO27" s="10"/>
    </row>
    <row r="28" spans="1:93" ht="16.350000000000001" customHeight="1" x14ac:dyDescent="0.25">
      <c r="A28" s="383"/>
      <c r="B28" s="37" t="s">
        <v>40</v>
      </c>
      <c r="C28" s="38">
        <f t="shared" si="0"/>
        <v>0</v>
      </c>
      <c r="D28" s="39">
        <f t="shared" si="11"/>
        <v>0</v>
      </c>
      <c r="E28" s="40">
        <f t="shared" si="11"/>
        <v>0</v>
      </c>
      <c r="F28" s="41"/>
      <c r="G28" s="42"/>
      <c r="H28" s="41"/>
      <c r="I28" s="42"/>
      <c r="J28" s="41"/>
      <c r="K28" s="43"/>
      <c r="L28" s="41"/>
      <c r="M28" s="43"/>
      <c r="N28" s="41"/>
      <c r="O28" s="43"/>
      <c r="P28" s="41"/>
      <c r="Q28" s="43"/>
      <c r="R28" s="41"/>
      <c r="S28" s="43"/>
      <c r="T28" s="41"/>
      <c r="U28" s="43"/>
      <c r="V28" s="41"/>
      <c r="W28" s="43"/>
      <c r="X28" s="41"/>
      <c r="Y28" s="43"/>
      <c r="Z28" s="41"/>
      <c r="AA28" s="43"/>
      <c r="AB28" s="41"/>
      <c r="AC28" s="43"/>
      <c r="AD28" s="41"/>
      <c r="AE28" s="43"/>
      <c r="AF28" s="41"/>
      <c r="AG28" s="43"/>
      <c r="AH28" s="41"/>
      <c r="AI28" s="43"/>
      <c r="AJ28" s="41"/>
      <c r="AK28" s="43"/>
      <c r="AL28" s="44"/>
      <c r="AM28" s="45"/>
      <c r="AN28" s="46"/>
      <c r="AO28" s="47"/>
      <c r="AP28" s="42"/>
      <c r="AQ28" s="32"/>
      <c r="AR28" s="32"/>
      <c r="AS28" s="48"/>
      <c r="AT28" s="32"/>
      <c r="AU28" s="33" t="str">
        <f t="shared" si="1"/>
        <v/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17"/>
      <c r="BG28" s="17"/>
      <c r="BX28" s="2"/>
      <c r="CA28" s="35" t="str">
        <f t="shared" si="2"/>
        <v/>
      </c>
      <c r="CB28" s="35" t="str">
        <f t="shared" si="3"/>
        <v/>
      </c>
      <c r="CC28" s="35" t="str">
        <f t="shared" si="4"/>
        <v/>
      </c>
      <c r="CD28" s="35" t="str">
        <f t="shared" si="5"/>
        <v/>
      </c>
      <c r="CE28" s="35"/>
      <c r="CF28" s="35"/>
      <c r="CG28" s="36">
        <f t="shared" si="6"/>
        <v>0</v>
      </c>
      <c r="CH28" s="36">
        <f t="shared" si="7"/>
        <v>0</v>
      </c>
      <c r="CI28" s="36">
        <f t="shared" si="8"/>
        <v>0</v>
      </c>
      <c r="CJ28" s="36">
        <f t="shared" si="9"/>
        <v>0</v>
      </c>
      <c r="CK28" s="10"/>
      <c r="CL28" s="10"/>
      <c r="CM28" s="10"/>
      <c r="CN28" s="10"/>
      <c r="CO28" s="10"/>
    </row>
    <row r="29" spans="1:93" ht="16.350000000000001" customHeight="1" x14ac:dyDescent="0.25">
      <c r="A29" s="383"/>
      <c r="B29" s="37" t="s">
        <v>41</v>
      </c>
      <c r="C29" s="38">
        <f t="shared" si="0"/>
        <v>0</v>
      </c>
      <c r="D29" s="39">
        <f t="shared" si="11"/>
        <v>0</v>
      </c>
      <c r="E29" s="40">
        <f t="shared" si="11"/>
        <v>0</v>
      </c>
      <c r="F29" s="41"/>
      <c r="G29" s="42"/>
      <c r="H29" s="41"/>
      <c r="I29" s="42"/>
      <c r="J29" s="41"/>
      <c r="K29" s="43"/>
      <c r="L29" s="41"/>
      <c r="M29" s="43"/>
      <c r="N29" s="41"/>
      <c r="O29" s="43"/>
      <c r="P29" s="41"/>
      <c r="Q29" s="43"/>
      <c r="R29" s="41"/>
      <c r="S29" s="43"/>
      <c r="T29" s="41"/>
      <c r="U29" s="43"/>
      <c r="V29" s="41"/>
      <c r="W29" s="43"/>
      <c r="X29" s="41"/>
      <c r="Y29" s="43"/>
      <c r="Z29" s="41"/>
      <c r="AA29" s="43"/>
      <c r="AB29" s="41"/>
      <c r="AC29" s="43"/>
      <c r="AD29" s="41"/>
      <c r="AE29" s="43"/>
      <c r="AF29" s="41"/>
      <c r="AG29" s="43"/>
      <c r="AH29" s="41"/>
      <c r="AI29" s="43"/>
      <c r="AJ29" s="41"/>
      <c r="AK29" s="43"/>
      <c r="AL29" s="44"/>
      <c r="AM29" s="45"/>
      <c r="AN29" s="46"/>
      <c r="AO29" s="47"/>
      <c r="AP29" s="42"/>
      <c r="AQ29" s="32"/>
      <c r="AR29" s="32"/>
      <c r="AS29" s="48"/>
      <c r="AT29" s="32"/>
      <c r="AU29" s="33" t="str">
        <f t="shared" si="1"/>
        <v/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7"/>
      <c r="BG29" s="17"/>
      <c r="BX29" s="2"/>
      <c r="CA29" s="35" t="str">
        <f t="shared" si="2"/>
        <v/>
      </c>
      <c r="CB29" s="35" t="str">
        <f t="shared" si="3"/>
        <v/>
      </c>
      <c r="CC29" s="35" t="str">
        <f t="shared" si="4"/>
        <v/>
      </c>
      <c r="CD29" s="35" t="str">
        <f t="shared" si="5"/>
        <v/>
      </c>
      <c r="CE29" s="35"/>
      <c r="CF29" s="35"/>
      <c r="CG29" s="36">
        <f t="shared" si="6"/>
        <v>0</v>
      </c>
      <c r="CH29" s="36">
        <f t="shared" si="7"/>
        <v>0</v>
      </c>
      <c r="CI29" s="36">
        <f t="shared" si="8"/>
        <v>0</v>
      </c>
      <c r="CJ29" s="36">
        <f t="shared" si="9"/>
        <v>0</v>
      </c>
      <c r="CK29" s="10"/>
      <c r="CL29" s="10"/>
      <c r="CM29" s="10"/>
      <c r="CN29" s="10"/>
      <c r="CO29" s="10"/>
    </row>
    <row r="30" spans="1:93" ht="16.350000000000001" customHeight="1" x14ac:dyDescent="0.25">
      <c r="A30" s="383"/>
      <c r="B30" s="37" t="s">
        <v>42</v>
      </c>
      <c r="C30" s="38">
        <f t="shared" si="0"/>
        <v>0</v>
      </c>
      <c r="D30" s="39">
        <f t="shared" si="11"/>
        <v>0</v>
      </c>
      <c r="E30" s="40">
        <f t="shared" si="11"/>
        <v>0</v>
      </c>
      <c r="F30" s="53"/>
      <c r="G30" s="54"/>
      <c r="H30" s="53"/>
      <c r="I30" s="54"/>
      <c r="J30" s="53"/>
      <c r="K30" s="55"/>
      <c r="L30" s="53"/>
      <c r="M30" s="55"/>
      <c r="N30" s="53"/>
      <c r="O30" s="55"/>
      <c r="P30" s="53"/>
      <c r="Q30" s="55"/>
      <c r="R30" s="53"/>
      <c r="S30" s="55"/>
      <c r="T30" s="53"/>
      <c r="U30" s="55"/>
      <c r="V30" s="53"/>
      <c r="W30" s="55"/>
      <c r="X30" s="53"/>
      <c r="Y30" s="55"/>
      <c r="Z30" s="53"/>
      <c r="AA30" s="55"/>
      <c r="AB30" s="53"/>
      <c r="AC30" s="55"/>
      <c r="AD30" s="53"/>
      <c r="AE30" s="55"/>
      <c r="AF30" s="53"/>
      <c r="AG30" s="55"/>
      <c r="AH30" s="53"/>
      <c r="AI30" s="55"/>
      <c r="AJ30" s="53"/>
      <c r="AK30" s="55"/>
      <c r="AL30" s="56"/>
      <c r="AM30" s="57"/>
      <c r="AN30" s="46"/>
      <c r="AO30" s="58"/>
      <c r="AP30" s="42"/>
      <c r="AQ30" s="32"/>
      <c r="AR30" s="32"/>
      <c r="AS30" s="48"/>
      <c r="AT30" s="32"/>
      <c r="AU30" s="33" t="str">
        <f t="shared" si="1"/>
        <v/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17"/>
      <c r="BG30" s="17"/>
      <c r="BX30" s="2"/>
      <c r="CA30" s="35" t="str">
        <f t="shared" si="2"/>
        <v/>
      </c>
      <c r="CB30" s="35" t="str">
        <f t="shared" si="3"/>
        <v/>
      </c>
      <c r="CC30" s="35" t="str">
        <f t="shared" si="4"/>
        <v/>
      </c>
      <c r="CD30" s="35" t="str">
        <f t="shared" si="5"/>
        <v/>
      </c>
      <c r="CE30" s="35"/>
      <c r="CF30" s="35"/>
      <c r="CG30" s="36">
        <f t="shared" si="6"/>
        <v>0</v>
      </c>
      <c r="CH30" s="36">
        <f t="shared" si="7"/>
        <v>0</v>
      </c>
      <c r="CI30" s="36">
        <f t="shared" si="8"/>
        <v>0</v>
      </c>
      <c r="CJ30" s="36">
        <f t="shared" si="9"/>
        <v>0</v>
      </c>
      <c r="CK30" s="10"/>
      <c r="CL30" s="10"/>
      <c r="CM30" s="10"/>
      <c r="CN30" s="10"/>
      <c r="CO30" s="10"/>
    </row>
    <row r="31" spans="1:93" ht="16.350000000000001" customHeight="1" x14ac:dyDescent="0.25">
      <c r="A31" s="383"/>
      <c r="B31" s="37" t="s">
        <v>43</v>
      </c>
      <c r="C31" s="38">
        <f t="shared" si="0"/>
        <v>0</v>
      </c>
      <c r="D31" s="39">
        <f t="shared" si="11"/>
        <v>0</v>
      </c>
      <c r="E31" s="40">
        <f t="shared" si="11"/>
        <v>0</v>
      </c>
      <c r="F31" s="53"/>
      <c r="G31" s="54"/>
      <c r="H31" s="53"/>
      <c r="I31" s="54"/>
      <c r="J31" s="53"/>
      <c r="K31" s="55"/>
      <c r="L31" s="53"/>
      <c r="M31" s="55"/>
      <c r="N31" s="53"/>
      <c r="O31" s="55"/>
      <c r="P31" s="53"/>
      <c r="Q31" s="55"/>
      <c r="R31" s="53"/>
      <c r="S31" s="55"/>
      <c r="T31" s="53"/>
      <c r="U31" s="55"/>
      <c r="V31" s="53"/>
      <c r="W31" s="55"/>
      <c r="X31" s="53"/>
      <c r="Y31" s="55"/>
      <c r="Z31" s="53"/>
      <c r="AA31" s="55"/>
      <c r="AB31" s="53"/>
      <c r="AC31" s="55"/>
      <c r="AD31" s="53"/>
      <c r="AE31" s="55"/>
      <c r="AF31" s="53"/>
      <c r="AG31" s="55"/>
      <c r="AH31" s="53"/>
      <c r="AI31" s="55"/>
      <c r="AJ31" s="53"/>
      <c r="AK31" s="55"/>
      <c r="AL31" s="56"/>
      <c r="AM31" s="57"/>
      <c r="AN31" s="46"/>
      <c r="AO31" s="58"/>
      <c r="AP31" s="42"/>
      <c r="AQ31" s="32"/>
      <c r="AR31" s="32"/>
      <c r="AS31" s="48"/>
      <c r="AT31" s="32"/>
      <c r="AU31" s="33" t="str">
        <f t="shared" si="1"/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17"/>
      <c r="BG31" s="17"/>
      <c r="BX31" s="2"/>
      <c r="CA31" s="35" t="str">
        <f t="shared" si="2"/>
        <v/>
      </c>
      <c r="CB31" s="35" t="str">
        <f t="shared" si="3"/>
        <v/>
      </c>
      <c r="CC31" s="35" t="str">
        <f t="shared" si="4"/>
        <v/>
      </c>
      <c r="CD31" s="35" t="str">
        <f t="shared" si="5"/>
        <v/>
      </c>
      <c r="CE31" s="35"/>
      <c r="CF31" s="35"/>
      <c r="CG31" s="36">
        <f t="shared" si="6"/>
        <v>0</v>
      </c>
      <c r="CH31" s="36">
        <f t="shared" si="7"/>
        <v>0</v>
      </c>
      <c r="CI31" s="36">
        <f t="shared" si="8"/>
        <v>0</v>
      </c>
      <c r="CJ31" s="36">
        <f t="shared" si="9"/>
        <v>0</v>
      </c>
      <c r="CK31" s="10"/>
      <c r="CL31" s="10"/>
      <c r="CM31" s="10"/>
      <c r="CN31" s="10"/>
      <c r="CO31" s="10"/>
    </row>
    <row r="32" spans="1:93" ht="16.350000000000001" customHeight="1" x14ac:dyDescent="0.25">
      <c r="A32" s="383"/>
      <c r="B32" s="49" t="s">
        <v>44</v>
      </c>
      <c r="C32" s="50">
        <f t="shared" si="0"/>
        <v>0</v>
      </c>
      <c r="D32" s="51">
        <f t="shared" si="11"/>
        <v>0</v>
      </c>
      <c r="E32" s="52">
        <f t="shared" si="11"/>
        <v>0</v>
      </c>
      <c r="F32" s="53"/>
      <c r="G32" s="54"/>
      <c r="H32" s="53"/>
      <c r="I32" s="54"/>
      <c r="J32" s="53"/>
      <c r="K32" s="55"/>
      <c r="L32" s="53"/>
      <c r="M32" s="55"/>
      <c r="N32" s="53"/>
      <c r="O32" s="55"/>
      <c r="P32" s="53"/>
      <c r="Q32" s="55"/>
      <c r="R32" s="53"/>
      <c r="S32" s="55"/>
      <c r="T32" s="53"/>
      <c r="U32" s="55"/>
      <c r="V32" s="53"/>
      <c r="W32" s="55"/>
      <c r="X32" s="53"/>
      <c r="Y32" s="55"/>
      <c r="Z32" s="53"/>
      <c r="AA32" s="55"/>
      <c r="AB32" s="53"/>
      <c r="AC32" s="55"/>
      <c r="AD32" s="53"/>
      <c r="AE32" s="55"/>
      <c r="AF32" s="53"/>
      <c r="AG32" s="55"/>
      <c r="AH32" s="53"/>
      <c r="AI32" s="55"/>
      <c r="AJ32" s="53"/>
      <c r="AK32" s="55"/>
      <c r="AL32" s="56"/>
      <c r="AM32" s="57"/>
      <c r="AN32" s="46"/>
      <c r="AO32" s="58"/>
      <c r="AP32" s="42"/>
      <c r="AQ32" s="32"/>
      <c r="AR32" s="32"/>
      <c r="AS32" s="48"/>
      <c r="AT32" s="32"/>
      <c r="AU32" s="33" t="str">
        <f t="shared" si="1"/>
        <v/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17"/>
      <c r="BG32" s="17"/>
      <c r="BX32" s="2"/>
      <c r="CA32" s="35" t="str">
        <f t="shared" si="2"/>
        <v/>
      </c>
      <c r="CB32" s="35" t="str">
        <f t="shared" si="3"/>
        <v/>
      </c>
      <c r="CC32" s="35" t="str">
        <f t="shared" si="4"/>
        <v/>
      </c>
      <c r="CD32" s="35" t="str">
        <f t="shared" si="5"/>
        <v/>
      </c>
      <c r="CE32" s="35"/>
      <c r="CF32" s="35"/>
      <c r="CG32" s="36">
        <f t="shared" si="6"/>
        <v>0</v>
      </c>
      <c r="CH32" s="36">
        <f t="shared" si="7"/>
        <v>0</v>
      </c>
      <c r="CI32" s="36">
        <f t="shared" si="8"/>
        <v>0</v>
      </c>
      <c r="CJ32" s="36">
        <f t="shared" si="9"/>
        <v>0</v>
      </c>
      <c r="CK32" s="10"/>
      <c r="CL32" s="10"/>
      <c r="CM32" s="10"/>
      <c r="CN32" s="10"/>
      <c r="CO32" s="10"/>
    </row>
    <row r="33" spans="1:93" ht="16.350000000000001" customHeight="1" x14ac:dyDescent="0.25">
      <c r="A33" s="383"/>
      <c r="B33" s="37" t="s">
        <v>45</v>
      </c>
      <c r="C33" s="38">
        <f t="shared" si="0"/>
        <v>0</v>
      </c>
      <c r="D33" s="39">
        <f t="shared" si="11"/>
        <v>0</v>
      </c>
      <c r="E33" s="40">
        <f t="shared" si="11"/>
        <v>0</v>
      </c>
      <c r="F33" s="53"/>
      <c r="G33" s="54"/>
      <c r="H33" s="53"/>
      <c r="I33" s="54"/>
      <c r="J33" s="53"/>
      <c r="K33" s="55"/>
      <c r="L33" s="53"/>
      <c r="M33" s="55"/>
      <c r="N33" s="53"/>
      <c r="O33" s="55"/>
      <c r="P33" s="53"/>
      <c r="Q33" s="55"/>
      <c r="R33" s="53"/>
      <c r="S33" s="55"/>
      <c r="T33" s="53"/>
      <c r="U33" s="55"/>
      <c r="V33" s="53"/>
      <c r="W33" s="55"/>
      <c r="X33" s="53"/>
      <c r="Y33" s="55"/>
      <c r="Z33" s="53"/>
      <c r="AA33" s="55"/>
      <c r="AB33" s="53"/>
      <c r="AC33" s="55"/>
      <c r="AD33" s="53"/>
      <c r="AE33" s="55"/>
      <c r="AF33" s="53"/>
      <c r="AG33" s="55"/>
      <c r="AH33" s="53"/>
      <c r="AI33" s="55"/>
      <c r="AJ33" s="53"/>
      <c r="AK33" s="55"/>
      <c r="AL33" s="56"/>
      <c r="AM33" s="57"/>
      <c r="AN33" s="46"/>
      <c r="AO33" s="58"/>
      <c r="AP33" s="42"/>
      <c r="AQ33" s="32"/>
      <c r="AR33" s="32"/>
      <c r="AS33" s="48"/>
      <c r="AT33" s="32"/>
      <c r="AU33" s="33" t="str">
        <f t="shared" si="1"/>
        <v/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17"/>
      <c r="BG33" s="17"/>
      <c r="BX33" s="2"/>
      <c r="CA33" s="35" t="str">
        <f t="shared" si="2"/>
        <v/>
      </c>
      <c r="CB33" s="35" t="str">
        <f t="shared" si="3"/>
        <v/>
      </c>
      <c r="CC33" s="35" t="str">
        <f t="shared" si="4"/>
        <v/>
      </c>
      <c r="CD33" s="35" t="str">
        <f t="shared" si="5"/>
        <v/>
      </c>
      <c r="CE33" s="35"/>
      <c r="CF33" s="35"/>
      <c r="CG33" s="36">
        <f t="shared" si="6"/>
        <v>0</v>
      </c>
      <c r="CH33" s="36">
        <f t="shared" si="7"/>
        <v>0</v>
      </c>
      <c r="CI33" s="36">
        <f t="shared" si="8"/>
        <v>0</v>
      </c>
      <c r="CJ33" s="36">
        <f t="shared" si="9"/>
        <v>0</v>
      </c>
      <c r="CK33" s="10"/>
      <c r="CL33" s="10"/>
      <c r="CM33" s="10"/>
      <c r="CN33" s="10"/>
      <c r="CO33" s="10"/>
    </row>
    <row r="34" spans="1:93" ht="16.350000000000001" customHeight="1" x14ac:dyDescent="0.25">
      <c r="A34" s="383"/>
      <c r="B34" s="59" t="s">
        <v>46</v>
      </c>
      <c r="C34" s="38">
        <f t="shared" si="0"/>
        <v>0</v>
      </c>
      <c r="D34" s="60">
        <f t="shared" si="11"/>
        <v>0</v>
      </c>
      <c r="E34" s="61">
        <f t="shared" si="11"/>
        <v>0</v>
      </c>
      <c r="F34" s="53"/>
      <c r="G34" s="54"/>
      <c r="H34" s="53"/>
      <c r="I34" s="54"/>
      <c r="J34" s="53"/>
      <c r="K34" s="55"/>
      <c r="L34" s="53"/>
      <c r="M34" s="55"/>
      <c r="N34" s="53"/>
      <c r="O34" s="55"/>
      <c r="P34" s="53"/>
      <c r="Q34" s="55"/>
      <c r="R34" s="53"/>
      <c r="S34" s="55"/>
      <c r="T34" s="53"/>
      <c r="U34" s="55"/>
      <c r="V34" s="53"/>
      <c r="W34" s="55"/>
      <c r="X34" s="53"/>
      <c r="Y34" s="55"/>
      <c r="Z34" s="53"/>
      <c r="AA34" s="55"/>
      <c r="AB34" s="53"/>
      <c r="AC34" s="55"/>
      <c r="AD34" s="53"/>
      <c r="AE34" s="55"/>
      <c r="AF34" s="53"/>
      <c r="AG34" s="55"/>
      <c r="AH34" s="53"/>
      <c r="AI34" s="55"/>
      <c r="AJ34" s="53"/>
      <c r="AK34" s="55"/>
      <c r="AL34" s="56"/>
      <c r="AM34" s="57"/>
      <c r="AN34" s="46"/>
      <c r="AO34" s="58"/>
      <c r="AP34" s="42"/>
      <c r="AQ34" s="32"/>
      <c r="AR34" s="32"/>
      <c r="AS34" s="48"/>
      <c r="AT34" s="32"/>
      <c r="AU34" s="33" t="str">
        <f t="shared" si="1"/>
        <v/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7"/>
      <c r="BG34" s="17"/>
      <c r="BX34" s="2"/>
      <c r="CA34" s="35" t="str">
        <f t="shared" si="2"/>
        <v/>
      </c>
      <c r="CB34" s="35" t="str">
        <f t="shared" si="3"/>
        <v/>
      </c>
      <c r="CC34" s="35" t="str">
        <f t="shared" si="4"/>
        <v/>
      </c>
      <c r="CD34" s="35" t="str">
        <f t="shared" si="5"/>
        <v/>
      </c>
      <c r="CE34" s="35"/>
      <c r="CF34" s="35"/>
      <c r="CG34" s="36">
        <f t="shared" si="6"/>
        <v>0</v>
      </c>
      <c r="CH34" s="36">
        <f t="shared" si="7"/>
        <v>0</v>
      </c>
      <c r="CI34" s="36">
        <f t="shared" si="8"/>
        <v>0</v>
      </c>
      <c r="CJ34" s="36">
        <f t="shared" si="9"/>
        <v>0</v>
      </c>
      <c r="CK34" s="10"/>
      <c r="CL34" s="10"/>
      <c r="CM34" s="10"/>
      <c r="CN34" s="10"/>
      <c r="CO34" s="10"/>
    </row>
    <row r="35" spans="1:93" ht="16.350000000000001" customHeight="1" x14ac:dyDescent="0.25">
      <c r="A35" s="384"/>
      <c r="B35" s="63" t="s">
        <v>47</v>
      </c>
      <c r="C35" s="64">
        <f t="shared" si="0"/>
        <v>0</v>
      </c>
      <c r="D35" s="65">
        <f t="shared" si="11"/>
        <v>0</v>
      </c>
      <c r="E35" s="66">
        <f t="shared" si="11"/>
        <v>0</v>
      </c>
      <c r="F35" s="70"/>
      <c r="G35" s="74"/>
      <c r="H35" s="70"/>
      <c r="I35" s="74"/>
      <c r="J35" s="70"/>
      <c r="K35" s="84"/>
      <c r="L35" s="70"/>
      <c r="M35" s="84"/>
      <c r="N35" s="70"/>
      <c r="O35" s="84"/>
      <c r="P35" s="70"/>
      <c r="Q35" s="84"/>
      <c r="R35" s="70"/>
      <c r="S35" s="84"/>
      <c r="T35" s="70"/>
      <c r="U35" s="84"/>
      <c r="V35" s="70"/>
      <c r="W35" s="84"/>
      <c r="X35" s="70"/>
      <c r="Y35" s="84"/>
      <c r="Z35" s="70"/>
      <c r="AA35" s="84"/>
      <c r="AB35" s="70"/>
      <c r="AC35" s="84"/>
      <c r="AD35" s="70"/>
      <c r="AE35" s="84"/>
      <c r="AF35" s="70"/>
      <c r="AG35" s="84"/>
      <c r="AH35" s="70"/>
      <c r="AI35" s="84"/>
      <c r="AJ35" s="70"/>
      <c r="AK35" s="84"/>
      <c r="AL35" s="85"/>
      <c r="AM35" s="86"/>
      <c r="AN35" s="72"/>
      <c r="AO35" s="87"/>
      <c r="AP35" s="74"/>
      <c r="AQ35" s="75"/>
      <c r="AR35" s="75"/>
      <c r="AS35" s="76"/>
      <c r="AT35" s="75"/>
      <c r="AU35" s="33" t="str">
        <f t="shared" si="1"/>
        <v/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7"/>
      <c r="BG35" s="17"/>
      <c r="BX35" s="2"/>
      <c r="CA35" s="35" t="str">
        <f t="shared" si="2"/>
        <v/>
      </c>
      <c r="CB35" s="35" t="str">
        <f t="shared" si="3"/>
        <v/>
      </c>
      <c r="CC35" s="35" t="str">
        <f t="shared" si="4"/>
        <v/>
      </c>
      <c r="CD35" s="35" t="str">
        <f t="shared" si="5"/>
        <v/>
      </c>
      <c r="CE35" s="35"/>
      <c r="CF35" s="35"/>
      <c r="CG35" s="36">
        <f t="shared" si="6"/>
        <v>0</v>
      </c>
      <c r="CH35" s="36">
        <f t="shared" si="7"/>
        <v>0</v>
      </c>
      <c r="CI35" s="36">
        <f t="shared" si="8"/>
        <v>0</v>
      </c>
      <c r="CJ35" s="36">
        <f t="shared" si="9"/>
        <v>0</v>
      </c>
      <c r="CK35" s="10"/>
      <c r="CL35" s="10"/>
      <c r="CM35" s="10"/>
      <c r="CN35" s="10"/>
      <c r="CO35" s="10"/>
    </row>
    <row r="36" spans="1:93" ht="16.350000000000001" customHeight="1" x14ac:dyDescent="0.25">
      <c r="A36" s="382" t="s">
        <v>49</v>
      </c>
      <c r="B36" s="18" t="s">
        <v>37</v>
      </c>
      <c r="C36" s="19">
        <f t="shared" si="0"/>
        <v>21</v>
      </c>
      <c r="D36" s="20">
        <f>SUM(H36+J36+L36+N36+P36+R36+T36+V36+X36+Z36+AB36+AD36+AF36+AH36+AJ36+AL36)</f>
        <v>19</v>
      </c>
      <c r="E36" s="21">
        <f>SUM(I36+K36+M36+O36+Q36+S36+U36+W36+Y36+AA36+AC36+AE36+AG36+AI36+AK36+AM36)</f>
        <v>2</v>
      </c>
      <c r="F36" s="88"/>
      <c r="G36" s="89"/>
      <c r="H36" s="22"/>
      <c r="I36" s="23"/>
      <c r="J36" s="22"/>
      <c r="K36" s="24"/>
      <c r="L36" s="22"/>
      <c r="M36" s="24"/>
      <c r="N36" s="22">
        <v>2</v>
      </c>
      <c r="O36" s="24"/>
      <c r="P36" s="22">
        <v>3</v>
      </c>
      <c r="Q36" s="24"/>
      <c r="R36" s="22">
        <v>7</v>
      </c>
      <c r="S36" s="24"/>
      <c r="T36" s="22">
        <v>2</v>
      </c>
      <c r="U36" s="24">
        <v>1</v>
      </c>
      <c r="V36" s="22"/>
      <c r="W36" s="24"/>
      <c r="X36" s="22">
        <v>2</v>
      </c>
      <c r="Y36" s="24"/>
      <c r="Z36" s="22">
        <v>2</v>
      </c>
      <c r="AA36" s="24">
        <v>1</v>
      </c>
      <c r="AB36" s="22">
        <v>1</v>
      </c>
      <c r="AC36" s="24"/>
      <c r="AD36" s="22"/>
      <c r="AE36" s="24"/>
      <c r="AF36" s="22"/>
      <c r="AG36" s="24"/>
      <c r="AH36" s="22"/>
      <c r="AI36" s="24"/>
      <c r="AJ36" s="22"/>
      <c r="AK36" s="24"/>
      <c r="AL36" s="25"/>
      <c r="AM36" s="26"/>
      <c r="AN36" s="81"/>
      <c r="AO36" s="28">
        <v>0</v>
      </c>
      <c r="AP36" s="29">
        <v>3</v>
      </c>
      <c r="AQ36" s="30">
        <v>0</v>
      </c>
      <c r="AR36" s="30">
        <v>3</v>
      </c>
      <c r="AS36" s="31"/>
      <c r="AT36" s="83">
        <v>0</v>
      </c>
      <c r="AU36" s="33" t="str">
        <f t="shared" si="1"/>
        <v/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7"/>
      <c r="BG36" s="17"/>
      <c r="BX36" s="2"/>
      <c r="CA36" s="35" t="str">
        <f t="shared" si="2"/>
        <v/>
      </c>
      <c r="CB36" s="35" t="str">
        <f t="shared" si="3"/>
        <v/>
      </c>
      <c r="CC36" s="35" t="str">
        <f t="shared" si="4"/>
        <v/>
      </c>
      <c r="CD36" s="35" t="str">
        <f t="shared" si="5"/>
        <v/>
      </c>
      <c r="CE36" s="35"/>
      <c r="CF36" s="35"/>
      <c r="CG36" s="36">
        <f t="shared" si="6"/>
        <v>0</v>
      </c>
      <c r="CH36" s="36">
        <f t="shared" si="7"/>
        <v>0</v>
      </c>
      <c r="CI36" s="36">
        <f t="shared" si="8"/>
        <v>0</v>
      </c>
      <c r="CJ36" s="36">
        <f t="shared" si="9"/>
        <v>0</v>
      </c>
      <c r="CK36" s="10"/>
      <c r="CL36" s="10"/>
      <c r="CM36" s="10"/>
      <c r="CN36" s="10"/>
      <c r="CO36" s="10"/>
    </row>
    <row r="37" spans="1:93" ht="16.350000000000001" customHeight="1" x14ac:dyDescent="0.25">
      <c r="A37" s="383"/>
      <c r="B37" s="37" t="s">
        <v>38</v>
      </c>
      <c r="C37" s="38">
        <f t="shared" si="0"/>
        <v>0</v>
      </c>
      <c r="D37" s="39">
        <f t="shared" ref="D37:E52" si="12">SUM(H37+J37+L37+N37+P37+R37+T37+V37+X37+Z37+AB37+AD37+AF37+AH37+AJ37+AL37)</f>
        <v>0</v>
      </c>
      <c r="E37" s="40">
        <f t="shared" si="12"/>
        <v>0</v>
      </c>
      <c r="F37" s="90"/>
      <c r="G37" s="91"/>
      <c r="H37" s="41"/>
      <c r="I37" s="42"/>
      <c r="J37" s="41"/>
      <c r="K37" s="43"/>
      <c r="L37" s="41"/>
      <c r="M37" s="43"/>
      <c r="N37" s="41"/>
      <c r="O37" s="43"/>
      <c r="P37" s="41"/>
      <c r="Q37" s="43"/>
      <c r="R37" s="41"/>
      <c r="S37" s="43"/>
      <c r="T37" s="41"/>
      <c r="U37" s="43"/>
      <c r="V37" s="41"/>
      <c r="W37" s="43"/>
      <c r="X37" s="41"/>
      <c r="Y37" s="43"/>
      <c r="Z37" s="41"/>
      <c r="AA37" s="43"/>
      <c r="AB37" s="41"/>
      <c r="AC37" s="43"/>
      <c r="AD37" s="41"/>
      <c r="AE37" s="43"/>
      <c r="AF37" s="41"/>
      <c r="AG37" s="43"/>
      <c r="AH37" s="41"/>
      <c r="AI37" s="43"/>
      <c r="AJ37" s="41"/>
      <c r="AK37" s="43"/>
      <c r="AL37" s="44"/>
      <c r="AM37" s="45"/>
      <c r="AN37" s="46"/>
      <c r="AO37" s="47"/>
      <c r="AP37" s="42"/>
      <c r="AQ37" s="32"/>
      <c r="AR37" s="32"/>
      <c r="AS37" s="48"/>
      <c r="AT37" s="32"/>
      <c r="AU37" s="33" t="str">
        <f t="shared" si="1"/>
        <v/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17"/>
      <c r="BG37" s="17"/>
      <c r="BX37" s="2"/>
      <c r="CA37" s="35" t="str">
        <f t="shared" si="2"/>
        <v/>
      </c>
      <c r="CB37" s="35" t="str">
        <f t="shared" si="3"/>
        <v/>
      </c>
      <c r="CC37" s="35" t="str">
        <f t="shared" si="4"/>
        <v/>
      </c>
      <c r="CD37" s="35" t="str">
        <f t="shared" si="5"/>
        <v/>
      </c>
      <c r="CE37" s="35"/>
      <c r="CF37" s="35"/>
      <c r="CG37" s="36">
        <f t="shared" si="6"/>
        <v>0</v>
      </c>
      <c r="CH37" s="36">
        <f t="shared" si="7"/>
        <v>0</v>
      </c>
      <c r="CI37" s="36">
        <f t="shared" si="8"/>
        <v>0</v>
      </c>
      <c r="CJ37" s="36">
        <f t="shared" si="9"/>
        <v>0</v>
      </c>
      <c r="CK37" s="10"/>
      <c r="CL37" s="10"/>
      <c r="CM37" s="10"/>
      <c r="CN37" s="10"/>
      <c r="CO37" s="10"/>
    </row>
    <row r="38" spans="1:93" ht="16.350000000000001" customHeight="1" x14ac:dyDescent="0.25">
      <c r="A38" s="383"/>
      <c r="B38" s="37" t="s">
        <v>39</v>
      </c>
      <c r="C38" s="38">
        <f t="shared" si="0"/>
        <v>148</v>
      </c>
      <c r="D38" s="39">
        <f t="shared" si="12"/>
        <v>109</v>
      </c>
      <c r="E38" s="40">
        <f t="shared" si="12"/>
        <v>39</v>
      </c>
      <c r="F38" s="90"/>
      <c r="G38" s="91"/>
      <c r="H38" s="41"/>
      <c r="I38" s="42"/>
      <c r="J38" s="41"/>
      <c r="K38" s="43"/>
      <c r="L38" s="41">
        <v>2</v>
      </c>
      <c r="M38" s="43"/>
      <c r="N38" s="41">
        <v>13</v>
      </c>
      <c r="O38" s="43">
        <v>1</v>
      </c>
      <c r="P38" s="41">
        <v>12</v>
      </c>
      <c r="Q38" s="43">
        <v>3</v>
      </c>
      <c r="R38" s="41">
        <v>23</v>
      </c>
      <c r="S38" s="43">
        <v>9</v>
      </c>
      <c r="T38" s="41">
        <v>11</v>
      </c>
      <c r="U38" s="43">
        <v>9</v>
      </c>
      <c r="V38" s="41">
        <v>12</v>
      </c>
      <c r="W38" s="43">
        <v>9</v>
      </c>
      <c r="X38" s="41">
        <v>13</v>
      </c>
      <c r="Y38" s="43">
        <v>5</v>
      </c>
      <c r="Z38" s="41">
        <v>7</v>
      </c>
      <c r="AA38" s="43">
        <v>1</v>
      </c>
      <c r="AB38" s="41">
        <v>10</v>
      </c>
      <c r="AC38" s="43"/>
      <c r="AD38" s="41">
        <v>2</v>
      </c>
      <c r="AE38" s="43">
        <v>1</v>
      </c>
      <c r="AF38" s="41"/>
      <c r="AG38" s="43">
        <v>1</v>
      </c>
      <c r="AH38" s="41">
        <v>3</v>
      </c>
      <c r="AI38" s="43"/>
      <c r="AJ38" s="41">
        <v>1</v>
      </c>
      <c r="AK38" s="43"/>
      <c r="AL38" s="44"/>
      <c r="AM38" s="45"/>
      <c r="AN38" s="46"/>
      <c r="AO38" s="47">
        <v>0</v>
      </c>
      <c r="AP38" s="42">
        <v>4</v>
      </c>
      <c r="AQ38" s="32">
        <v>0</v>
      </c>
      <c r="AR38" s="32">
        <v>11</v>
      </c>
      <c r="AS38" s="48"/>
      <c r="AT38" s="32">
        <v>0</v>
      </c>
      <c r="AU38" s="33" t="str">
        <f t="shared" si="1"/>
        <v/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17"/>
      <c r="BG38" s="17"/>
      <c r="BX38" s="2"/>
      <c r="CA38" s="35" t="str">
        <f t="shared" si="2"/>
        <v/>
      </c>
      <c r="CB38" s="35" t="str">
        <f t="shared" si="3"/>
        <v/>
      </c>
      <c r="CC38" s="35" t="str">
        <f t="shared" si="4"/>
        <v/>
      </c>
      <c r="CD38" s="35" t="str">
        <f t="shared" si="5"/>
        <v/>
      </c>
      <c r="CE38" s="35"/>
      <c r="CF38" s="35"/>
      <c r="CG38" s="36">
        <f t="shared" si="6"/>
        <v>0</v>
      </c>
      <c r="CH38" s="36">
        <f t="shared" si="7"/>
        <v>0</v>
      </c>
      <c r="CI38" s="36">
        <f t="shared" si="8"/>
        <v>0</v>
      </c>
      <c r="CJ38" s="36">
        <f t="shared" si="9"/>
        <v>0</v>
      </c>
      <c r="CK38" s="10"/>
      <c r="CL38" s="10"/>
      <c r="CM38" s="10"/>
      <c r="CN38" s="10"/>
      <c r="CO38" s="10"/>
    </row>
    <row r="39" spans="1:93" ht="16.350000000000001" customHeight="1" x14ac:dyDescent="0.25">
      <c r="A39" s="383"/>
      <c r="B39" s="37" t="s">
        <v>40</v>
      </c>
      <c r="C39" s="38">
        <f t="shared" si="0"/>
        <v>0</v>
      </c>
      <c r="D39" s="39">
        <f t="shared" si="12"/>
        <v>0</v>
      </c>
      <c r="E39" s="40">
        <f t="shared" si="12"/>
        <v>0</v>
      </c>
      <c r="F39" s="90"/>
      <c r="G39" s="91"/>
      <c r="H39" s="41"/>
      <c r="I39" s="42"/>
      <c r="J39" s="41"/>
      <c r="K39" s="43"/>
      <c r="L39" s="41"/>
      <c r="M39" s="43"/>
      <c r="N39" s="41"/>
      <c r="O39" s="43"/>
      <c r="P39" s="41"/>
      <c r="Q39" s="43"/>
      <c r="R39" s="41"/>
      <c r="S39" s="43"/>
      <c r="T39" s="41"/>
      <c r="U39" s="43"/>
      <c r="V39" s="41"/>
      <c r="W39" s="43"/>
      <c r="X39" s="41"/>
      <c r="Y39" s="43"/>
      <c r="Z39" s="41"/>
      <c r="AA39" s="43"/>
      <c r="AB39" s="41"/>
      <c r="AC39" s="43"/>
      <c r="AD39" s="41"/>
      <c r="AE39" s="43"/>
      <c r="AF39" s="41"/>
      <c r="AG39" s="43"/>
      <c r="AH39" s="41"/>
      <c r="AI39" s="43"/>
      <c r="AJ39" s="41"/>
      <c r="AK39" s="43"/>
      <c r="AL39" s="44"/>
      <c r="AM39" s="45"/>
      <c r="AN39" s="46"/>
      <c r="AO39" s="47"/>
      <c r="AP39" s="42"/>
      <c r="AQ39" s="32"/>
      <c r="AR39" s="32"/>
      <c r="AS39" s="48"/>
      <c r="AT39" s="32"/>
      <c r="AU39" s="33" t="str">
        <f t="shared" si="1"/>
        <v/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17"/>
      <c r="BG39" s="17"/>
      <c r="BX39" s="2"/>
      <c r="CA39" s="35" t="str">
        <f t="shared" si="2"/>
        <v/>
      </c>
      <c r="CB39" s="35" t="str">
        <f t="shared" si="3"/>
        <v/>
      </c>
      <c r="CC39" s="35" t="str">
        <f t="shared" si="4"/>
        <v/>
      </c>
      <c r="CD39" s="35" t="str">
        <f t="shared" si="5"/>
        <v/>
      </c>
      <c r="CE39" s="35"/>
      <c r="CF39" s="35"/>
      <c r="CG39" s="36">
        <f t="shared" si="6"/>
        <v>0</v>
      </c>
      <c r="CH39" s="36">
        <f t="shared" si="7"/>
        <v>0</v>
      </c>
      <c r="CI39" s="36">
        <f t="shared" si="8"/>
        <v>0</v>
      </c>
      <c r="CJ39" s="36">
        <f t="shared" si="9"/>
        <v>0</v>
      </c>
      <c r="CK39" s="10"/>
      <c r="CL39" s="10"/>
      <c r="CM39" s="10"/>
      <c r="CN39" s="10"/>
      <c r="CO39" s="10"/>
    </row>
    <row r="40" spans="1:93" ht="16.350000000000001" customHeight="1" x14ac:dyDescent="0.25">
      <c r="A40" s="383"/>
      <c r="B40" s="37" t="s">
        <v>41</v>
      </c>
      <c r="C40" s="38">
        <f t="shared" si="0"/>
        <v>0</v>
      </c>
      <c r="D40" s="39">
        <f t="shared" si="12"/>
        <v>0</v>
      </c>
      <c r="E40" s="40">
        <f t="shared" si="12"/>
        <v>0</v>
      </c>
      <c r="F40" s="90"/>
      <c r="G40" s="91"/>
      <c r="H40" s="41"/>
      <c r="I40" s="42"/>
      <c r="J40" s="41"/>
      <c r="K40" s="43"/>
      <c r="L40" s="41"/>
      <c r="M40" s="43"/>
      <c r="N40" s="41"/>
      <c r="O40" s="43"/>
      <c r="P40" s="41"/>
      <c r="Q40" s="43"/>
      <c r="R40" s="41"/>
      <c r="S40" s="43"/>
      <c r="T40" s="41"/>
      <c r="U40" s="43"/>
      <c r="V40" s="41"/>
      <c r="W40" s="43"/>
      <c r="X40" s="41"/>
      <c r="Y40" s="43"/>
      <c r="Z40" s="41"/>
      <c r="AA40" s="43"/>
      <c r="AB40" s="41"/>
      <c r="AC40" s="43"/>
      <c r="AD40" s="41"/>
      <c r="AE40" s="43"/>
      <c r="AF40" s="41"/>
      <c r="AG40" s="43"/>
      <c r="AH40" s="41"/>
      <c r="AI40" s="43"/>
      <c r="AJ40" s="41"/>
      <c r="AK40" s="43"/>
      <c r="AL40" s="44"/>
      <c r="AM40" s="45"/>
      <c r="AN40" s="46"/>
      <c r="AO40" s="47"/>
      <c r="AP40" s="42"/>
      <c r="AQ40" s="32"/>
      <c r="AR40" s="32"/>
      <c r="AS40" s="48"/>
      <c r="AT40" s="32"/>
      <c r="AU40" s="33" t="str">
        <f t="shared" si="1"/>
        <v/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17"/>
      <c r="BG40" s="17"/>
      <c r="BX40" s="2"/>
      <c r="CA40" s="35" t="str">
        <f t="shared" si="2"/>
        <v/>
      </c>
      <c r="CB40" s="35" t="str">
        <f t="shared" si="3"/>
        <v/>
      </c>
      <c r="CC40" s="35" t="str">
        <f t="shared" si="4"/>
        <v/>
      </c>
      <c r="CD40" s="35" t="str">
        <f t="shared" si="5"/>
        <v/>
      </c>
      <c r="CE40" s="35"/>
      <c r="CF40" s="35"/>
      <c r="CG40" s="36">
        <f t="shared" si="6"/>
        <v>0</v>
      </c>
      <c r="CH40" s="36">
        <f t="shared" si="7"/>
        <v>0</v>
      </c>
      <c r="CI40" s="36">
        <f t="shared" si="8"/>
        <v>0</v>
      </c>
      <c r="CJ40" s="36">
        <f t="shared" si="9"/>
        <v>0</v>
      </c>
      <c r="CK40" s="10"/>
      <c r="CL40" s="10"/>
      <c r="CM40" s="10"/>
      <c r="CN40" s="10"/>
      <c r="CO40" s="10"/>
    </row>
    <row r="41" spans="1:93" ht="16.350000000000001" customHeight="1" x14ac:dyDescent="0.25">
      <c r="A41" s="383"/>
      <c r="B41" s="37" t="s">
        <v>42</v>
      </c>
      <c r="C41" s="38">
        <f t="shared" si="0"/>
        <v>0</v>
      </c>
      <c r="D41" s="39">
        <f t="shared" si="12"/>
        <v>0</v>
      </c>
      <c r="E41" s="40">
        <f t="shared" si="12"/>
        <v>0</v>
      </c>
      <c r="F41" s="90"/>
      <c r="G41" s="91"/>
      <c r="H41" s="41"/>
      <c r="I41" s="42"/>
      <c r="J41" s="41"/>
      <c r="K41" s="43"/>
      <c r="L41" s="41"/>
      <c r="M41" s="43"/>
      <c r="N41" s="41"/>
      <c r="O41" s="43"/>
      <c r="P41" s="41"/>
      <c r="Q41" s="43"/>
      <c r="R41" s="41"/>
      <c r="S41" s="43"/>
      <c r="T41" s="41"/>
      <c r="U41" s="43"/>
      <c r="V41" s="41"/>
      <c r="W41" s="43"/>
      <c r="X41" s="41"/>
      <c r="Y41" s="43"/>
      <c r="Z41" s="41"/>
      <c r="AA41" s="43"/>
      <c r="AB41" s="41"/>
      <c r="AC41" s="43"/>
      <c r="AD41" s="41"/>
      <c r="AE41" s="43"/>
      <c r="AF41" s="41"/>
      <c r="AG41" s="43"/>
      <c r="AH41" s="41"/>
      <c r="AI41" s="43"/>
      <c r="AJ41" s="41"/>
      <c r="AK41" s="43"/>
      <c r="AL41" s="44"/>
      <c r="AM41" s="45"/>
      <c r="AN41" s="46"/>
      <c r="AO41" s="47"/>
      <c r="AP41" s="42"/>
      <c r="AQ41" s="32"/>
      <c r="AR41" s="32"/>
      <c r="AS41" s="48"/>
      <c r="AT41" s="32"/>
      <c r="AU41" s="33" t="str">
        <f t="shared" si="1"/>
        <v/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17"/>
      <c r="BG41" s="17"/>
      <c r="BX41" s="2"/>
      <c r="CA41" s="35" t="str">
        <f t="shared" si="2"/>
        <v/>
      </c>
      <c r="CB41" s="35" t="str">
        <f t="shared" si="3"/>
        <v/>
      </c>
      <c r="CC41" s="35" t="str">
        <f t="shared" si="4"/>
        <v/>
      </c>
      <c r="CD41" s="35" t="str">
        <f t="shared" si="5"/>
        <v/>
      </c>
      <c r="CE41" s="35"/>
      <c r="CF41" s="35"/>
      <c r="CG41" s="36">
        <f t="shared" si="6"/>
        <v>0</v>
      </c>
      <c r="CH41" s="36">
        <f t="shared" si="7"/>
        <v>0</v>
      </c>
      <c r="CI41" s="36">
        <f t="shared" si="8"/>
        <v>0</v>
      </c>
      <c r="CJ41" s="36">
        <f t="shared" si="9"/>
        <v>0</v>
      </c>
      <c r="CK41" s="10"/>
      <c r="CL41" s="10"/>
      <c r="CM41" s="10"/>
      <c r="CN41" s="10"/>
      <c r="CO41" s="10"/>
    </row>
    <row r="42" spans="1:93" ht="16.350000000000001" customHeight="1" x14ac:dyDescent="0.25">
      <c r="A42" s="383"/>
      <c r="B42" s="37" t="s">
        <v>43</v>
      </c>
      <c r="C42" s="38">
        <f t="shared" si="0"/>
        <v>0</v>
      </c>
      <c r="D42" s="39">
        <f t="shared" si="12"/>
        <v>0</v>
      </c>
      <c r="E42" s="40">
        <f t="shared" si="12"/>
        <v>0</v>
      </c>
      <c r="F42" s="90"/>
      <c r="G42" s="91"/>
      <c r="H42" s="41"/>
      <c r="I42" s="42"/>
      <c r="J42" s="41"/>
      <c r="K42" s="43"/>
      <c r="L42" s="41"/>
      <c r="M42" s="43"/>
      <c r="N42" s="41"/>
      <c r="O42" s="43"/>
      <c r="P42" s="41"/>
      <c r="Q42" s="43"/>
      <c r="R42" s="41"/>
      <c r="S42" s="43"/>
      <c r="T42" s="41"/>
      <c r="U42" s="43"/>
      <c r="V42" s="41"/>
      <c r="W42" s="43"/>
      <c r="X42" s="41"/>
      <c r="Y42" s="43"/>
      <c r="Z42" s="41"/>
      <c r="AA42" s="43"/>
      <c r="AB42" s="41"/>
      <c r="AC42" s="43"/>
      <c r="AD42" s="41"/>
      <c r="AE42" s="43"/>
      <c r="AF42" s="41"/>
      <c r="AG42" s="43"/>
      <c r="AH42" s="41"/>
      <c r="AI42" s="43"/>
      <c r="AJ42" s="41"/>
      <c r="AK42" s="43"/>
      <c r="AL42" s="44"/>
      <c r="AM42" s="45"/>
      <c r="AN42" s="46"/>
      <c r="AO42" s="47"/>
      <c r="AP42" s="42"/>
      <c r="AQ42" s="32"/>
      <c r="AR42" s="32"/>
      <c r="AS42" s="48"/>
      <c r="AT42" s="32"/>
      <c r="AU42" s="33" t="str">
        <f t="shared" si="1"/>
        <v/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17"/>
      <c r="BG42" s="17"/>
      <c r="BX42" s="2"/>
      <c r="CA42" s="35" t="str">
        <f t="shared" si="2"/>
        <v/>
      </c>
      <c r="CB42" s="35" t="str">
        <f t="shared" si="3"/>
        <v/>
      </c>
      <c r="CC42" s="35" t="str">
        <f t="shared" si="4"/>
        <v/>
      </c>
      <c r="CD42" s="35" t="str">
        <f t="shared" si="5"/>
        <v/>
      </c>
      <c r="CE42" s="35"/>
      <c r="CF42" s="35"/>
      <c r="CG42" s="36">
        <f t="shared" si="6"/>
        <v>0</v>
      </c>
      <c r="CH42" s="36">
        <f t="shared" si="7"/>
        <v>0</v>
      </c>
      <c r="CI42" s="36">
        <f t="shared" si="8"/>
        <v>0</v>
      </c>
      <c r="CJ42" s="36">
        <f t="shared" si="9"/>
        <v>0</v>
      </c>
      <c r="CK42" s="10"/>
      <c r="CL42" s="10"/>
      <c r="CM42" s="10"/>
      <c r="CN42" s="10"/>
      <c r="CO42" s="10"/>
    </row>
    <row r="43" spans="1:93" ht="16.350000000000001" customHeight="1" x14ac:dyDescent="0.25">
      <c r="A43" s="383"/>
      <c r="B43" s="49" t="s">
        <v>44</v>
      </c>
      <c r="C43" s="50">
        <f t="shared" si="0"/>
        <v>0</v>
      </c>
      <c r="D43" s="51">
        <f t="shared" si="12"/>
        <v>0</v>
      </c>
      <c r="E43" s="52">
        <f t="shared" si="12"/>
        <v>0</v>
      </c>
      <c r="F43" s="90"/>
      <c r="G43" s="91"/>
      <c r="H43" s="53"/>
      <c r="I43" s="54"/>
      <c r="J43" s="53"/>
      <c r="K43" s="55"/>
      <c r="L43" s="53"/>
      <c r="M43" s="55"/>
      <c r="N43" s="53"/>
      <c r="O43" s="55"/>
      <c r="P43" s="53"/>
      <c r="Q43" s="55"/>
      <c r="R43" s="53"/>
      <c r="S43" s="55"/>
      <c r="T43" s="53"/>
      <c r="U43" s="55"/>
      <c r="V43" s="53"/>
      <c r="W43" s="55"/>
      <c r="X43" s="53"/>
      <c r="Y43" s="55"/>
      <c r="Z43" s="53"/>
      <c r="AA43" s="55"/>
      <c r="AB43" s="53"/>
      <c r="AC43" s="55"/>
      <c r="AD43" s="53"/>
      <c r="AE43" s="55"/>
      <c r="AF43" s="53"/>
      <c r="AG43" s="55"/>
      <c r="AH43" s="53"/>
      <c r="AI43" s="55"/>
      <c r="AJ43" s="53"/>
      <c r="AK43" s="55"/>
      <c r="AL43" s="56"/>
      <c r="AM43" s="57"/>
      <c r="AN43" s="46"/>
      <c r="AO43" s="58"/>
      <c r="AP43" s="42"/>
      <c r="AQ43" s="32"/>
      <c r="AR43" s="32"/>
      <c r="AS43" s="48"/>
      <c r="AT43" s="32"/>
      <c r="AU43" s="33" t="str">
        <f t="shared" si="1"/>
        <v/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17"/>
      <c r="BG43" s="17"/>
      <c r="BX43" s="2"/>
      <c r="CA43" s="35" t="str">
        <f t="shared" si="2"/>
        <v/>
      </c>
      <c r="CB43" s="35" t="str">
        <f t="shared" si="3"/>
        <v/>
      </c>
      <c r="CC43" s="35" t="str">
        <f t="shared" si="4"/>
        <v/>
      </c>
      <c r="CD43" s="35" t="str">
        <f t="shared" si="5"/>
        <v/>
      </c>
      <c r="CE43" s="35"/>
      <c r="CF43" s="35"/>
      <c r="CG43" s="36">
        <f t="shared" si="6"/>
        <v>0</v>
      </c>
      <c r="CH43" s="36">
        <f t="shared" si="7"/>
        <v>0</v>
      </c>
      <c r="CI43" s="36">
        <f t="shared" si="8"/>
        <v>0</v>
      </c>
      <c r="CJ43" s="36">
        <f t="shared" si="9"/>
        <v>0</v>
      </c>
      <c r="CK43" s="10"/>
      <c r="CL43" s="10"/>
      <c r="CM43" s="10"/>
      <c r="CN43" s="10"/>
      <c r="CO43" s="10"/>
    </row>
    <row r="44" spans="1:93" ht="16.350000000000001" customHeight="1" x14ac:dyDescent="0.25">
      <c r="A44" s="383"/>
      <c r="B44" s="37" t="s">
        <v>45</v>
      </c>
      <c r="C44" s="38">
        <f t="shared" si="0"/>
        <v>0</v>
      </c>
      <c r="D44" s="39">
        <f t="shared" si="12"/>
        <v>0</v>
      </c>
      <c r="E44" s="40">
        <f t="shared" si="12"/>
        <v>0</v>
      </c>
      <c r="F44" s="90"/>
      <c r="G44" s="92"/>
      <c r="H44" s="41"/>
      <c r="I44" s="42"/>
      <c r="J44" s="41"/>
      <c r="K44" s="43"/>
      <c r="L44" s="41"/>
      <c r="M44" s="43"/>
      <c r="N44" s="41"/>
      <c r="O44" s="43"/>
      <c r="P44" s="41"/>
      <c r="Q44" s="43"/>
      <c r="R44" s="41"/>
      <c r="S44" s="43"/>
      <c r="T44" s="41"/>
      <c r="U44" s="43"/>
      <c r="V44" s="41"/>
      <c r="W44" s="43"/>
      <c r="X44" s="41"/>
      <c r="Y44" s="43"/>
      <c r="Z44" s="41"/>
      <c r="AA44" s="43"/>
      <c r="AB44" s="41"/>
      <c r="AC44" s="43"/>
      <c r="AD44" s="41"/>
      <c r="AE44" s="43"/>
      <c r="AF44" s="41"/>
      <c r="AG44" s="43"/>
      <c r="AH44" s="41"/>
      <c r="AI44" s="43"/>
      <c r="AJ44" s="41"/>
      <c r="AK44" s="43"/>
      <c r="AL44" s="44"/>
      <c r="AM44" s="45"/>
      <c r="AN44" s="46"/>
      <c r="AO44" s="47"/>
      <c r="AP44" s="42"/>
      <c r="AQ44" s="32"/>
      <c r="AR44" s="32"/>
      <c r="AS44" s="48"/>
      <c r="AT44" s="32"/>
      <c r="AU44" s="33" t="str">
        <f t="shared" si="1"/>
        <v/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17"/>
      <c r="BG44" s="17"/>
      <c r="BX44" s="2"/>
      <c r="CA44" s="35" t="str">
        <f t="shared" si="2"/>
        <v/>
      </c>
      <c r="CB44" s="35" t="str">
        <f t="shared" si="3"/>
        <v/>
      </c>
      <c r="CC44" s="35" t="str">
        <f t="shared" si="4"/>
        <v/>
      </c>
      <c r="CD44" s="35" t="str">
        <f t="shared" si="5"/>
        <v/>
      </c>
      <c r="CE44" s="35"/>
      <c r="CF44" s="35"/>
      <c r="CG44" s="36">
        <f t="shared" si="6"/>
        <v>0</v>
      </c>
      <c r="CH44" s="36">
        <f t="shared" si="7"/>
        <v>0</v>
      </c>
      <c r="CI44" s="36">
        <f t="shared" si="8"/>
        <v>0</v>
      </c>
      <c r="CJ44" s="36">
        <f t="shared" si="9"/>
        <v>0</v>
      </c>
      <c r="CK44" s="10"/>
      <c r="CL44" s="10"/>
      <c r="CM44" s="10"/>
      <c r="CN44" s="10"/>
      <c r="CO44" s="10"/>
    </row>
    <row r="45" spans="1:93" ht="16.350000000000001" customHeight="1" x14ac:dyDescent="0.25">
      <c r="A45" s="383"/>
      <c r="B45" s="59" t="s">
        <v>46</v>
      </c>
      <c r="C45" s="38">
        <f t="shared" si="0"/>
        <v>0</v>
      </c>
      <c r="D45" s="39">
        <f t="shared" si="12"/>
        <v>0</v>
      </c>
      <c r="E45" s="61">
        <f t="shared" si="12"/>
        <v>0</v>
      </c>
      <c r="F45" s="90"/>
      <c r="G45" s="93"/>
      <c r="H45" s="94"/>
      <c r="I45" s="95"/>
      <c r="J45" s="94"/>
      <c r="K45" s="96"/>
      <c r="L45" s="94"/>
      <c r="M45" s="96"/>
      <c r="N45" s="94"/>
      <c r="O45" s="96"/>
      <c r="P45" s="94"/>
      <c r="Q45" s="96"/>
      <c r="R45" s="41"/>
      <c r="S45" s="43"/>
      <c r="T45" s="41"/>
      <c r="U45" s="43"/>
      <c r="V45" s="41"/>
      <c r="W45" s="43"/>
      <c r="X45" s="41"/>
      <c r="Y45" s="43"/>
      <c r="Z45" s="41"/>
      <c r="AA45" s="43"/>
      <c r="AB45" s="41"/>
      <c r="AC45" s="43"/>
      <c r="AD45" s="41"/>
      <c r="AE45" s="43"/>
      <c r="AF45" s="41"/>
      <c r="AG45" s="43"/>
      <c r="AH45" s="41"/>
      <c r="AI45" s="43"/>
      <c r="AJ45" s="41"/>
      <c r="AK45" s="43"/>
      <c r="AL45" s="44"/>
      <c r="AM45" s="45"/>
      <c r="AN45" s="46"/>
      <c r="AO45" s="47"/>
      <c r="AP45" s="42"/>
      <c r="AQ45" s="32"/>
      <c r="AR45" s="32"/>
      <c r="AS45" s="48"/>
      <c r="AT45" s="32"/>
      <c r="AU45" s="33" t="str">
        <f t="shared" si="1"/>
        <v/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17"/>
      <c r="BG45" s="17"/>
      <c r="BX45" s="2"/>
      <c r="CA45" s="35" t="str">
        <f t="shared" si="2"/>
        <v/>
      </c>
      <c r="CB45" s="35" t="str">
        <f t="shared" si="3"/>
        <v/>
      </c>
      <c r="CC45" s="35" t="str">
        <f t="shared" si="4"/>
        <v/>
      </c>
      <c r="CD45" s="35" t="str">
        <f t="shared" si="5"/>
        <v/>
      </c>
      <c r="CE45" s="35"/>
      <c r="CF45" s="35"/>
      <c r="CG45" s="36">
        <f t="shared" si="6"/>
        <v>0</v>
      </c>
      <c r="CH45" s="36">
        <f t="shared" si="7"/>
        <v>0</v>
      </c>
      <c r="CI45" s="36">
        <f t="shared" si="8"/>
        <v>0</v>
      </c>
      <c r="CJ45" s="36">
        <f t="shared" si="9"/>
        <v>0</v>
      </c>
      <c r="CK45" s="10"/>
      <c r="CL45" s="10"/>
      <c r="CM45" s="10"/>
      <c r="CN45" s="10"/>
      <c r="CO45" s="10"/>
    </row>
    <row r="46" spans="1:93" ht="16.350000000000001" customHeight="1" x14ac:dyDescent="0.25">
      <c r="A46" s="384"/>
      <c r="B46" s="63" t="s">
        <v>47</v>
      </c>
      <c r="C46" s="64">
        <f t="shared" si="0"/>
        <v>0</v>
      </c>
      <c r="D46" s="65">
        <f t="shared" si="12"/>
        <v>0</v>
      </c>
      <c r="E46" s="66">
        <f t="shared" si="12"/>
        <v>0</v>
      </c>
      <c r="F46" s="97"/>
      <c r="G46" s="98"/>
      <c r="H46" s="67"/>
      <c r="I46" s="68"/>
      <c r="J46" s="67"/>
      <c r="K46" s="69"/>
      <c r="L46" s="67"/>
      <c r="M46" s="69"/>
      <c r="N46" s="67"/>
      <c r="O46" s="69"/>
      <c r="P46" s="67"/>
      <c r="Q46" s="69"/>
      <c r="R46" s="67"/>
      <c r="S46" s="69"/>
      <c r="T46" s="67"/>
      <c r="U46" s="69"/>
      <c r="V46" s="67"/>
      <c r="W46" s="69"/>
      <c r="X46" s="67"/>
      <c r="Y46" s="69"/>
      <c r="Z46" s="67"/>
      <c r="AA46" s="69"/>
      <c r="AB46" s="67"/>
      <c r="AC46" s="69"/>
      <c r="AD46" s="67"/>
      <c r="AE46" s="69"/>
      <c r="AF46" s="67"/>
      <c r="AG46" s="69"/>
      <c r="AH46" s="67"/>
      <c r="AI46" s="69"/>
      <c r="AJ46" s="67"/>
      <c r="AK46" s="69"/>
      <c r="AL46" s="99"/>
      <c r="AM46" s="71"/>
      <c r="AN46" s="72"/>
      <c r="AO46" s="73"/>
      <c r="AP46" s="74"/>
      <c r="AQ46" s="75"/>
      <c r="AR46" s="75"/>
      <c r="AS46" s="76"/>
      <c r="AT46" s="75"/>
      <c r="AU46" s="33" t="str">
        <f t="shared" si="1"/>
        <v/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17"/>
      <c r="BG46" s="17"/>
      <c r="BX46" s="2"/>
      <c r="CA46" s="35" t="str">
        <f t="shared" si="2"/>
        <v/>
      </c>
      <c r="CB46" s="35" t="str">
        <f t="shared" si="3"/>
        <v/>
      </c>
      <c r="CC46" s="35" t="str">
        <f t="shared" si="4"/>
        <v/>
      </c>
      <c r="CD46" s="35" t="str">
        <f t="shared" si="5"/>
        <v/>
      </c>
      <c r="CE46" s="35"/>
      <c r="CF46" s="35"/>
      <c r="CG46" s="36">
        <f t="shared" si="6"/>
        <v>0</v>
      </c>
      <c r="CH46" s="36">
        <f t="shared" si="7"/>
        <v>0</v>
      </c>
      <c r="CI46" s="36">
        <f t="shared" si="8"/>
        <v>0</v>
      </c>
      <c r="CJ46" s="36">
        <f t="shared" si="9"/>
        <v>0</v>
      </c>
      <c r="CK46" s="10"/>
      <c r="CL46" s="10"/>
      <c r="CM46" s="10"/>
      <c r="CN46" s="10"/>
      <c r="CO46" s="10"/>
    </row>
    <row r="47" spans="1:93" ht="16.350000000000001" customHeight="1" x14ac:dyDescent="0.25">
      <c r="A47" s="382" t="s">
        <v>50</v>
      </c>
      <c r="B47" s="18" t="s">
        <v>37</v>
      </c>
      <c r="C47" s="19">
        <f t="shared" si="0"/>
        <v>21</v>
      </c>
      <c r="D47" s="20">
        <f t="shared" si="12"/>
        <v>19</v>
      </c>
      <c r="E47" s="21">
        <f t="shared" si="12"/>
        <v>2</v>
      </c>
      <c r="F47" s="88"/>
      <c r="G47" s="89"/>
      <c r="H47" s="22"/>
      <c r="I47" s="23"/>
      <c r="J47" s="22"/>
      <c r="K47" s="24"/>
      <c r="L47" s="22"/>
      <c r="M47" s="24"/>
      <c r="N47" s="22">
        <v>2</v>
      </c>
      <c r="O47" s="24"/>
      <c r="P47" s="22">
        <v>3</v>
      </c>
      <c r="Q47" s="24"/>
      <c r="R47" s="22">
        <v>7</v>
      </c>
      <c r="S47" s="24"/>
      <c r="T47" s="22">
        <v>2</v>
      </c>
      <c r="U47" s="24">
        <v>1</v>
      </c>
      <c r="V47" s="22"/>
      <c r="W47" s="24"/>
      <c r="X47" s="22">
        <v>2</v>
      </c>
      <c r="Y47" s="24"/>
      <c r="Z47" s="22">
        <v>2</v>
      </c>
      <c r="AA47" s="24">
        <v>1</v>
      </c>
      <c r="AB47" s="22">
        <v>1</v>
      </c>
      <c r="AC47" s="24"/>
      <c r="AD47" s="22"/>
      <c r="AE47" s="24"/>
      <c r="AF47" s="22"/>
      <c r="AG47" s="24"/>
      <c r="AH47" s="22"/>
      <c r="AI47" s="24"/>
      <c r="AJ47" s="22"/>
      <c r="AK47" s="24"/>
      <c r="AL47" s="25"/>
      <c r="AM47" s="26"/>
      <c r="AN47" s="81"/>
      <c r="AO47" s="28">
        <v>0</v>
      </c>
      <c r="AP47" s="29">
        <v>3</v>
      </c>
      <c r="AQ47" s="83">
        <v>0</v>
      </c>
      <c r="AR47" s="83">
        <v>3</v>
      </c>
      <c r="AS47" s="100"/>
      <c r="AT47" s="83">
        <v>0</v>
      </c>
      <c r="AU47" s="33" t="str">
        <f t="shared" si="1"/>
        <v/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17"/>
      <c r="BG47" s="17"/>
      <c r="BX47" s="2"/>
      <c r="CA47" s="35" t="str">
        <f t="shared" si="2"/>
        <v/>
      </c>
      <c r="CB47" s="35" t="str">
        <f t="shared" si="3"/>
        <v/>
      </c>
      <c r="CC47" s="35" t="str">
        <f t="shared" si="4"/>
        <v/>
      </c>
      <c r="CD47" s="35" t="str">
        <f t="shared" si="5"/>
        <v/>
      </c>
      <c r="CE47" s="35"/>
      <c r="CF47" s="35"/>
      <c r="CG47" s="36">
        <f t="shared" si="6"/>
        <v>0</v>
      </c>
      <c r="CH47" s="36">
        <f t="shared" si="7"/>
        <v>0</v>
      </c>
      <c r="CI47" s="36">
        <f t="shared" si="8"/>
        <v>0</v>
      </c>
      <c r="CJ47" s="36">
        <f t="shared" si="9"/>
        <v>0</v>
      </c>
      <c r="CK47" s="10"/>
      <c r="CL47" s="10"/>
      <c r="CM47" s="10"/>
      <c r="CN47" s="10"/>
      <c r="CO47" s="10"/>
    </row>
    <row r="48" spans="1:93" ht="16.350000000000001" customHeight="1" x14ac:dyDescent="0.25">
      <c r="A48" s="383"/>
      <c r="B48" s="37" t="s">
        <v>38</v>
      </c>
      <c r="C48" s="38">
        <f t="shared" si="0"/>
        <v>0</v>
      </c>
      <c r="D48" s="39">
        <f>SUM(H48+J48+L48+N48+P48+R48+T48+V48+X48+Z48+AB48+AD48+AF48+AH48+AJ48+AL48)</f>
        <v>0</v>
      </c>
      <c r="E48" s="40">
        <f t="shared" si="12"/>
        <v>0</v>
      </c>
      <c r="F48" s="90"/>
      <c r="G48" s="91"/>
      <c r="H48" s="41"/>
      <c r="I48" s="42"/>
      <c r="J48" s="41"/>
      <c r="K48" s="43"/>
      <c r="L48" s="41"/>
      <c r="M48" s="43"/>
      <c r="N48" s="41"/>
      <c r="O48" s="43"/>
      <c r="P48" s="41"/>
      <c r="Q48" s="43"/>
      <c r="R48" s="41"/>
      <c r="S48" s="43"/>
      <c r="T48" s="41"/>
      <c r="U48" s="43"/>
      <c r="V48" s="41"/>
      <c r="W48" s="43"/>
      <c r="X48" s="41"/>
      <c r="Y48" s="43"/>
      <c r="Z48" s="41"/>
      <c r="AA48" s="43"/>
      <c r="AB48" s="41"/>
      <c r="AC48" s="43"/>
      <c r="AD48" s="41"/>
      <c r="AE48" s="43"/>
      <c r="AF48" s="41"/>
      <c r="AG48" s="43"/>
      <c r="AH48" s="41"/>
      <c r="AI48" s="43"/>
      <c r="AJ48" s="41"/>
      <c r="AK48" s="43"/>
      <c r="AL48" s="44"/>
      <c r="AM48" s="45"/>
      <c r="AN48" s="46"/>
      <c r="AO48" s="47"/>
      <c r="AP48" s="42"/>
      <c r="AQ48" s="32"/>
      <c r="AR48" s="32"/>
      <c r="AS48" s="48"/>
      <c r="AT48" s="32"/>
      <c r="AU48" s="33" t="str">
        <f t="shared" si="1"/>
        <v/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17"/>
      <c r="BG48" s="17"/>
      <c r="BX48" s="2"/>
      <c r="CA48" s="35" t="str">
        <f t="shared" si="2"/>
        <v/>
      </c>
      <c r="CB48" s="35" t="str">
        <f t="shared" si="3"/>
        <v/>
      </c>
      <c r="CC48" s="35" t="str">
        <f t="shared" si="4"/>
        <v/>
      </c>
      <c r="CD48" s="35" t="str">
        <f t="shared" si="5"/>
        <v/>
      </c>
      <c r="CE48" s="35"/>
      <c r="CF48" s="35"/>
      <c r="CG48" s="36">
        <f t="shared" si="6"/>
        <v>0</v>
      </c>
      <c r="CH48" s="36">
        <f t="shared" si="7"/>
        <v>0</v>
      </c>
      <c r="CI48" s="36">
        <f t="shared" si="8"/>
        <v>0</v>
      </c>
      <c r="CJ48" s="36">
        <f t="shared" si="9"/>
        <v>0</v>
      </c>
      <c r="CK48" s="10"/>
      <c r="CL48" s="10"/>
      <c r="CM48" s="10"/>
      <c r="CN48" s="10"/>
      <c r="CO48" s="10"/>
    </row>
    <row r="49" spans="1:93" ht="16.350000000000001" customHeight="1" x14ac:dyDescent="0.25">
      <c r="A49" s="383"/>
      <c r="B49" s="37" t="s">
        <v>39</v>
      </c>
      <c r="C49" s="38">
        <f t="shared" si="0"/>
        <v>148</v>
      </c>
      <c r="D49" s="39">
        <f t="shared" si="12"/>
        <v>109</v>
      </c>
      <c r="E49" s="40">
        <f t="shared" si="12"/>
        <v>39</v>
      </c>
      <c r="F49" s="90"/>
      <c r="G49" s="91"/>
      <c r="H49" s="41"/>
      <c r="I49" s="42"/>
      <c r="J49" s="41"/>
      <c r="K49" s="43"/>
      <c r="L49" s="41">
        <v>2</v>
      </c>
      <c r="M49" s="43"/>
      <c r="N49" s="41">
        <v>13</v>
      </c>
      <c r="O49" s="43">
        <v>1</v>
      </c>
      <c r="P49" s="41">
        <v>12</v>
      </c>
      <c r="Q49" s="43">
        <v>3</v>
      </c>
      <c r="R49" s="41">
        <v>23</v>
      </c>
      <c r="S49" s="43">
        <v>9</v>
      </c>
      <c r="T49" s="41">
        <v>11</v>
      </c>
      <c r="U49" s="43">
        <v>9</v>
      </c>
      <c r="V49" s="41">
        <v>12</v>
      </c>
      <c r="W49" s="43">
        <v>9</v>
      </c>
      <c r="X49" s="41">
        <v>13</v>
      </c>
      <c r="Y49" s="43">
        <v>5</v>
      </c>
      <c r="Z49" s="41">
        <v>7</v>
      </c>
      <c r="AA49" s="43">
        <v>1</v>
      </c>
      <c r="AB49" s="41">
        <v>10</v>
      </c>
      <c r="AC49" s="43"/>
      <c r="AD49" s="41">
        <v>2</v>
      </c>
      <c r="AE49" s="43">
        <v>1</v>
      </c>
      <c r="AF49" s="41"/>
      <c r="AG49" s="43">
        <v>1</v>
      </c>
      <c r="AH49" s="41">
        <v>3</v>
      </c>
      <c r="AI49" s="43"/>
      <c r="AJ49" s="41">
        <v>1</v>
      </c>
      <c r="AK49" s="43"/>
      <c r="AL49" s="44"/>
      <c r="AM49" s="45"/>
      <c r="AN49" s="46"/>
      <c r="AO49" s="47">
        <v>0</v>
      </c>
      <c r="AP49" s="42">
        <v>4</v>
      </c>
      <c r="AQ49" s="32">
        <v>0</v>
      </c>
      <c r="AR49" s="32">
        <v>11</v>
      </c>
      <c r="AS49" s="48"/>
      <c r="AT49" s="32">
        <v>0</v>
      </c>
      <c r="AU49" s="33" t="str">
        <f t="shared" si="1"/>
        <v/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17"/>
      <c r="BG49" s="17"/>
      <c r="BX49" s="2"/>
      <c r="CA49" s="35" t="str">
        <f t="shared" si="2"/>
        <v/>
      </c>
      <c r="CB49" s="35" t="str">
        <f t="shared" si="3"/>
        <v/>
      </c>
      <c r="CC49" s="35" t="str">
        <f t="shared" si="4"/>
        <v/>
      </c>
      <c r="CD49" s="35" t="str">
        <f t="shared" si="5"/>
        <v/>
      </c>
      <c r="CE49" s="35"/>
      <c r="CF49" s="35"/>
      <c r="CG49" s="36">
        <f t="shared" si="6"/>
        <v>0</v>
      </c>
      <c r="CH49" s="36">
        <f t="shared" si="7"/>
        <v>0</v>
      </c>
      <c r="CI49" s="36">
        <f t="shared" si="8"/>
        <v>0</v>
      </c>
      <c r="CJ49" s="36">
        <f t="shared" si="9"/>
        <v>0</v>
      </c>
      <c r="CK49" s="10"/>
      <c r="CL49" s="10"/>
      <c r="CM49" s="10"/>
      <c r="CN49" s="10"/>
      <c r="CO49" s="10"/>
    </row>
    <row r="50" spans="1:93" ht="16.350000000000001" customHeight="1" x14ac:dyDescent="0.25">
      <c r="A50" s="383"/>
      <c r="B50" s="37" t="s">
        <v>40</v>
      </c>
      <c r="C50" s="38">
        <f t="shared" si="0"/>
        <v>0</v>
      </c>
      <c r="D50" s="39">
        <f t="shared" si="12"/>
        <v>0</v>
      </c>
      <c r="E50" s="40">
        <f t="shared" si="12"/>
        <v>0</v>
      </c>
      <c r="F50" s="90"/>
      <c r="G50" s="91"/>
      <c r="H50" s="41"/>
      <c r="I50" s="42"/>
      <c r="J50" s="41"/>
      <c r="K50" s="43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1"/>
      <c r="W50" s="43"/>
      <c r="X50" s="41"/>
      <c r="Y50" s="43"/>
      <c r="Z50" s="41"/>
      <c r="AA50" s="43"/>
      <c r="AB50" s="41"/>
      <c r="AC50" s="43"/>
      <c r="AD50" s="41"/>
      <c r="AE50" s="43"/>
      <c r="AF50" s="41"/>
      <c r="AG50" s="43"/>
      <c r="AH50" s="41"/>
      <c r="AI50" s="43"/>
      <c r="AJ50" s="41"/>
      <c r="AK50" s="43"/>
      <c r="AL50" s="44"/>
      <c r="AM50" s="45"/>
      <c r="AN50" s="46"/>
      <c r="AO50" s="47"/>
      <c r="AP50" s="42"/>
      <c r="AQ50" s="32"/>
      <c r="AR50" s="32"/>
      <c r="AS50" s="48"/>
      <c r="AT50" s="32"/>
      <c r="AU50" s="33" t="str">
        <f t="shared" si="1"/>
        <v/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7"/>
      <c r="BG50" s="17"/>
      <c r="BX50" s="2"/>
      <c r="CA50" s="35" t="str">
        <f t="shared" si="2"/>
        <v/>
      </c>
      <c r="CB50" s="35" t="str">
        <f t="shared" si="3"/>
        <v/>
      </c>
      <c r="CC50" s="35" t="str">
        <f t="shared" si="4"/>
        <v/>
      </c>
      <c r="CD50" s="35" t="str">
        <f t="shared" si="5"/>
        <v/>
      </c>
      <c r="CE50" s="35"/>
      <c r="CF50" s="35"/>
      <c r="CG50" s="36">
        <f t="shared" si="6"/>
        <v>0</v>
      </c>
      <c r="CH50" s="36">
        <f t="shared" si="7"/>
        <v>0</v>
      </c>
      <c r="CI50" s="36">
        <f t="shared" si="8"/>
        <v>0</v>
      </c>
      <c r="CJ50" s="36">
        <f t="shared" si="9"/>
        <v>0</v>
      </c>
      <c r="CK50" s="10"/>
      <c r="CL50" s="10"/>
      <c r="CM50" s="10"/>
      <c r="CN50" s="10"/>
      <c r="CO50" s="10"/>
    </row>
    <row r="51" spans="1:93" ht="16.350000000000001" customHeight="1" x14ac:dyDescent="0.25">
      <c r="A51" s="383"/>
      <c r="B51" s="37" t="s">
        <v>41</v>
      </c>
      <c r="C51" s="38">
        <f t="shared" si="0"/>
        <v>0</v>
      </c>
      <c r="D51" s="39">
        <f>SUM(H51+J51+L51+N51+P51+R51+T51+V51+X51+Z51+AB51+AD51+AF51+AH51+AJ51+AL51)</f>
        <v>0</v>
      </c>
      <c r="E51" s="40">
        <f t="shared" si="12"/>
        <v>0</v>
      </c>
      <c r="F51" s="90"/>
      <c r="G51" s="91"/>
      <c r="H51" s="41"/>
      <c r="I51" s="42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41"/>
      <c r="W51" s="43"/>
      <c r="X51" s="41"/>
      <c r="Y51" s="43"/>
      <c r="Z51" s="41"/>
      <c r="AA51" s="43"/>
      <c r="AB51" s="41"/>
      <c r="AC51" s="43"/>
      <c r="AD51" s="41"/>
      <c r="AE51" s="43"/>
      <c r="AF51" s="41"/>
      <c r="AG51" s="43"/>
      <c r="AH51" s="41"/>
      <c r="AI51" s="43"/>
      <c r="AJ51" s="41"/>
      <c r="AK51" s="43"/>
      <c r="AL51" s="44"/>
      <c r="AM51" s="45"/>
      <c r="AN51" s="46"/>
      <c r="AO51" s="47"/>
      <c r="AP51" s="42"/>
      <c r="AQ51" s="32"/>
      <c r="AR51" s="32"/>
      <c r="AS51" s="48"/>
      <c r="AT51" s="32"/>
      <c r="AU51" s="33" t="str">
        <f t="shared" si="1"/>
        <v/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7"/>
      <c r="BG51" s="17"/>
      <c r="BX51" s="2"/>
      <c r="CA51" s="35" t="str">
        <f t="shared" si="2"/>
        <v/>
      </c>
      <c r="CB51" s="35" t="str">
        <f t="shared" si="3"/>
        <v/>
      </c>
      <c r="CC51" s="35" t="str">
        <f t="shared" si="4"/>
        <v/>
      </c>
      <c r="CD51" s="35" t="str">
        <f t="shared" si="5"/>
        <v/>
      </c>
      <c r="CE51" s="35"/>
      <c r="CF51" s="35"/>
      <c r="CG51" s="36">
        <f t="shared" si="6"/>
        <v>0</v>
      </c>
      <c r="CH51" s="36">
        <f t="shared" si="7"/>
        <v>0</v>
      </c>
      <c r="CI51" s="36">
        <f t="shared" si="8"/>
        <v>0</v>
      </c>
      <c r="CJ51" s="36">
        <f t="shared" si="9"/>
        <v>0</v>
      </c>
      <c r="CK51" s="10"/>
      <c r="CL51" s="10"/>
      <c r="CM51" s="10"/>
      <c r="CN51" s="10"/>
      <c r="CO51" s="10"/>
    </row>
    <row r="52" spans="1:93" ht="16.350000000000001" customHeight="1" x14ac:dyDescent="0.25">
      <c r="A52" s="383"/>
      <c r="B52" s="37" t="s">
        <v>42</v>
      </c>
      <c r="C52" s="38">
        <f t="shared" si="0"/>
        <v>0</v>
      </c>
      <c r="D52" s="39">
        <f t="shared" si="12"/>
        <v>0</v>
      </c>
      <c r="E52" s="40">
        <f t="shared" si="12"/>
        <v>0</v>
      </c>
      <c r="F52" s="90"/>
      <c r="G52" s="91"/>
      <c r="H52" s="41"/>
      <c r="I52" s="42"/>
      <c r="J52" s="41"/>
      <c r="K52" s="43"/>
      <c r="L52" s="41"/>
      <c r="M52" s="43"/>
      <c r="N52" s="41"/>
      <c r="O52" s="43"/>
      <c r="P52" s="41"/>
      <c r="Q52" s="43"/>
      <c r="R52" s="41"/>
      <c r="S52" s="43"/>
      <c r="T52" s="41"/>
      <c r="U52" s="43"/>
      <c r="V52" s="41"/>
      <c r="W52" s="43"/>
      <c r="X52" s="41"/>
      <c r="Y52" s="43"/>
      <c r="Z52" s="41"/>
      <c r="AA52" s="43"/>
      <c r="AB52" s="41"/>
      <c r="AC52" s="43"/>
      <c r="AD52" s="41"/>
      <c r="AE52" s="43"/>
      <c r="AF52" s="41"/>
      <c r="AG52" s="43"/>
      <c r="AH52" s="41"/>
      <c r="AI52" s="43"/>
      <c r="AJ52" s="41"/>
      <c r="AK52" s="43"/>
      <c r="AL52" s="44"/>
      <c r="AM52" s="45"/>
      <c r="AN52" s="46"/>
      <c r="AO52" s="47"/>
      <c r="AP52" s="42"/>
      <c r="AQ52" s="32"/>
      <c r="AR52" s="32"/>
      <c r="AS52" s="48"/>
      <c r="AT52" s="32"/>
      <c r="AU52" s="33" t="str">
        <f t="shared" si="1"/>
        <v/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17"/>
      <c r="BG52" s="17"/>
      <c r="BX52" s="2"/>
      <c r="CA52" s="35" t="str">
        <f t="shared" si="2"/>
        <v/>
      </c>
      <c r="CB52" s="35" t="str">
        <f t="shared" si="3"/>
        <v/>
      </c>
      <c r="CC52" s="35" t="str">
        <f t="shared" si="4"/>
        <v/>
      </c>
      <c r="CD52" s="35" t="str">
        <f t="shared" si="5"/>
        <v/>
      </c>
      <c r="CE52" s="35"/>
      <c r="CF52" s="35"/>
      <c r="CG52" s="36">
        <f t="shared" si="6"/>
        <v>0</v>
      </c>
      <c r="CH52" s="36">
        <f t="shared" si="7"/>
        <v>0</v>
      </c>
      <c r="CI52" s="36">
        <f t="shared" si="8"/>
        <v>0</v>
      </c>
      <c r="CJ52" s="36">
        <f t="shared" si="9"/>
        <v>0</v>
      </c>
      <c r="CK52" s="10"/>
      <c r="CL52" s="10"/>
      <c r="CM52" s="10"/>
      <c r="CN52" s="10"/>
      <c r="CO52" s="10"/>
    </row>
    <row r="53" spans="1:93" ht="16.350000000000001" customHeight="1" x14ac:dyDescent="0.25">
      <c r="A53" s="383"/>
      <c r="B53" s="37" t="s">
        <v>43</v>
      </c>
      <c r="C53" s="38">
        <f t="shared" si="0"/>
        <v>0</v>
      </c>
      <c r="D53" s="39">
        <f t="shared" ref="D53:E57" si="13">SUM(H53+J53+L53+N53+P53+R53+T53+V53+X53+Z53+AB53+AD53+AF53+AH53+AJ53+AL53)</f>
        <v>0</v>
      </c>
      <c r="E53" s="40">
        <f t="shared" si="13"/>
        <v>0</v>
      </c>
      <c r="F53" s="90"/>
      <c r="G53" s="91"/>
      <c r="H53" s="41"/>
      <c r="I53" s="42"/>
      <c r="J53" s="41"/>
      <c r="K53" s="43"/>
      <c r="L53" s="41"/>
      <c r="M53" s="43"/>
      <c r="N53" s="41"/>
      <c r="O53" s="43"/>
      <c r="P53" s="41"/>
      <c r="Q53" s="43"/>
      <c r="R53" s="41"/>
      <c r="S53" s="43"/>
      <c r="T53" s="41"/>
      <c r="U53" s="43"/>
      <c r="V53" s="41"/>
      <c r="W53" s="43"/>
      <c r="X53" s="41"/>
      <c r="Y53" s="43"/>
      <c r="Z53" s="41"/>
      <c r="AA53" s="43"/>
      <c r="AB53" s="41"/>
      <c r="AC53" s="43"/>
      <c r="AD53" s="41"/>
      <c r="AE53" s="43"/>
      <c r="AF53" s="41"/>
      <c r="AG53" s="43"/>
      <c r="AH53" s="41"/>
      <c r="AI53" s="43"/>
      <c r="AJ53" s="41"/>
      <c r="AK53" s="43"/>
      <c r="AL53" s="44"/>
      <c r="AM53" s="45"/>
      <c r="AN53" s="46"/>
      <c r="AO53" s="47"/>
      <c r="AP53" s="42"/>
      <c r="AQ53" s="32"/>
      <c r="AR53" s="32"/>
      <c r="AS53" s="48"/>
      <c r="AT53" s="32"/>
      <c r="AU53" s="33" t="str">
        <f t="shared" si="1"/>
        <v/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17"/>
      <c r="BG53" s="17"/>
      <c r="BX53" s="2"/>
      <c r="CA53" s="35" t="str">
        <f t="shared" si="2"/>
        <v/>
      </c>
      <c r="CB53" s="35" t="str">
        <f t="shared" si="3"/>
        <v/>
      </c>
      <c r="CC53" s="35" t="str">
        <f t="shared" si="4"/>
        <v/>
      </c>
      <c r="CD53" s="35" t="str">
        <f t="shared" si="5"/>
        <v/>
      </c>
      <c r="CE53" s="35"/>
      <c r="CF53" s="35"/>
      <c r="CG53" s="36">
        <f t="shared" si="6"/>
        <v>0</v>
      </c>
      <c r="CH53" s="36">
        <f t="shared" si="7"/>
        <v>0</v>
      </c>
      <c r="CI53" s="36">
        <f t="shared" si="8"/>
        <v>0</v>
      </c>
      <c r="CJ53" s="36">
        <f t="shared" si="9"/>
        <v>0</v>
      </c>
      <c r="CK53" s="10"/>
      <c r="CL53" s="10"/>
      <c r="CM53" s="10"/>
      <c r="CN53" s="10"/>
      <c r="CO53" s="10"/>
    </row>
    <row r="54" spans="1:93" ht="16.350000000000001" customHeight="1" x14ac:dyDescent="0.25">
      <c r="A54" s="383"/>
      <c r="B54" s="49" t="s">
        <v>44</v>
      </c>
      <c r="C54" s="50">
        <f t="shared" si="0"/>
        <v>0</v>
      </c>
      <c r="D54" s="51">
        <f>SUM(H54+J54+L54+N54+P54+R54+T54+V54+X54+Z54+AB54+AD54+AF54+AH54+AJ54+AL54)</f>
        <v>0</v>
      </c>
      <c r="E54" s="52">
        <f t="shared" si="13"/>
        <v>0</v>
      </c>
      <c r="F54" s="90"/>
      <c r="G54" s="91"/>
      <c r="H54" s="53"/>
      <c r="I54" s="54"/>
      <c r="J54" s="53"/>
      <c r="K54" s="55"/>
      <c r="L54" s="53"/>
      <c r="M54" s="55"/>
      <c r="N54" s="53"/>
      <c r="O54" s="55"/>
      <c r="P54" s="53"/>
      <c r="Q54" s="55"/>
      <c r="R54" s="53"/>
      <c r="S54" s="55"/>
      <c r="T54" s="53"/>
      <c r="U54" s="55"/>
      <c r="V54" s="53"/>
      <c r="W54" s="55"/>
      <c r="X54" s="53"/>
      <c r="Y54" s="55"/>
      <c r="Z54" s="53"/>
      <c r="AA54" s="55"/>
      <c r="AB54" s="53"/>
      <c r="AC54" s="55"/>
      <c r="AD54" s="53"/>
      <c r="AE54" s="55"/>
      <c r="AF54" s="53"/>
      <c r="AG54" s="55"/>
      <c r="AH54" s="53"/>
      <c r="AI54" s="55"/>
      <c r="AJ54" s="53"/>
      <c r="AK54" s="55"/>
      <c r="AL54" s="56"/>
      <c r="AM54" s="57"/>
      <c r="AN54" s="46"/>
      <c r="AO54" s="58"/>
      <c r="AP54" s="42"/>
      <c r="AQ54" s="32"/>
      <c r="AR54" s="32"/>
      <c r="AS54" s="48"/>
      <c r="AT54" s="32"/>
      <c r="AU54" s="33" t="str">
        <f t="shared" si="1"/>
        <v/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17"/>
      <c r="BG54" s="17"/>
      <c r="BX54" s="2"/>
      <c r="CA54" s="35" t="str">
        <f t="shared" si="2"/>
        <v/>
      </c>
      <c r="CB54" s="35" t="str">
        <f t="shared" si="3"/>
        <v/>
      </c>
      <c r="CC54" s="35" t="str">
        <f t="shared" si="4"/>
        <v/>
      </c>
      <c r="CD54" s="35" t="str">
        <f t="shared" si="5"/>
        <v/>
      </c>
      <c r="CE54" s="35"/>
      <c r="CF54" s="35"/>
      <c r="CG54" s="36">
        <f t="shared" si="6"/>
        <v>0</v>
      </c>
      <c r="CH54" s="36">
        <f t="shared" si="7"/>
        <v>0</v>
      </c>
      <c r="CI54" s="36">
        <f t="shared" si="8"/>
        <v>0</v>
      </c>
      <c r="CJ54" s="36">
        <f t="shared" si="9"/>
        <v>0</v>
      </c>
      <c r="CK54" s="10"/>
      <c r="CL54" s="10"/>
      <c r="CM54" s="10"/>
      <c r="CN54" s="10"/>
      <c r="CO54" s="10"/>
    </row>
    <row r="55" spans="1:93" ht="16.350000000000001" customHeight="1" x14ac:dyDescent="0.25">
      <c r="A55" s="383"/>
      <c r="B55" s="37" t="s">
        <v>45</v>
      </c>
      <c r="C55" s="38">
        <f t="shared" si="0"/>
        <v>0</v>
      </c>
      <c r="D55" s="39">
        <f t="shared" si="13"/>
        <v>0</v>
      </c>
      <c r="E55" s="40">
        <f t="shared" si="13"/>
        <v>0</v>
      </c>
      <c r="F55" s="90"/>
      <c r="G55" s="92"/>
      <c r="H55" s="41"/>
      <c r="I55" s="42"/>
      <c r="J55" s="41"/>
      <c r="K55" s="43"/>
      <c r="L55" s="41"/>
      <c r="M55" s="43"/>
      <c r="N55" s="41"/>
      <c r="O55" s="43"/>
      <c r="P55" s="41"/>
      <c r="Q55" s="43"/>
      <c r="R55" s="41"/>
      <c r="S55" s="43"/>
      <c r="T55" s="41"/>
      <c r="U55" s="43"/>
      <c r="V55" s="41"/>
      <c r="W55" s="43"/>
      <c r="X55" s="41"/>
      <c r="Y55" s="43"/>
      <c r="Z55" s="41"/>
      <c r="AA55" s="43"/>
      <c r="AB55" s="41"/>
      <c r="AC55" s="43"/>
      <c r="AD55" s="41"/>
      <c r="AE55" s="43"/>
      <c r="AF55" s="41"/>
      <c r="AG55" s="43"/>
      <c r="AH55" s="41"/>
      <c r="AI55" s="43"/>
      <c r="AJ55" s="41"/>
      <c r="AK55" s="43"/>
      <c r="AL55" s="44"/>
      <c r="AM55" s="45"/>
      <c r="AN55" s="46"/>
      <c r="AO55" s="47"/>
      <c r="AP55" s="42"/>
      <c r="AQ55" s="32"/>
      <c r="AR55" s="32"/>
      <c r="AS55" s="48"/>
      <c r="AT55" s="32"/>
      <c r="AU55" s="33" t="str">
        <f t="shared" si="1"/>
        <v/>
      </c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17"/>
      <c r="BG55" s="17"/>
      <c r="BX55" s="2"/>
      <c r="CA55" s="35" t="str">
        <f t="shared" si="2"/>
        <v/>
      </c>
      <c r="CB55" s="35" t="str">
        <f t="shared" si="3"/>
        <v/>
      </c>
      <c r="CC55" s="35" t="str">
        <f t="shared" si="4"/>
        <v/>
      </c>
      <c r="CD55" s="35" t="str">
        <f t="shared" si="5"/>
        <v/>
      </c>
      <c r="CE55" s="35"/>
      <c r="CF55" s="35"/>
      <c r="CG55" s="36">
        <f t="shared" si="6"/>
        <v>0</v>
      </c>
      <c r="CH55" s="36">
        <f t="shared" si="7"/>
        <v>0</v>
      </c>
      <c r="CI55" s="36">
        <f t="shared" si="8"/>
        <v>0</v>
      </c>
      <c r="CJ55" s="36">
        <f t="shared" si="9"/>
        <v>0</v>
      </c>
      <c r="CK55" s="10"/>
      <c r="CL55" s="10"/>
      <c r="CM55" s="10"/>
      <c r="CN55" s="10"/>
      <c r="CO55" s="10"/>
    </row>
    <row r="56" spans="1:93" ht="16.350000000000001" customHeight="1" x14ac:dyDescent="0.25">
      <c r="A56" s="383"/>
      <c r="B56" s="59" t="s">
        <v>46</v>
      </c>
      <c r="C56" s="38">
        <f t="shared" si="0"/>
        <v>0</v>
      </c>
      <c r="D56" s="39">
        <f t="shared" si="13"/>
        <v>0</v>
      </c>
      <c r="E56" s="61">
        <f t="shared" si="13"/>
        <v>0</v>
      </c>
      <c r="F56" s="90"/>
      <c r="G56" s="93"/>
      <c r="H56" s="41"/>
      <c r="I56" s="42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41"/>
      <c r="W56" s="43"/>
      <c r="X56" s="41"/>
      <c r="Y56" s="43"/>
      <c r="Z56" s="41"/>
      <c r="AA56" s="43"/>
      <c r="AB56" s="41"/>
      <c r="AC56" s="43"/>
      <c r="AD56" s="41"/>
      <c r="AE56" s="43"/>
      <c r="AF56" s="41"/>
      <c r="AG56" s="101"/>
      <c r="AH56" s="41"/>
      <c r="AI56" s="43"/>
      <c r="AJ56" s="41"/>
      <c r="AK56" s="43"/>
      <c r="AL56" s="44"/>
      <c r="AM56" s="45"/>
      <c r="AN56" s="46"/>
      <c r="AO56" s="47"/>
      <c r="AP56" s="42"/>
      <c r="AQ56" s="32"/>
      <c r="AR56" s="32"/>
      <c r="AS56" s="48"/>
      <c r="AT56" s="32"/>
      <c r="AU56" s="33" t="str">
        <f t="shared" si="1"/>
        <v/>
      </c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17"/>
      <c r="BG56" s="17"/>
      <c r="BX56" s="2"/>
      <c r="CA56" s="35" t="str">
        <f t="shared" si="2"/>
        <v/>
      </c>
      <c r="CB56" s="35" t="str">
        <f t="shared" si="3"/>
        <v/>
      </c>
      <c r="CC56" s="35" t="str">
        <f t="shared" si="4"/>
        <v/>
      </c>
      <c r="CD56" s="35" t="str">
        <f t="shared" si="5"/>
        <v/>
      </c>
      <c r="CE56" s="35"/>
      <c r="CF56" s="35"/>
      <c r="CG56" s="36">
        <f t="shared" si="6"/>
        <v>0</v>
      </c>
      <c r="CH56" s="36">
        <f t="shared" si="7"/>
        <v>0</v>
      </c>
      <c r="CI56" s="36">
        <f t="shared" si="8"/>
        <v>0</v>
      </c>
      <c r="CJ56" s="36">
        <f t="shared" si="9"/>
        <v>0</v>
      </c>
      <c r="CK56" s="10"/>
      <c r="CL56" s="10"/>
      <c r="CM56" s="10"/>
      <c r="CN56" s="10"/>
      <c r="CO56" s="10"/>
    </row>
    <row r="57" spans="1:93" ht="16.350000000000001" customHeight="1" x14ac:dyDescent="0.25">
      <c r="A57" s="384"/>
      <c r="B57" s="63" t="s">
        <v>47</v>
      </c>
      <c r="C57" s="64">
        <f t="shared" si="0"/>
        <v>0</v>
      </c>
      <c r="D57" s="65">
        <f>SUM(H57+J57+L57+N57+P57+R57+T57+V57+X57+Z57+AB57+AD57+AF57+AH57+AJ57+AL57)</f>
        <v>0</v>
      </c>
      <c r="E57" s="66">
        <f t="shared" si="13"/>
        <v>0</v>
      </c>
      <c r="F57" s="97"/>
      <c r="G57" s="98"/>
      <c r="H57" s="67"/>
      <c r="I57" s="68"/>
      <c r="J57" s="67"/>
      <c r="K57" s="69"/>
      <c r="L57" s="67"/>
      <c r="M57" s="69"/>
      <c r="N57" s="67"/>
      <c r="O57" s="69"/>
      <c r="P57" s="67"/>
      <c r="Q57" s="69"/>
      <c r="R57" s="67"/>
      <c r="S57" s="69"/>
      <c r="T57" s="67"/>
      <c r="U57" s="69"/>
      <c r="V57" s="67"/>
      <c r="W57" s="69"/>
      <c r="X57" s="67"/>
      <c r="Y57" s="69"/>
      <c r="Z57" s="67"/>
      <c r="AA57" s="69"/>
      <c r="AB57" s="67"/>
      <c r="AC57" s="69"/>
      <c r="AD57" s="67"/>
      <c r="AE57" s="69"/>
      <c r="AF57" s="67"/>
      <c r="AG57" s="69"/>
      <c r="AH57" s="67"/>
      <c r="AI57" s="69"/>
      <c r="AJ57" s="67"/>
      <c r="AK57" s="69"/>
      <c r="AL57" s="99"/>
      <c r="AM57" s="71"/>
      <c r="AN57" s="72"/>
      <c r="AO57" s="73"/>
      <c r="AP57" s="74"/>
      <c r="AQ57" s="75"/>
      <c r="AR57" s="75"/>
      <c r="AS57" s="48"/>
      <c r="AT57" s="32"/>
      <c r="AU57" s="33" t="str">
        <f t="shared" si="1"/>
        <v/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17"/>
      <c r="BG57" s="17"/>
      <c r="BX57" s="2"/>
      <c r="CA57" s="35" t="str">
        <f t="shared" si="2"/>
        <v/>
      </c>
      <c r="CB57" s="35" t="str">
        <f t="shared" si="3"/>
        <v/>
      </c>
      <c r="CC57" s="35" t="str">
        <f t="shared" si="4"/>
        <v/>
      </c>
      <c r="CD57" s="35" t="str">
        <f t="shared" si="5"/>
        <v/>
      </c>
      <c r="CE57" s="35"/>
      <c r="CF57" s="35"/>
      <c r="CG57" s="36">
        <f t="shared" si="6"/>
        <v>0</v>
      </c>
      <c r="CH57" s="36">
        <f t="shared" si="7"/>
        <v>0</v>
      </c>
      <c r="CI57" s="36">
        <f t="shared" si="8"/>
        <v>0</v>
      </c>
      <c r="CJ57" s="36">
        <f t="shared" si="9"/>
        <v>0</v>
      </c>
      <c r="CK57" s="10"/>
      <c r="CL57" s="10"/>
      <c r="CM57" s="10"/>
      <c r="CN57" s="10"/>
      <c r="CO57" s="10"/>
    </row>
    <row r="58" spans="1:93" ht="16.350000000000001" customHeight="1" x14ac:dyDescent="0.25">
      <c r="A58" s="382" t="s">
        <v>51</v>
      </c>
      <c r="B58" s="18" t="s">
        <v>37</v>
      </c>
      <c r="C58" s="19">
        <f t="shared" si="0"/>
        <v>21</v>
      </c>
      <c r="D58" s="20">
        <f>SUM(J58+L58+N58+P58+R58+T58+V58+X58+Z58+AB58+AD58+AF58+AH58+AJ58+AL58)</f>
        <v>19</v>
      </c>
      <c r="E58" s="21">
        <f>SUM(K58+M58+O58+Q58+S58+U58+W58+Y58+AA58+AC58+AE58+AG58+AI58+AK58+AM58)</f>
        <v>2</v>
      </c>
      <c r="F58" s="88"/>
      <c r="G58" s="89"/>
      <c r="H58" s="88"/>
      <c r="I58" s="89"/>
      <c r="J58" s="22"/>
      <c r="K58" s="24"/>
      <c r="L58" s="22"/>
      <c r="M58" s="24"/>
      <c r="N58" s="22">
        <v>2</v>
      </c>
      <c r="O58" s="24"/>
      <c r="P58" s="22">
        <v>3</v>
      </c>
      <c r="Q58" s="24"/>
      <c r="R58" s="22">
        <v>7</v>
      </c>
      <c r="S58" s="24"/>
      <c r="T58" s="22">
        <v>2</v>
      </c>
      <c r="U58" s="24">
        <v>1</v>
      </c>
      <c r="V58" s="22"/>
      <c r="W58" s="24"/>
      <c r="X58" s="22">
        <v>2</v>
      </c>
      <c r="Y58" s="24"/>
      <c r="Z58" s="22">
        <v>2</v>
      </c>
      <c r="AA58" s="24">
        <v>1</v>
      </c>
      <c r="AB58" s="22">
        <v>1</v>
      </c>
      <c r="AC58" s="24"/>
      <c r="AD58" s="22"/>
      <c r="AE58" s="24"/>
      <c r="AF58" s="22"/>
      <c r="AG58" s="24"/>
      <c r="AH58" s="22"/>
      <c r="AI58" s="24"/>
      <c r="AJ58" s="22"/>
      <c r="AK58" s="24"/>
      <c r="AL58" s="25"/>
      <c r="AM58" s="26"/>
      <c r="AN58" s="81"/>
      <c r="AO58" s="28">
        <v>0</v>
      </c>
      <c r="AP58" s="23">
        <v>3</v>
      </c>
      <c r="AQ58" s="102">
        <v>0</v>
      </c>
      <c r="AR58" s="102">
        <v>3</v>
      </c>
      <c r="AS58" s="102">
        <v>0</v>
      </c>
      <c r="AT58" s="102">
        <v>0</v>
      </c>
      <c r="AU58" s="33" t="str">
        <f t="shared" si="1"/>
        <v/>
      </c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7"/>
      <c r="BG58" s="17"/>
      <c r="BX58" s="2"/>
      <c r="CA58" s="35" t="str">
        <f t="shared" si="2"/>
        <v/>
      </c>
      <c r="CB58" s="35" t="str">
        <f t="shared" si="3"/>
        <v/>
      </c>
      <c r="CC58" s="35" t="str">
        <f t="shared" si="4"/>
        <v/>
      </c>
      <c r="CD58" s="35" t="str">
        <f t="shared" si="5"/>
        <v/>
      </c>
      <c r="CE58" s="35"/>
      <c r="CF58" s="35"/>
      <c r="CG58" s="36">
        <f t="shared" si="6"/>
        <v>0</v>
      </c>
      <c r="CH58" s="36">
        <f t="shared" si="7"/>
        <v>0</v>
      </c>
      <c r="CI58" s="36">
        <f t="shared" si="8"/>
        <v>0</v>
      </c>
      <c r="CJ58" s="36">
        <f t="shared" si="9"/>
        <v>0</v>
      </c>
      <c r="CK58" s="10"/>
      <c r="CL58" s="10"/>
      <c r="CM58" s="10"/>
      <c r="CN58" s="10"/>
      <c r="CO58" s="10"/>
    </row>
    <row r="59" spans="1:93" ht="16.350000000000001" customHeight="1" x14ac:dyDescent="0.25">
      <c r="A59" s="383"/>
      <c r="B59" s="37" t="s">
        <v>38</v>
      </c>
      <c r="C59" s="38">
        <f t="shared" si="0"/>
        <v>0</v>
      </c>
      <c r="D59" s="39">
        <f t="shared" ref="D59:E64" si="14">SUM(J59+L59+N59+P59+R59+T59+V59+X59+Z59+AB59+AD59+AF59+AH59+AJ59+AL59)</f>
        <v>0</v>
      </c>
      <c r="E59" s="40">
        <f t="shared" si="14"/>
        <v>0</v>
      </c>
      <c r="F59" s="90"/>
      <c r="G59" s="91"/>
      <c r="H59" s="90"/>
      <c r="I59" s="91"/>
      <c r="J59" s="41"/>
      <c r="K59" s="43"/>
      <c r="L59" s="41"/>
      <c r="M59" s="43"/>
      <c r="N59" s="41"/>
      <c r="O59" s="43"/>
      <c r="P59" s="41"/>
      <c r="Q59" s="43"/>
      <c r="R59" s="41"/>
      <c r="S59" s="43"/>
      <c r="T59" s="41"/>
      <c r="U59" s="43"/>
      <c r="V59" s="41"/>
      <c r="W59" s="43"/>
      <c r="X59" s="41"/>
      <c r="Y59" s="43"/>
      <c r="Z59" s="41"/>
      <c r="AA59" s="43"/>
      <c r="AB59" s="41"/>
      <c r="AC59" s="43"/>
      <c r="AD59" s="41"/>
      <c r="AE59" s="43"/>
      <c r="AF59" s="41"/>
      <c r="AG59" s="43"/>
      <c r="AH59" s="41"/>
      <c r="AI59" s="43"/>
      <c r="AJ59" s="41"/>
      <c r="AK59" s="43"/>
      <c r="AL59" s="44"/>
      <c r="AM59" s="45"/>
      <c r="AN59" s="46"/>
      <c r="AO59" s="47"/>
      <c r="AP59" s="42"/>
      <c r="AQ59" s="32"/>
      <c r="AR59" s="32"/>
      <c r="AS59" s="32"/>
      <c r="AT59" s="32"/>
      <c r="AU59" s="33" t="str">
        <f t="shared" si="1"/>
        <v/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7"/>
      <c r="BG59" s="17"/>
      <c r="BX59" s="2"/>
      <c r="CA59" s="35" t="str">
        <f t="shared" si="2"/>
        <v/>
      </c>
      <c r="CB59" s="35" t="str">
        <f t="shared" si="3"/>
        <v/>
      </c>
      <c r="CC59" s="35" t="str">
        <f t="shared" si="4"/>
        <v/>
      </c>
      <c r="CD59" s="35" t="str">
        <f t="shared" si="5"/>
        <v/>
      </c>
      <c r="CE59" s="35"/>
      <c r="CF59" s="35"/>
      <c r="CG59" s="36">
        <f t="shared" si="6"/>
        <v>0</v>
      </c>
      <c r="CH59" s="36">
        <f t="shared" si="7"/>
        <v>0</v>
      </c>
      <c r="CI59" s="36">
        <f t="shared" si="8"/>
        <v>0</v>
      </c>
      <c r="CJ59" s="36">
        <f t="shared" si="9"/>
        <v>0</v>
      </c>
      <c r="CK59" s="10"/>
      <c r="CL59" s="10"/>
      <c r="CM59" s="10"/>
      <c r="CN59" s="10"/>
      <c r="CO59" s="10"/>
    </row>
    <row r="60" spans="1:93" ht="16.350000000000001" customHeight="1" x14ac:dyDescent="0.25">
      <c r="A60" s="383"/>
      <c r="B60" s="37" t="s">
        <v>39</v>
      </c>
      <c r="C60" s="38">
        <f t="shared" si="0"/>
        <v>148</v>
      </c>
      <c r="D60" s="39">
        <f>SUM(J60+L60+N60+P60+R60+T60+V60+X60+Z60+AB60+AD60+AF60+AH60+AJ60+AL60)</f>
        <v>109</v>
      </c>
      <c r="E60" s="40">
        <f>SUM(K60+M60+O60+Q60+S60+U60+W60+Y60+AA60+AC60+AE60+AG60+AI60+AK60+AM60)</f>
        <v>39</v>
      </c>
      <c r="F60" s="90"/>
      <c r="G60" s="91"/>
      <c r="H60" s="90"/>
      <c r="I60" s="91"/>
      <c r="J60" s="41"/>
      <c r="K60" s="43"/>
      <c r="L60" s="41">
        <v>2</v>
      </c>
      <c r="M60" s="43"/>
      <c r="N60" s="41">
        <v>13</v>
      </c>
      <c r="O60" s="43">
        <v>1</v>
      </c>
      <c r="P60" s="41">
        <v>12</v>
      </c>
      <c r="Q60" s="43">
        <v>3</v>
      </c>
      <c r="R60" s="41">
        <v>23</v>
      </c>
      <c r="S60" s="43">
        <v>9</v>
      </c>
      <c r="T60" s="41">
        <v>11</v>
      </c>
      <c r="U60" s="43">
        <v>9</v>
      </c>
      <c r="V60" s="41">
        <v>12</v>
      </c>
      <c r="W60" s="43">
        <v>9</v>
      </c>
      <c r="X60" s="41">
        <v>13</v>
      </c>
      <c r="Y60" s="43">
        <v>5</v>
      </c>
      <c r="Z60" s="41">
        <v>7</v>
      </c>
      <c r="AA60" s="43">
        <v>1</v>
      </c>
      <c r="AB60" s="41">
        <v>10</v>
      </c>
      <c r="AC60" s="43"/>
      <c r="AD60" s="41">
        <v>2</v>
      </c>
      <c r="AE60" s="43">
        <v>1</v>
      </c>
      <c r="AF60" s="41"/>
      <c r="AG60" s="43">
        <v>1</v>
      </c>
      <c r="AH60" s="41">
        <v>3</v>
      </c>
      <c r="AI60" s="43"/>
      <c r="AJ60" s="41">
        <v>1</v>
      </c>
      <c r="AK60" s="43"/>
      <c r="AL60" s="44"/>
      <c r="AM60" s="45"/>
      <c r="AN60" s="46"/>
      <c r="AO60" s="47">
        <v>0</v>
      </c>
      <c r="AP60" s="42">
        <v>4</v>
      </c>
      <c r="AQ60" s="32">
        <v>0</v>
      </c>
      <c r="AR60" s="32">
        <v>11</v>
      </c>
      <c r="AS60" s="32">
        <v>0</v>
      </c>
      <c r="AT60" s="32">
        <v>0</v>
      </c>
      <c r="AU60" s="33" t="str">
        <f t="shared" si="1"/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17"/>
      <c r="BG60" s="17"/>
      <c r="BX60" s="2"/>
      <c r="CA60" s="35" t="str">
        <f t="shared" si="2"/>
        <v/>
      </c>
      <c r="CB60" s="35" t="str">
        <f t="shared" si="3"/>
        <v/>
      </c>
      <c r="CC60" s="35" t="str">
        <f t="shared" si="4"/>
        <v/>
      </c>
      <c r="CD60" s="35" t="str">
        <f t="shared" si="5"/>
        <v/>
      </c>
      <c r="CE60" s="35"/>
      <c r="CF60" s="35"/>
      <c r="CG60" s="36">
        <f t="shared" si="6"/>
        <v>0</v>
      </c>
      <c r="CH60" s="36">
        <f t="shared" si="7"/>
        <v>0</v>
      </c>
      <c r="CI60" s="36">
        <f t="shared" si="8"/>
        <v>0</v>
      </c>
      <c r="CJ60" s="36">
        <f t="shared" si="9"/>
        <v>0</v>
      </c>
      <c r="CK60" s="10"/>
      <c r="CL60" s="10"/>
      <c r="CM60" s="10"/>
      <c r="CN60" s="10"/>
      <c r="CO60" s="10"/>
    </row>
    <row r="61" spans="1:93" ht="16.350000000000001" customHeight="1" x14ac:dyDescent="0.25">
      <c r="A61" s="383"/>
      <c r="B61" s="37" t="s">
        <v>41</v>
      </c>
      <c r="C61" s="38">
        <f t="shared" si="0"/>
        <v>0</v>
      </c>
      <c r="D61" s="39">
        <f t="shared" si="14"/>
        <v>0</v>
      </c>
      <c r="E61" s="40">
        <f t="shared" si="14"/>
        <v>0</v>
      </c>
      <c r="F61" s="90"/>
      <c r="G61" s="91"/>
      <c r="H61" s="90"/>
      <c r="I61" s="91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41"/>
      <c r="W61" s="43"/>
      <c r="X61" s="41"/>
      <c r="Y61" s="43"/>
      <c r="Z61" s="41"/>
      <c r="AA61" s="43"/>
      <c r="AB61" s="41"/>
      <c r="AC61" s="43"/>
      <c r="AD61" s="41"/>
      <c r="AE61" s="43"/>
      <c r="AF61" s="41"/>
      <c r="AG61" s="43"/>
      <c r="AH61" s="41"/>
      <c r="AI61" s="43"/>
      <c r="AJ61" s="41"/>
      <c r="AK61" s="43"/>
      <c r="AL61" s="44"/>
      <c r="AM61" s="45"/>
      <c r="AN61" s="46"/>
      <c r="AO61" s="47"/>
      <c r="AP61" s="42"/>
      <c r="AQ61" s="32"/>
      <c r="AR61" s="32"/>
      <c r="AS61" s="32"/>
      <c r="AT61" s="32"/>
      <c r="AU61" s="33" t="str">
        <f t="shared" si="1"/>
        <v/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17"/>
      <c r="BG61" s="17"/>
      <c r="BX61" s="2"/>
      <c r="CA61" s="35" t="str">
        <f t="shared" si="2"/>
        <v/>
      </c>
      <c r="CB61" s="35" t="str">
        <f t="shared" si="3"/>
        <v/>
      </c>
      <c r="CC61" s="35" t="str">
        <f t="shared" si="4"/>
        <v/>
      </c>
      <c r="CD61" s="35" t="str">
        <f t="shared" si="5"/>
        <v/>
      </c>
      <c r="CE61" s="35"/>
      <c r="CF61" s="35"/>
      <c r="CG61" s="36">
        <f t="shared" si="6"/>
        <v>0</v>
      </c>
      <c r="CH61" s="36">
        <f t="shared" si="7"/>
        <v>0</v>
      </c>
      <c r="CI61" s="36">
        <f t="shared" si="8"/>
        <v>0</v>
      </c>
      <c r="CJ61" s="36">
        <f t="shared" si="9"/>
        <v>0</v>
      </c>
      <c r="CK61" s="10"/>
      <c r="CL61" s="10"/>
      <c r="CM61" s="10"/>
      <c r="CN61" s="10"/>
      <c r="CO61" s="10"/>
    </row>
    <row r="62" spans="1:93" ht="16.350000000000001" customHeight="1" x14ac:dyDescent="0.25">
      <c r="A62" s="383"/>
      <c r="B62" s="37" t="s">
        <v>42</v>
      </c>
      <c r="C62" s="38">
        <f t="shared" si="0"/>
        <v>0</v>
      </c>
      <c r="D62" s="39">
        <f t="shared" si="14"/>
        <v>0</v>
      </c>
      <c r="E62" s="40">
        <f t="shared" si="14"/>
        <v>0</v>
      </c>
      <c r="F62" s="90"/>
      <c r="G62" s="91"/>
      <c r="H62" s="90"/>
      <c r="I62" s="91"/>
      <c r="J62" s="41"/>
      <c r="K62" s="43"/>
      <c r="L62" s="41"/>
      <c r="M62" s="43"/>
      <c r="N62" s="41"/>
      <c r="O62" s="43"/>
      <c r="P62" s="41"/>
      <c r="Q62" s="43"/>
      <c r="R62" s="41"/>
      <c r="S62" s="43"/>
      <c r="T62" s="41"/>
      <c r="U62" s="43"/>
      <c r="V62" s="41"/>
      <c r="W62" s="43"/>
      <c r="X62" s="41"/>
      <c r="Y62" s="43"/>
      <c r="Z62" s="41"/>
      <c r="AA62" s="43"/>
      <c r="AB62" s="41"/>
      <c r="AC62" s="43"/>
      <c r="AD62" s="41"/>
      <c r="AE62" s="43"/>
      <c r="AF62" s="41"/>
      <c r="AG62" s="43"/>
      <c r="AH62" s="41"/>
      <c r="AI62" s="43"/>
      <c r="AJ62" s="41"/>
      <c r="AK62" s="43"/>
      <c r="AL62" s="44"/>
      <c r="AM62" s="45"/>
      <c r="AN62" s="46"/>
      <c r="AO62" s="47"/>
      <c r="AP62" s="42"/>
      <c r="AQ62" s="32"/>
      <c r="AR62" s="32"/>
      <c r="AS62" s="32"/>
      <c r="AT62" s="32"/>
      <c r="AU62" s="33" t="str">
        <f t="shared" si="1"/>
        <v/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17"/>
      <c r="BG62" s="17"/>
      <c r="BX62" s="2"/>
      <c r="CA62" s="35" t="str">
        <f t="shared" si="2"/>
        <v/>
      </c>
      <c r="CB62" s="35" t="str">
        <f t="shared" si="3"/>
        <v/>
      </c>
      <c r="CC62" s="35" t="str">
        <f t="shared" si="4"/>
        <v/>
      </c>
      <c r="CD62" s="35" t="str">
        <f t="shared" si="5"/>
        <v/>
      </c>
      <c r="CE62" s="35"/>
      <c r="CF62" s="35"/>
      <c r="CG62" s="36">
        <f t="shared" si="6"/>
        <v>0</v>
      </c>
      <c r="CH62" s="36">
        <f t="shared" si="7"/>
        <v>0</v>
      </c>
      <c r="CI62" s="36">
        <f t="shared" si="8"/>
        <v>0</v>
      </c>
      <c r="CJ62" s="36">
        <f t="shared" si="9"/>
        <v>0</v>
      </c>
      <c r="CK62" s="10"/>
      <c r="CL62" s="10"/>
      <c r="CM62" s="10"/>
      <c r="CN62" s="10"/>
      <c r="CO62" s="10"/>
    </row>
    <row r="63" spans="1:93" ht="16.350000000000001" customHeight="1" x14ac:dyDescent="0.25">
      <c r="A63" s="383"/>
      <c r="B63" s="103" t="s">
        <v>46</v>
      </c>
      <c r="C63" s="104">
        <f t="shared" si="0"/>
        <v>0</v>
      </c>
      <c r="D63" s="39">
        <f>SUM(J63+L63+N63+P63+R63+T63+V63+X63+Z63+AB63+AD63+AF63+AH63+AJ63+AL63)</f>
        <v>0</v>
      </c>
      <c r="E63" s="61">
        <f>SUM(K63+M63+O63+Q63+S63+U63+W63+Y63+AA63+AC63+AE63+AG63+AI63+AK63+AM63)</f>
        <v>0</v>
      </c>
      <c r="F63" s="90"/>
      <c r="G63" s="91"/>
      <c r="H63" s="90"/>
      <c r="I63" s="91"/>
      <c r="J63" s="53"/>
      <c r="K63" s="55"/>
      <c r="L63" s="53"/>
      <c r="M63" s="55"/>
      <c r="N63" s="53"/>
      <c r="O63" s="55"/>
      <c r="P63" s="53"/>
      <c r="Q63" s="55"/>
      <c r="R63" s="53"/>
      <c r="S63" s="55"/>
      <c r="T63" s="53"/>
      <c r="U63" s="55"/>
      <c r="V63" s="53"/>
      <c r="W63" s="55"/>
      <c r="X63" s="53"/>
      <c r="Y63" s="55"/>
      <c r="Z63" s="53"/>
      <c r="AA63" s="55"/>
      <c r="AB63" s="53"/>
      <c r="AC63" s="55"/>
      <c r="AD63" s="53"/>
      <c r="AE63" s="55"/>
      <c r="AF63" s="53"/>
      <c r="AG63" s="55"/>
      <c r="AH63" s="53"/>
      <c r="AI63" s="55"/>
      <c r="AJ63" s="53"/>
      <c r="AK63" s="55"/>
      <c r="AL63" s="56"/>
      <c r="AM63" s="57"/>
      <c r="AN63" s="46"/>
      <c r="AO63" s="58"/>
      <c r="AP63" s="54"/>
      <c r="AQ63" s="105"/>
      <c r="AR63" s="105"/>
      <c r="AS63" s="105"/>
      <c r="AT63" s="105"/>
      <c r="AU63" s="33" t="str">
        <f t="shared" si="1"/>
        <v/>
      </c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17"/>
      <c r="BG63" s="17"/>
      <c r="BX63" s="2"/>
      <c r="CA63" s="35" t="str">
        <f t="shared" si="2"/>
        <v/>
      </c>
      <c r="CB63" s="35" t="str">
        <f t="shared" si="3"/>
        <v/>
      </c>
      <c r="CC63" s="35" t="str">
        <f t="shared" si="4"/>
        <v/>
      </c>
      <c r="CD63" s="35" t="str">
        <f t="shared" si="5"/>
        <v/>
      </c>
      <c r="CE63" s="35"/>
      <c r="CF63" s="35"/>
      <c r="CG63" s="36">
        <f t="shared" si="6"/>
        <v>0</v>
      </c>
      <c r="CH63" s="36">
        <f t="shared" si="7"/>
        <v>0</v>
      </c>
      <c r="CI63" s="36">
        <f t="shared" si="8"/>
        <v>0</v>
      </c>
      <c r="CJ63" s="36">
        <f t="shared" si="9"/>
        <v>0</v>
      </c>
      <c r="CK63" s="10"/>
      <c r="CL63" s="10"/>
      <c r="CM63" s="10"/>
      <c r="CN63" s="10"/>
      <c r="CO63" s="10"/>
    </row>
    <row r="64" spans="1:93" ht="16.350000000000001" customHeight="1" x14ac:dyDescent="0.25">
      <c r="A64" s="383"/>
      <c r="B64" s="63" t="s">
        <v>45</v>
      </c>
      <c r="C64" s="64">
        <f t="shared" si="0"/>
        <v>0</v>
      </c>
      <c r="D64" s="65">
        <f t="shared" si="14"/>
        <v>0</v>
      </c>
      <c r="E64" s="66">
        <f t="shared" si="14"/>
        <v>0</v>
      </c>
      <c r="F64" s="97"/>
      <c r="G64" s="106"/>
      <c r="H64" s="97"/>
      <c r="I64" s="106"/>
      <c r="J64" s="70"/>
      <c r="K64" s="84"/>
      <c r="L64" s="70"/>
      <c r="M64" s="84"/>
      <c r="N64" s="70"/>
      <c r="O64" s="84"/>
      <c r="P64" s="70"/>
      <c r="Q64" s="84"/>
      <c r="R64" s="70"/>
      <c r="S64" s="84"/>
      <c r="T64" s="70"/>
      <c r="U64" s="84"/>
      <c r="V64" s="70"/>
      <c r="W64" s="84"/>
      <c r="X64" s="70"/>
      <c r="Y64" s="84"/>
      <c r="Z64" s="70"/>
      <c r="AA64" s="84"/>
      <c r="AB64" s="70"/>
      <c r="AC64" s="84"/>
      <c r="AD64" s="70"/>
      <c r="AE64" s="84"/>
      <c r="AF64" s="70"/>
      <c r="AG64" s="84"/>
      <c r="AH64" s="70"/>
      <c r="AI64" s="84"/>
      <c r="AJ64" s="70"/>
      <c r="AK64" s="84"/>
      <c r="AL64" s="85"/>
      <c r="AM64" s="86"/>
      <c r="AN64" s="72"/>
      <c r="AO64" s="87"/>
      <c r="AP64" s="74"/>
      <c r="AQ64" s="75"/>
      <c r="AR64" s="75"/>
      <c r="AS64" s="75"/>
      <c r="AT64" s="75"/>
      <c r="AU64" s="33" t="str">
        <f t="shared" si="1"/>
        <v/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17"/>
      <c r="BG64" s="17"/>
      <c r="BX64" s="2"/>
      <c r="CA64" s="35" t="str">
        <f t="shared" si="2"/>
        <v/>
      </c>
      <c r="CB64" s="35" t="str">
        <f t="shared" si="3"/>
        <v/>
      </c>
      <c r="CC64" s="35" t="str">
        <f t="shared" si="4"/>
        <v/>
      </c>
      <c r="CD64" s="35" t="str">
        <f t="shared" si="5"/>
        <v/>
      </c>
      <c r="CE64" s="35"/>
      <c r="CF64" s="35"/>
      <c r="CG64" s="36">
        <f t="shared" si="6"/>
        <v>0</v>
      </c>
      <c r="CH64" s="36">
        <f t="shared" si="7"/>
        <v>0</v>
      </c>
      <c r="CI64" s="36">
        <f t="shared" si="8"/>
        <v>0</v>
      </c>
      <c r="CJ64" s="36">
        <f t="shared" si="9"/>
        <v>0</v>
      </c>
      <c r="CK64" s="10"/>
      <c r="CL64" s="10"/>
      <c r="CM64" s="10"/>
      <c r="CN64" s="10"/>
      <c r="CO64" s="10"/>
    </row>
    <row r="65" spans="1:93" ht="16.350000000000001" customHeight="1" x14ac:dyDescent="0.25">
      <c r="A65" s="382" t="s">
        <v>52</v>
      </c>
      <c r="B65" s="18" t="s">
        <v>37</v>
      </c>
      <c r="C65" s="19">
        <f t="shared" si="0"/>
        <v>21</v>
      </c>
      <c r="D65" s="20">
        <f>SUM(J65+L65+N65+P65+R65+T65+V65+X65+Z65+AB65)</f>
        <v>19</v>
      </c>
      <c r="E65" s="21">
        <f>SUM(K65+M65+O65+Q65+S65+U65+W65+Y65+AA65+AC65)</f>
        <v>2</v>
      </c>
      <c r="F65" s="88"/>
      <c r="G65" s="89"/>
      <c r="H65" s="88"/>
      <c r="I65" s="89"/>
      <c r="J65" s="22"/>
      <c r="K65" s="24"/>
      <c r="L65" s="22"/>
      <c r="M65" s="24"/>
      <c r="N65" s="22">
        <v>2</v>
      </c>
      <c r="O65" s="24"/>
      <c r="P65" s="22">
        <v>3</v>
      </c>
      <c r="Q65" s="24"/>
      <c r="R65" s="22">
        <v>7</v>
      </c>
      <c r="S65" s="24"/>
      <c r="T65" s="22">
        <v>2</v>
      </c>
      <c r="U65" s="24">
        <v>1</v>
      </c>
      <c r="V65" s="22"/>
      <c r="W65" s="24"/>
      <c r="X65" s="22">
        <v>2</v>
      </c>
      <c r="Y65" s="24"/>
      <c r="Z65" s="22">
        <v>2</v>
      </c>
      <c r="AA65" s="24">
        <v>1</v>
      </c>
      <c r="AB65" s="41">
        <v>1</v>
      </c>
      <c r="AC65" s="43"/>
      <c r="AD65" s="107"/>
      <c r="AE65" s="108"/>
      <c r="AF65" s="109"/>
      <c r="AG65" s="110"/>
      <c r="AH65" s="109"/>
      <c r="AI65" s="110"/>
      <c r="AJ65" s="109"/>
      <c r="AK65" s="110"/>
      <c r="AL65" s="111"/>
      <c r="AM65" s="112"/>
      <c r="AN65" s="81">
        <v>0</v>
      </c>
      <c r="AO65" s="82">
        <v>0</v>
      </c>
      <c r="AP65" s="29">
        <v>3</v>
      </c>
      <c r="AQ65" s="30">
        <v>0</v>
      </c>
      <c r="AR65" s="30">
        <v>3</v>
      </c>
      <c r="AS65" s="30">
        <v>0</v>
      </c>
      <c r="AT65" s="30">
        <v>0</v>
      </c>
      <c r="AU65" s="33" t="str">
        <f t="shared" si="1"/>
        <v/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17"/>
      <c r="BG65" s="17"/>
      <c r="BX65" s="2"/>
      <c r="CA65" s="35" t="str">
        <f t="shared" si="2"/>
        <v/>
      </c>
      <c r="CB65" s="35" t="str">
        <f t="shared" si="3"/>
        <v/>
      </c>
      <c r="CC65" s="35" t="str">
        <f t="shared" si="4"/>
        <v/>
      </c>
      <c r="CD65" s="35" t="str">
        <f t="shared" si="5"/>
        <v/>
      </c>
      <c r="CE65" s="35"/>
      <c r="CF65" s="35"/>
      <c r="CG65" s="36">
        <f t="shared" si="6"/>
        <v>0</v>
      </c>
      <c r="CH65" s="36">
        <f t="shared" si="7"/>
        <v>0</v>
      </c>
      <c r="CI65" s="36">
        <f t="shared" si="8"/>
        <v>0</v>
      </c>
      <c r="CJ65" s="36">
        <f t="shared" si="9"/>
        <v>0</v>
      </c>
      <c r="CK65" s="10"/>
      <c r="CL65" s="10"/>
      <c r="CM65" s="10"/>
      <c r="CN65" s="10"/>
      <c r="CO65" s="10"/>
    </row>
    <row r="66" spans="1:93" ht="16.350000000000001" customHeight="1" x14ac:dyDescent="0.25">
      <c r="A66" s="383"/>
      <c r="B66" s="37" t="s">
        <v>39</v>
      </c>
      <c r="C66" s="38">
        <f t="shared" si="0"/>
        <v>140</v>
      </c>
      <c r="D66" s="39">
        <f t="shared" ref="D66:E68" si="15">SUM(J66+L66+N66+P66+R66+T66+V66+X66+Z66+AB66)</f>
        <v>103</v>
      </c>
      <c r="E66" s="40">
        <f>SUM(K66+M66+O66+Q66+S66+U66+W66+Y66+AA66+AC66)</f>
        <v>37</v>
      </c>
      <c r="F66" s="90"/>
      <c r="G66" s="91"/>
      <c r="H66" s="90"/>
      <c r="I66" s="91"/>
      <c r="J66" s="41"/>
      <c r="K66" s="43"/>
      <c r="L66" s="41">
        <v>2</v>
      </c>
      <c r="M66" s="43"/>
      <c r="N66" s="41">
        <v>13</v>
      </c>
      <c r="O66" s="43">
        <v>1</v>
      </c>
      <c r="P66" s="41">
        <v>12</v>
      </c>
      <c r="Q66" s="43">
        <v>3</v>
      </c>
      <c r="R66" s="41">
        <v>23</v>
      </c>
      <c r="S66" s="43">
        <v>9</v>
      </c>
      <c r="T66" s="41">
        <v>11</v>
      </c>
      <c r="U66" s="43">
        <v>9</v>
      </c>
      <c r="V66" s="41">
        <v>12</v>
      </c>
      <c r="W66" s="43">
        <v>9</v>
      </c>
      <c r="X66" s="41">
        <v>13</v>
      </c>
      <c r="Y66" s="43">
        <v>5</v>
      </c>
      <c r="Z66" s="41">
        <v>7</v>
      </c>
      <c r="AA66" s="43">
        <v>1</v>
      </c>
      <c r="AB66" s="41">
        <v>10</v>
      </c>
      <c r="AC66" s="43"/>
      <c r="AD66" s="107"/>
      <c r="AE66" s="108"/>
      <c r="AF66" s="113"/>
      <c r="AG66" s="92"/>
      <c r="AH66" s="113"/>
      <c r="AI66" s="92"/>
      <c r="AJ66" s="113"/>
      <c r="AK66" s="92"/>
      <c r="AL66" s="114"/>
      <c r="AM66" s="115"/>
      <c r="AN66" s="46">
        <v>0</v>
      </c>
      <c r="AO66" s="47">
        <v>0</v>
      </c>
      <c r="AP66" s="42">
        <v>4</v>
      </c>
      <c r="AQ66" s="32">
        <v>0</v>
      </c>
      <c r="AR66" s="32">
        <v>11</v>
      </c>
      <c r="AS66" s="32">
        <v>0</v>
      </c>
      <c r="AT66" s="32">
        <v>0</v>
      </c>
      <c r="AU66" s="33" t="str">
        <f t="shared" si="1"/>
        <v/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17"/>
      <c r="BG66" s="17"/>
      <c r="BX66" s="2"/>
      <c r="CA66" s="35" t="str">
        <f t="shared" si="2"/>
        <v/>
      </c>
      <c r="CB66" s="35" t="str">
        <f t="shared" si="3"/>
        <v/>
      </c>
      <c r="CC66" s="35" t="str">
        <f t="shared" si="4"/>
        <v/>
      </c>
      <c r="CD66" s="35" t="str">
        <f t="shared" si="5"/>
        <v/>
      </c>
      <c r="CE66" s="35"/>
      <c r="CF66" s="35"/>
      <c r="CG66" s="36">
        <f t="shared" si="6"/>
        <v>0</v>
      </c>
      <c r="CH66" s="36">
        <f t="shared" si="7"/>
        <v>0</v>
      </c>
      <c r="CI66" s="36">
        <f t="shared" si="8"/>
        <v>0</v>
      </c>
      <c r="CJ66" s="36">
        <f t="shared" si="9"/>
        <v>0</v>
      </c>
      <c r="CK66" s="10"/>
      <c r="CL66" s="10"/>
      <c r="CM66" s="10"/>
      <c r="CN66" s="10"/>
      <c r="CO66" s="10"/>
    </row>
    <row r="67" spans="1:93" ht="16.350000000000001" customHeight="1" x14ac:dyDescent="0.25">
      <c r="A67" s="383"/>
      <c r="B67" s="59" t="s">
        <v>46</v>
      </c>
      <c r="C67" s="38">
        <f t="shared" si="0"/>
        <v>0</v>
      </c>
      <c r="D67" s="39">
        <f t="shared" si="15"/>
        <v>0</v>
      </c>
      <c r="E67" s="61">
        <f t="shared" si="15"/>
        <v>0</v>
      </c>
      <c r="F67" s="90"/>
      <c r="G67" s="91"/>
      <c r="H67" s="90"/>
      <c r="I67" s="91"/>
      <c r="J67" s="53"/>
      <c r="K67" s="55"/>
      <c r="L67" s="53"/>
      <c r="M67" s="55"/>
      <c r="N67" s="53"/>
      <c r="O67" s="55"/>
      <c r="P67" s="53"/>
      <c r="Q67" s="55"/>
      <c r="R67" s="53"/>
      <c r="S67" s="55"/>
      <c r="T67" s="53"/>
      <c r="U67" s="55"/>
      <c r="V67" s="53"/>
      <c r="W67" s="55"/>
      <c r="X67" s="53"/>
      <c r="Y67" s="55"/>
      <c r="Z67" s="53"/>
      <c r="AA67" s="55"/>
      <c r="AB67" s="41"/>
      <c r="AC67" s="43"/>
      <c r="AD67" s="107"/>
      <c r="AE67" s="108"/>
      <c r="AF67" s="90"/>
      <c r="AG67" s="116"/>
      <c r="AH67" s="90"/>
      <c r="AI67" s="116"/>
      <c r="AJ67" s="90"/>
      <c r="AK67" s="116"/>
      <c r="AL67" s="117"/>
      <c r="AM67" s="118"/>
      <c r="AN67" s="46"/>
      <c r="AO67" s="58"/>
      <c r="AP67" s="54"/>
      <c r="AQ67" s="105"/>
      <c r="AR67" s="105"/>
      <c r="AS67" s="105"/>
      <c r="AT67" s="105"/>
      <c r="AU67" s="33" t="str">
        <f t="shared" si="1"/>
        <v/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7"/>
      <c r="BG67" s="17"/>
      <c r="BX67" s="2"/>
      <c r="CA67" s="35" t="str">
        <f t="shared" si="2"/>
        <v/>
      </c>
      <c r="CB67" s="35" t="str">
        <f t="shared" si="3"/>
        <v/>
      </c>
      <c r="CC67" s="35" t="str">
        <f t="shared" si="4"/>
        <v/>
      </c>
      <c r="CD67" s="35" t="str">
        <f t="shared" si="5"/>
        <v/>
      </c>
      <c r="CE67" s="35"/>
      <c r="CF67" s="35"/>
      <c r="CG67" s="36">
        <f t="shared" si="6"/>
        <v>0</v>
      </c>
      <c r="CH67" s="36">
        <f t="shared" si="7"/>
        <v>0</v>
      </c>
      <c r="CI67" s="36">
        <f t="shared" si="8"/>
        <v>0</v>
      </c>
      <c r="CJ67" s="36">
        <f t="shared" si="9"/>
        <v>0</v>
      </c>
      <c r="CK67" s="10"/>
      <c r="CL67" s="10"/>
      <c r="CM67" s="10"/>
      <c r="CN67" s="10"/>
      <c r="CO67" s="10"/>
    </row>
    <row r="68" spans="1:93" ht="16.350000000000001" customHeight="1" x14ac:dyDescent="0.25">
      <c r="A68" s="384"/>
      <c r="B68" s="63" t="s">
        <v>45</v>
      </c>
      <c r="C68" s="64">
        <f t="shared" si="0"/>
        <v>0</v>
      </c>
      <c r="D68" s="65">
        <f t="shared" si="15"/>
        <v>0</v>
      </c>
      <c r="E68" s="66">
        <f t="shared" si="15"/>
        <v>0</v>
      </c>
      <c r="F68" s="97"/>
      <c r="G68" s="106"/>
      <c r="H68" s="97"/>
      <c r="I68" s="106"/>
      <c r="J68" s="70"/>
      <c r="K68" s="84"/>
      <c r="L68" s="70"/>
      <c r="M68" s="84"/>
      <c r="N68" s="70"/>
      <c r="O68" s="84"/>
      <c r="P68" s="70"/>
      <c r="Q68" s="84"/>
      <c r="R68" s="70"/>
      <c r="S68" s="84"/>
      <c r="T68" s="70"/>
      <c r="U68" s="84"/>
      <c r="V68" s="70"/>
      <c r="W68" s="84"/>
      <c r="X68" s="70"/>
      <c r="Y68" s="84"/>
      <c r="Z68" s="70"/>
      <c r="AA68" s="84"/>
      <c r="AB68" s="41"/>
      <c r="AC68" s="43"/>
      <c r="AD68" s="107"/>
      <c r="AE68" s="108"/>
      <c r="AF68" s="97"/>
      <c r="AG68" s="119"/>
      <c r="AH68" s="97"/>
      <c r="AI68" s="119"/>
      <c r="AJ68" s="97"/>
      <c r="AK68" s="119"/>
      <c r="AL68" s="120"/>
      <c r="AM68" s="121"/>
      <c r="AN68" s="72"/>
      <c r="AO68" s="87"/>
      <c r="AP68" s="74"/>
      <c r="AQ68" s="75"/>
      <c r="AR68" s="75"/>
      <c r="AS68" s="75"/>
      <c r="AT68" s="75"/>
      <c r="AU68" s="33" t="str">
        <f t="shared" si="1"/>
        <v/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7"/>
      <c r="BG68" s="17"/>
      <c r="BX68" s="2"/>
      <c r="CA68" s="35" t="str">
        <f t="shared" si="2"/>
        <v/>
      </c>
      <c r="CB68" s="35" t="str">
        <f t="shared" si="3"/>
        <v/>
      </c>
      <c r="CC68" s="35" t="str">
        <f t="shared" si="4"/>
        <v/>
      </c>
      <c r="CD68" s="35" t="str">
        <f t="shared" si="5"/>
        <v/>
      </c>
      <c r="CE68" s="35"/>
      <c r="CF68" s="35"/>
      <c r="CG68" s="36">
        <f t="shared" si="6"/>
        <v>0</v>
      </c>
      <c r="CH68" s="36">
        <f t="shared" si="7"/>
        <v>0</v>
      </c>
      <c r="CI68" s="36">
        <f t="shared" si="8"/>
        <v>0</v>
      </c>
      <c r="CJ68" s="36">
        <f t="shared" si="9"/>
        <v>0</v>
      </c>
      <c r="CK68" s="10"/>
      <c r="CL68" s="10"/>
      <c r="CM68" s="10"/>
      <c r="CN68" s="10"/>
      <c r="CO68" s="10"/>
    </row>
    <row r="69" spans="1:93" ht="16.350000000000001" customHeight="1" x14ac:dyDescent="0.25">
      <c r="A69" s="382" t="s">
        <v>53</v>
      </c>
      <c r="B69" s="18" t="s">
        <v>37</v>
      </c>
      <c r="C69" s="19">
        <f t="shared" si="0"/>
        <v>21</v>
      </c>
      <c r="D69" s="20">
        <f>SUM(J69+L69+N69+P69+R69+T69+V69+X69+Z69+AB69+AD69+AF69+AH69+AJ69+AL69)</f>
        <v>19</v>
      </c>
      <c r="E69" s="21">
        <f>SUM(K69+M69+O69+Q69+S69+U69+W69+Y69+AA69+AC69+AE69+AG69+AI69+AK69+AM69)</f>
        <v>2</v>
      </c>
      <c r="F69" s="88"/>
      <c r="G69" s="89"/>
      <c r="H69" s="88"/>
      <c r="I69" s="89"/>
      <c r="J69" s="22"/>
      <c r="K69" s="24"/>
      <c r="L69" s="22"/>
      <c r="M69" s="24"/>
      <c r="N69" s="22">
        <v>2</v>
      </c>
      <c r="O69" s="24"/>
      <c r="P69" s="22">
        <v>3</v>
      </c>
      <c r="Q69" s="24"/>
      <c r="R69" s="22">
        <v>7</v>
      </c>
      <c r="S69" s="24"/>
      <c r="T69" s="22">
        <v>2</v>
      </c>
      <c r="U69" s="24">
        <v>1</v>
      </c>
      <c r="V69" s="22"/>
      <c r="W69" s="24"/>
      <c r="X69" s="22">
        <v>2</v>
      </c>
      <c r="Y69" s="24"/>
      <c r="Z69" s="22">
        <v>2</v>
      </c>
      <c r="AA69" s="24">
        <v>1</v>
      </c>
      <c r="AB69" s="22">
        <v>1</v>
      </c>
      <c r="AC69" s="24"/>
      <c r="AD69" s="22"/>
      <c r="AE69" s="24"/>
      <c r="AF69" s="22"/>
      <c r="AG69" s="24"/>
      <c r="AH69" s="22"/>
      <c r="AI69" s="24"/>
      <c r="AJ69" s="22"/>
      <c r="AK69" s="24"/>
      <c r="AL69" s="25"/>
      <c r="AM69" s="26"/>
      <c r="AN69" s="81"/>
      <c r="AO69" s="82">
        <v>0</v>
      </c>
      <c r="AP69" s="29">
        <v>3</v>
      </c>
      <c r="AQ69" s="30">
        <v>0</v>
      </c>
      <c r="AR69" s="30">
        <v>3</v>
      </c>
      <c r="AS69" s="30">
        <v>0</v>
      </c>
      <c r="AT69" s="30">
        <v>0</v>
      </c>
      <c r="AU69" s="33" t="str">
        <f t="shared" si="1"/>
        <v/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17"/>
      <c r="BG69" s="17"/>
      <c r="BX69" s="2"/>
      <c r="CA69" s="35" t="str">
        <f t="shared" si="2"/>
        <v/>
      </c>
      <c r="CB69" s="35" t="str">
        <f t="shared" si="3"/>
        <v/>
      </c>
      <c r="CC69" s="35" t="str">
        <f t="shared" si="4"/>
        <v/>
      </c>
      <c r="CD69" s="35" t="str">
        <f t="shared" si="5"/>
        <v/>
      </c>
      <c r="CE69" s="35"/>
      <c r="CF69" s="35"/>
      <c r="CG69" s="36">
        <f t="shared" si="6"/>
        <v>0</v>
      </c>
      <c r="CH69" s="36">
        <f t="shared" si="7"/>
        <v>0</v>
      </c>
      <c r="CI69" s="36">
        <f t="shared" si="8"/>
        <v>0</v>
      </c>
      <c r="CJ69" s="36">
        <f t="shared" si="9"/>
        <v>0</v>
      </c>
      <c r="CK69" s="10"/>
      <c r="CL69" s="10"/>
      <c r="CM69" s="10"/>
      <c r="CN69" s="10"/>
      <c r="CO69" s="10"/>
    </row>
    <row r="70" spans="1:93" ht="16.350000000000001" customHeight="1" x14ac:dyDescent="0.25">
      <c r="A70" s="383"/>
      <c r="B70" s="37" t="s">
        <v>38</v>
      </c>
      <c r="C70" s="38">
        <f t="shared" si="0"/>
        <v>0</v>
      </c>
      <c r="D70" s="39">
        <f t="shared" ref="D70:E75" si="16">SUM(J70+L70+N70+P70+R70+T70+V70+X70+Z70+AB70+AD70+AF70+AH70+AJ70+AL70)</f>
        <v>0</v>
      </c>
      <c r="E70" s="40">
        <f t="shared" si="16"/>
        <v>0</v>
      </c>
      <c r="F70" s="90"/>
      <c r="G70" s="91"/>
      <c r="H70" s="90"/>
      <c r="I70" s="91"/>
      <c r="J70" s="41"/>
      <c r="K70" s="43"/>
      <c r="L70" s="41"/>
      <c r="M70" s="43"/>
      <c r="N70" s="41"/>
      <c r="O70" s="43"/>
      <c r="P70" s="41"/>
      <c r="Q70" s="43"/>
      <c r="R70" s="41"/>
      <c r="S70" s="43"/>
      <c r="T70" s="41"/>
      <c r="U70" s="43"/>
      <c r="V70" s="41"/>
      <c r="W70" s="43"/>
      <c r="X70" s="41"/>
      <c r="Y70" s="43"/>
      <c r="Z70" s="41"/>
      <c r="AA70" s="43"/>
      <c r="AB70" s="41"/>
      <c r="AC70" s="43"/>
      <c r="AD70" s="41"/>
      <c r="AE70" s="43"/>
      <c r="AF70" s="41"/>
      <c r="AG70" s="43"/>
      <c r="AH70" s="41"/>
      <c r="AI70" s="43"/>
      <c r="AJ70" s="41"/>
      <c r="AK70" s="43"/>
      <c r="AL70" s="44"/>
      <c r="AM70" s="45"/>
      <c r="AN70" s="46"/>
      <c r="AO70" s="122"/>
      <c r="AP70" s="123"/>
      <c r="AQ70" s="124"/>
      <c r="AR70" s="124"/>
      <c r="AS70" s="124"/>
      <c r="AT70" s="124"/>
      <c r="AU70" s="33" t="str">
        <f t="shared" si="1"/>
        <v/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7"/>
      <c r="BG70" s="17"/>
      <c r="BX70" s="2"/>
      <c r="CA70" s="35" t="str">
        <f t="shared" si="2"/>
        <v/>
      </c>
      <c r="CB70" s="35" t="str">
        <f t="shared" si="3"/>
        <v/>
      </c>
      <c r="CC70" s="35" t="str">
        <f t="shared" si="4"/>
        <v/>
      </c>
      <c r="CD70" s="35" t="str">
        <f t="shared" si="5"/>
        <v/>
      </c>
      <c r="CE70" s="35"/>
      <c r="CF70" s="35"/>
      <c r="CG70" s="36">
        <f t="shared" si="6"/>
        <v>0</v>
      </c>
      <c r="CH70" s="36">
        <f t="shared" si="7"/>
        <v>0</v>
      </c>
      <c r="CI70" s="36">
        <f t="shared" si="8"/>
        <v>0</v>
      </c>
      <c r="CJ70" s="36">
        <f t="shared" si="9"/>
        <v>0</v>
      </c>
      <c r="CK70" s="10"/>
      <c r="CL70" s="10"/>
      <c r="CM70" s="10"/>
      <c r="CN70" s="10"/>
      <c r="CO70" s="10"/>
    </row>
    <row r="71" spans="1:93" ht="16.350000000000001" customHeight="1" x14ac:dyDescent="0.25">
      <c r="A71" s="383"/>
      <c r="B71" s="37" t="s">
        <v>39</v>
      </c>
      <c r="C71" s="38">
        <f t="shared" si="0"/>
        <v>155</v>
      </c>
      <c r="D71" s="39">
        <f t="shared" si="16"/>
        <v>107</v>
      </c>
      <c r="E71" s="40">
        <f t="shared" si="16"/>
        <v>48</v>
      </c>
      <c r="F71" s="90"/>
      <c r="G71" s="91"/>
      <c r="H71" s="90"/>
      <c r="I71" s="91"/>
      <c r="J71" s="41"/>
      <c r="K71" s="43"/>
      <c r="L71" s="41">
        <v>2</v>
      </c>
      <c r="M71" s="43"/>
      <c r="N71" s="41">
        <v>13</v>
      </c>
      <c r="O71" s="43">
        <v>1</v>
      </c>
      <c r="P71" s="41">
        <v>12</v>
      </c>
      <c r="Q71" s="43">
        <v>5</v>
      </c>
      <c r="R71" s="41">
        <v>23</v>
      </c>
      <c r="S71" s="43">
        <v>11</v>
      </c>
      <c r="T71" s="41">
        <v>11</v>
      </c>
      <c r="U71" s="43">
        <v>12</v>
      </c>
      <c r="V71" s="41">
        <v>12</v>
      </c>
      <c r="W71" s="43">
        <v>9</v>
      </c>
      <c r="X71" s="41">
        <v>13</v>
      </c>
      <c r="Y71" s="43">
        <v>5</v>
      </c>
      <c r="Z71" s="41">
        <v>7</v>
      </c>
      <c r="AA71" s="43">
        <v>1</v>
      </c>
      <c r="AB71" s="41">
        <v>10</v>
      </c>
      <c r="AC71" s="43"/>
      <c r="AD71" s="41">
        <v>2</v>
      </c>
      <c r="AE71" s="43">
        <v>1</v>
      </c>
      <c r="AF71" s="41"/>
      <c r="AG71" s="43"/>
      <c r="AH71" s="41">
        <v>1</v>
      </c>
      <c r="AI71" s="43">
        <v>3</v>
      </c>
      <c r="AJ71" s="41">
        <v>1</v>
      </c>
      <c r="AK71" s="43"/>
      <c r="AL71" s="44"/>
      <c r="AM71" s="45"/>
      <c r="AN71" s="46"/>
      <c r="AO71" s="47">
        <v>0</v>
      </c>
      <c r="AP71" s="42">
        <v>4</v>
      </c>
      <c r="AQ71" s="32">
        <v>0</v>
      </c>
      <c r="AR71" s="32">
        <v>11</v>
      </c>
      <c r="AS71" s="32">
        <v>0</v>
      </c>
      <c r="AT71" s="32">
        <v>0</v>
      </c>
      <c r="AU71" s="33" t="str">
        <f t="shared" si="1"/>
        <v/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7"/>
      <c r="BG71" s="17"/>
      <c r="BX71" s="2"/>
      <c r="CA71" s="35" t="str">
        <f t="shared" si="2"/>
        <v/>
      </c>
      <c r="CB71" s="35" t="str">
        <f t="shared" si="3"/>
        <v/>
      </c>
      <c r="CC71" s="35" t="str">
        <f t="shared" si="4"/>
        <v/>
      </c>
      <c r="CD71" s="35" t="str">
        <f t="shared" si="5"/>
        <v/>
      </c>
      <c r="CE71" s="35"/>
      <c r="CF71" s="35"/>
      <c r="CG71" s="36">
        <f t="shared" si="6"/>
        <v>0</v>
      </c>
      <c r="CH71" s="36">
        <f t="shared" si="7"/>
        <v>0</v>
      </c>
      <c r="CI71" s="36">
        <f t="shared" si="8"/>
        <v>0</v>
      </c>
      <c r="CJ71" s="36">
        <f t="shared" si="9"/>
        <v>0</v>
      </c>
      <c r="CK71" s="10"/>
      <c r="CL71" s="10"/>
      <c r="CM71" s="10"/>
      <c r="CN71" s="10"/>
      <c r="CO71" s="10"/>
    </row>
    <row r="72" spans="1:93" ht="16.350000000000001" customHeight="1" x14ac:dyDescent="0.25">
      <c r="A72" s="383"/>
      <c r="B72" s="37" t="s">
        <v>41</v>
      </c>
      <c r="C72" s="38">
        <f t="shared" si="0"/>
        <v>0</v>
      </c>
      <c r="D72" s="39">
        <f t="shared" si="16"/>
        <v>0</v>
      </c>
      <c r="E72" s="40">
        <f>SUM(K72+M72+O72+Q72+S72+U72+W72+Y72+AA72+AC72+AE72+AG72+AI72+AK72+AM72)</f>
        <v>0</v>
      </c>
      <c r="F72" s="90"/>
      <c r="G72" s="91"/>
      <c r="H72" s="90"/>
      <c r="I72" s="91"/>
      <c r="J72" s="41"/>
      <c r="K72" s="43"/>
      <c r="L72" s="41"/>
      <c r="M72" s="43"/>
      <c r="N72" s="41"/>
      <c r="O72" s="43"/>
      <c r="P72" s="41"/>
      <c r="Q72" s="43"/>
      <c r="R72" s="41"/>
      <c r="S72" s="43"/>
      <c r="T72" s="41"/>
      <c r="U72" s="43"/>
      <c r="V72" s="41"/>
      <c r="W72" s="43"/>
      <c r="X72" s="41"/>
      <c r="Y72" s="43"/>
      <c r="Z72" s="41"/>
      <c r="AA72" s="43"/>
      <c r="AB72" s="41"/>
      <c r="AC72" s="43"/>
      <c r="AD72" s="41"/>
      <c r="AE72" s="43"/>
      <c r="AF72" s="41"/>
      <c r="AG72" s="43"/>
      <c r="AH72" s="41"/>
      <c r="AI72" s="43"/>
      <c r="AJ72" s="41"/>
      <c r="AK72" s="43"/>
      <c r="AL72" s="44"/>
      <c r="AM72" s="45"/>
      <c r="AN72" s="46"/>
      <c r="AO72" s="47"/>
      <c r="AP72" s="42"/>
      <c r="AQ72" s="32"/>
      <c r="AR72" s="32"/>
      <c r="AS72" s="32"/>
      <c r="AT72" s="32"/>
      <c r="AU72" s="33" t="str">
        <f t="shared" si="1"/>
        <v/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17"/>
      <c r="BG72" s="17"/>
      <c r="BX72" s="2"/>
      <c r="CA72" s="35" t="str">
        <f t="shared" si="2"/>
        <v/>
      </c>
      <c r="CB72" s="35" t="str">
        <f t="shared" si="3"/>
        <v/>
      </c>
      <c r="CC72" s="35" t="str">
        <f t="shared" si="4"/>
        <v/>
      </c>
      <c r="CD72" s="35" t="str">
        <f t="shared" si="5"/>
        <v/>
      </c>
      <c r="CE72" s="35"/>
      <c r="CF72" s="35"/>
      <c r="CG72" s="36">
        <f t="shared" si="6"/>
        <v>0</v>
      </c>
      <c r="CH72" s="36">
        <f t="shared" si="7"/>
        <v>0</v>
      </c>
      <c r="CI72" s="36">
        <f t="shared" si="8"/>
        <v>0</v>
      </c>
      <c r="CJ72" s="36">
        <f t="shared" si="9"/>
        <v>0</v>
      </c>
      <c r="CK72" s="10"/>
      <c r="CL72" s="10"/>
      <c r="CM72" s="10"/>
      <c r="CN72" s="10"/>
      <c r="CO72" s="10"/>
    </row>
    <row r="73" spans="1:93" ht="16.350000000000001" customHeight="1" x14ac:dyDescent="0.25">
      <c r="A73" s="383"/>
      <c r="B73" s="37" t="s">
        <v>42</v>
      </c>
      <c r="C73" s="38">
        <f t="shared" si="0"/>
        <v>0</v>
      </c>
      <c r="D73" s="39">
        <f t="shared" si="16"/>
        <v>0</v>
      </c>
      <c r="E73" s="40">
        <f t="shared" si="16"/>
        <v>0</v>
      </c>
      <c r="F73" s="90"/>
      <c r="G73" s="91"/>
      <c r="H73" s="90"/>
      <c r="I73" s="91"/>
      <c r="J73" s="41"/>
      <c r="K73" s="43"/>
      <c r="L73" s="41"/>
      <c r="M73" s="43"/>
      <c r="N73" s="41"/>
      <c r="O73" s="43"/>
      <c r="P73" s="41"/>
      <c r="Q73" s="43"/>
      <c r="R73" s="41"/>
      <c r="S73" s="43"/>
      <c r="T73" s="41"/>
      <c r="U73" s="43"/>
      <c r="V73" s="41"/>
      <c r="W73" s="43"/>
      <c r="X73" s="41"/>
      <c r="Y73" s="43"/>
      <c r="Z73" s="41"/>
      <c r="AA73" s="43"/>
      <c r="AB73" s="41"/>
      <c r="AC73" s="43"/>
      <c r="AD73" s="41"/>
      <c r="AE73" s="43"/>
      <c r="AF73" s="41"/>
      <c r="AG73" s="43"/>
      <c r="AH73" s="41"/>
      <c r="AI73" s="43"/>
      <c r="AJ73" s="41"/>
      <c r="AK73" s="43"/>
      <c r="AL73" s="44"/>
      <c r="AM73" s="45"/>
      <c r="AN73" s="46"/>
      <c r="AO73" s="47"/>
      <c r="AP73" s="42"/>
      <c r="AQ73" s="32"/>
      <c r="AR73" s="32"/>
      <c r="AS73" s="32"/>
      <c r="AT73" s="32"/>
      <c r="AU73" s="33" t="str">
        <f t="shared" si="1"/>
        <v/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7"/>
      <c r="BG73" s="17"/>
      <c r="BX73" s="2"/>
      <c r="CA73" s="35" t="str">
        <f t="shared" si="2"/>
        <v/>
      </c>
      <c r="CB73" s="35" t="str">
        <f t="shared" si="3"/>
        <v/>
      </c>
      <c r="CC73" s="35" t="str">
        <f t="shared" si="4"/>
        <v/>
      </c>
      <c r="CD73" s="35" t="str">
        <f t="shared" si="5"/>
        <v/>
      </c>
      <c r="CE73" s="35"/>
      <c r="CF73" s="35"/>
      <c r="CG73" s="36">
        <f t="shared" si="6"/>
        <v>0</v>
      </c>
      <c r="CH73" s="36">
        <f t="shared" si="7"/>
        <v>0</v>
      </c>
      <c r="CI73" s="36">
        <f t="shared" si="8"/>
        <v>0</v>
      </c>
      <c r="CJ73" s="36">
        <f t="shared" si="9"/>
        <v>0</v>
      </c>
      <c r="CK73" s="10"/>
      <c r="CL73" s="10"/>
      <c r="CM73" s="10"/>
      <c r="CN73" s="10"/>
      <c r="CO73" s="10"/>
    </row>
    <row r="74" spans="1:93" ht="16.350000000000001" customHeight="1" x14ac:dyDescent="0.25">
      <c r="A74" s="383"/>
      <c r="B74" s="103" t="s">
        <v>46</v>
      </c>
      <c r="C74" s="104">
        <f t="shared" si="0"/>
        <v>0</v>
      </c>
      <c r="D74" s="39">
        <f t="shared" si="16"/>
        <v>0</v>
      </c>
      <c r="E74" s="61">
        <f t="shared" si="16"/>
        <v>0</v>
      </c>
      <c r="F74" s="90"/>
      <c r="G74" s="91"/>
      <c r="H74" s="90"/>
      <c r="I74" s="91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3"/>
      <c r="U74" s="55"/>
      <c r="V74" s="53"/>
      <c r="W74" s="55"/>
      <c r="X74" s="53"/>
      <c r="Y74" s="55"/>
      <c r="Z74" s="53"/>
      <c r="AA74" s="55"/>
      <c r="AB74" s="53"/>
      <c r="AC74" s="55"/>
      <c r="AD74" s="53"/>
      <c r="AE74" s="55"/>
      <c r="AF74" s="53"/>
      <c r="AG74" s="55"/>
      <c r="AH74" s="53"/>
      <c r="AI74" s="55"/>
      <c r="AJ74" s="53"/>
      <c r="AK74" s="55"/>
      <c r="AL74" s="56"/>
      <c r="AM74" s="57"/>
      <c r="AN74" s="46"/>
      <c r="AO74" s="58"/>
      <c r="AP74" s="54"/>
      <c r="AQ74" s="105"/>
      <c r="AR74" s="105"/>
      <c r="AS74" s="105"/>
      <c r="AT74" s="105"/>
      <c r="AU74" s="33" t="str">
        <f t="shared" si="1"/>
        <v/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17"/>
      <c r="BG74" s="17"/>
      <c r="BX74" s="2"/>
      <c r="CA74" s="35" t="str">
        <f t="shared" si="2"/>
        <v/>
      </c>
      <c r="CB74" s="35" t="str">
        <f t="shared" si="3"/>
        <v/>
      </c>
      <c r="CC74" s="35" t="str">
        <f t="shared" si="4"/>
        <v/>
      </c>
      <c r="CD74" s="35" t="str">
        <f t="shared" si="5"/>
        <v/>
      </c>
      <c r="CE74" s="35"/>
      <c r="CF74" s="35"/>
      <c r="CG74" s="36">
        <f t="shared" si="6"/>
        <v>0</v>
      </c>
      <c r="CH74" s="36">
        <f t="shared" si="7"/>
        <v>0</v>
      </c>
      <c r="CI74" s="36">
        <f t="shared" si="8"/>
        <v>0</v>
      </c>
      <c r="CJ74" s="36">
        <f t="shared" si="9"/>
        <v>0</v>
      </c>
      <c r="CK74" s="10"/>
      <c r="CL74" s="10"/>
      <c r="CM74" s="10"/>
      <c r="CN74" s="10"/>
      <c r="CO74" s="10"/>
    </row>
    <row r="75" spans="1:93" ht="16.350000000000001" customHeight="1" x14ac:dyDescent="0.25">
      <c r="A75" s="384"/>
      <c r="B75" s="63" t="s">
        <v>45</v>
      </c>
      <c r="C75" s="64">
        <f t="shared" si="0"/>
        <v>0</v>
      </c>
      <c r="D75" s="65">
        <f t="shared" si="16"/>
        <v>0</v>
      </c>
      <c r="E75" s="66">
        <f t="shared" si="16"/>
        <v>0</v>
      </c>
      <c r="F75" s="97"/>
      <c r="G75" s="106"/>
      <c r="H75" s="97"/>
      <c r="I75" s="106"/>
      <c r="J75" s="70"/>
      <c r="K75" s="84"/>
      <c r="L75" s="70"/>
      <c r="M75" s="84"/>
      <c r="N75" s="70"/>
      <c r="O75" s="84"/>
      <c r="P75" s="70"/>
      <c r="Q75" s="84"/>
      <c r="R75" s="70"/>
      <c r="S75" s="84"/>
      <c r="T75" s="70"/>
      <c r="U75" s="84"/>
      <c r="V75" s="70"/>
      <c r="W75" s="84"/>
      <c r="X75" s="70"/>
      <c r="Y75" s="84"/>
      <c r="Z75" s="70"/>
      <c r="AA75" s="84"/>
      <c r="AB75" s="70"/>
      <c r="AC75" s="84"/>
      <c r="AD75" s="70"/>
      <c r="AE75" s="84"/>
      <c r="AF75" s="70"/>
      <c r="AG75" s="84"/>
      <c r="AH75" s="70"/>
      <c r="AI75" s="84"/>
      <c r="AJ75" s="70"/>
      <c r="AK75" s="84"/>
      <c r="AL75" s="85"/>
      <c r="AM75" s="86"/>
      <c r="AN75" s="72"/>
      <c r="AO75" s="87"/>
      <c r="AP75" s="74"/>
      <c r="AQ75" s="75"/>
      <c r="AR75" s="75"/>
      <c r="AS75" s="75"/>
      <c r="AT75" s="75"/>
      <c r="AU75" s="33" t="str">
        <f t="shared" si="1"/>
        <v/>
      </c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17"/>
      <c r="BG75" s="17"/>
      <c r="BX75" s="2"/>
      <c r="CA75" s="35" t="str">
        <f t="shared" si="2"/>
        <v/>
      </c>
      <c r="CB75" s="35" t="str">
        <f t="shared" si="3"/>
        <v/>
      </c>
      <c r="CC75" s="35" t="str">
        <f t="shared" si="4"/>
        <v/>
      </c>
      <c r="CD75" s="35" t="str">
        <f t="shared" si="5"/>
        <v/>
      </c>
      <c r="CE75" s="35"/>
      <c r="CF75" s="35"/>
      <c r="CG75" s="36">
        <f t="shared" si="6"/>
        <v>0</v>
      </c>
      <c r="CH75" s="36">
        <f t="shared" si="7"/>
        <v>0</v>
      </c>
      <c r="CI75" s="36">
        <f t="shared" si="8"/>
        <v>0</v>
      </c>
      <c r="CJ75" s="36">
        <f t="shared" si="9"/>
        <v>0</v>
      </c>
      <c r="CK75" s="10"/>
      <c r="CL75" s="10"/>
      <c r="CM75" s="10"/>
      <c r="CN75" s="10"/>
      <c r="CO75" s="10"/>
    </row>
    <row r="76" spans="1:93" ht="16.350000000000001" customHeight="1" x14ac:dyDescent="0.25">
      <c r="A76" s="382" t="s">
        <v>54</v>
      </c>
      <c r="B76" s="18" t="s">
        <v>55</v>
      </c>
      <c r="C76" s="19">
        <f>SUM(D76+E76)</f>
        <v>0</v>
      </c>
      <c r="D76" s="125"/>
      <c r="E76" s="21">
        <f>SUM(K76+M76+O76+Q76+S76+U76+W76+Y76+AA76+AC76)</f>
        <v>0</v>
      </c>
      <c r="F76" s="88"/>
      <c r="G76" s="89"/>
      <c r="H76" s="88"/>
      <c r="I76" s="89"/>
      <c r="J76" s="88"/>
      <c r="K76" s="24"/>
      <c r="L76" s="88"/>
      <c r="M76" s="24"/>
      <c r="N76" s="88"/>
      <c r="O76" s="24"/>
      <c r="P76" s="88"/>
      <c r="Q76" s="24"/>
      <c r="R76" s="88"/>
      <c r="S76" s="24"/>
      <c r="T76" s="88"/>
      <c r="U76" s="24"/>
      <c r="V76" s="88"/>
      <c r="W76" s="24"/>
      <c r="X76" s="88"/>
      <c r="Y76" s="24"/>
      <c r="Z76" s="88"/>
      <c r="AA76" s="24"/>
      <c r="AB76" s="88"/>
      <c r="AC76" s="55"/>
      <c r="AD76" s="126"/>
      <c r="AE76" s="127"/>
      <c r="AF76" s="109"/>
      <c r="AG76" s="110"/>
      <c r="AH76" s="109"/>
      <c r="AI76" s="110"/>
      <c r="AJ76" s="109"/>
      <c r="AK76" s="110"/>
      <c r="AL76" s="111"/>
      <c r="AM76" s="112"/>
      <c r="AN76" s="81"/>
      <c r="AO76" s="82"/>
      <c r="AP76" s="29"/>
      <c r="AQ76" s="30"/>
      <c r="AR76" s="30"/>
      <c r="AS76" s="30"/>
      <c r="AT76" s="30"/>
      <c r="AU76" s="33" t="str">
        <f t="shared" si="1"/>
        <v/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17"/>
      <c r="BG76" s="17"/>
      <c r="BX76" s="2"/>
      <c r="CA76" s="35" t="str">
        <f t="shared" si="2"/>
        <v/>
      </c>
      <c r="CB76" s="35" t="str">
        <f t="shared" si="3"/>
        <v/>
      </c>
      <c r="CC76" s="35" t="str">
        <f t="shared" si="4"/>
        <v/>
      </c>
      <c r="CD76" s="35" t="str">
        <f t="shared" si="5"/>
        <v/>
      </c>
      <c r="CE76" s="35"/>
      <c r="CF76" s="35"/>
      <c r="CG76" s="36">
        <f t="shared" si="6"/>
        <v>0</v>
      </c>
      <c r="CH76" s="36">
        <f t="shared" si="7"/>
        <v>0</v>
      </c>
      <c r="CI76" s="36">
        <f t="shared" si="8"/>
        <v>0</v>
      </c>
      <c r="CJ76" s="36">
        <f t="shared" si="9"/>
        <v>0</v>
      </c>
      <c r="CK76" s="10"/>
      <c r="CL76" s="10"/>
      <c r="CM76" s="10"/>
      <c r="CN76" s="10"/>
      <c r="CO76" s="10"/>
    </row>
    <row r="77" spans="1:93" ht="16.350000000000001" customHeight="1" x14ac:dyDescent="0.25">
      <c r="A77" s="383"/>
      <c r="B77" s="128" t="s">
        <v>56</v>
      </c>
      <c r="C77" s="129">
        <f t="shared" si="0"/>
        <v>2</v>
      </c>
      <c r="D77" s="130"/>
      <c r="E77" s="61">
        <f t="shared" ref="E77:E80" si="17">SUM(K77+M77+O77+Q77+S77+U77+W77+Y77+AA77+AC77)</f>
        <v>2</v>
      </c>
      <c r="F77" s="90"/>
      <c r="G77" s="91"/>
      <c r="H77" s="90"/>
      <c r="I77" s="91"/>
      <c r="J77" s="90"/>
      <c r="K77" s="43"/>
      <c r="L77" s="90"/>
      <c r="M77" s="43"/>
      <c r="N77" s="90"/>
      <c r="O77" s="43"/>
      <c r="P77" s="90"/>
      <c r="Q77" s="43"/>
      <c r="R77" s="90"/>
      <c r="S77" s="43">
        <v>1</v>
      </c>
      <c r="T77" s="90"/>
      <c r="U77" s="43">
        <v>1</v>
      </c>
      <c r="V77" s="90"/>
      <c r="W77" s="43"/>
      <c r="X77" s="90"/>
      <c r="Y77" s="43"/>
      <c r="Z77" s="90"/>
      <c r="AA77" s="43"/>
      <c r="AB77" s="90"/>
      <c r="AC77" s="55"/>
      <c r="AD77" s="126"/>
      <c r="AE77" s="127"/>
      <c r="AF77" s="113"/>
      <c r="AG77" s="92"/>
      <c r="AH77" s="113"/>
      <c r="AI77" s="92"/>
      <c r="AJ77" s="113"/>
      <c r="AK77" s="92"/>
      <c r="AL77" s="114"/>
      <c r="AM77" s="115"/>
      <c r="AN77" s="46"/>
      <c r="AO77" s="47">
        <v>0</v>
      </c>
      <c r="AP77" s="42">
        <v>0</v>
      </c>
      <c r="AQ77" s="32">
        <v>0</v>
      </c>
      <c r="AR77" s="32">
        <v>0</v>
      </c>
      <c r="AS77" s="32">
        <v>0</v>
      </c>
      <c r="AT77" s="32">
        <v>0</v>
      </c>
      <c r="AU77" s="33" t="str">
        <f t="shared" si="1"/>
        <v/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17"/>
      <c r="BG77" s="17"/>
      <c r="BX77" s="2"/>
      <c r="CA77" s="35" t="str">
        <f t="shared" si="2"/>
        <v/>
      </c>
      <c r="CB77" s="35" t="str">
        <f t="shared" si="3"/>
        <v/>
      </c>
      <c r="CC77" s="35" t="str">
        <f t="shared" si="4"/>
        <v/>
      </c>
      <c r="CD77" s="35" t="str">
        <f t="shared" si="5"/>
        <v/>
      </c>
      <c r="CE77" s="35"/>
      <c r="CF77" s="35"/>
      <c r="CG77" s="36">
        <f t="shared" si="6"/>
        <v>0</v>
      </c>
      <c r="CH77" s="36">
        <f t="shared" si="7"/>
        <v>0</v>
      </c>
      <c r="CI77" s="36">
        <f t="shared" si="8"/>
        <v>0</v>
      </c>
      <c r="CJ77" s="36">
        <f t="shared" si="9"/>
        <v>0</v>
      </c>
      <c r="CK77" s="10"/>
      <c r="CL77" s="10"/>
      <c r="CM77" s="10"/>
      <c r="CN77" s="10"/>
      <c r="CO77" s="10"/>
    </row>
    <row r="78" spans="1:93" ht="16.350000000000001" customHeight="1" x14ac:dyDescent="0.25">
      <c r="A78" s="383"/>
      <c r="B78" s="128" t="s">
        <v>57</v>
      </c>
      <c r="C78" s="129">
        <f t="shared" ref="C78:C89" si="18">SUM(D78+E78)</f>
        <v>0</v>
      </c>
      <c r="D78" s="131"/>
      <c r="E78" s="61">
        <f t="shared" si="17"/>
        <v>0</v>
      </c>
      <c r="F78" s="113"/>
      <c r="G78" s="132"/>
      <c r="H78" s="113"/>
      <c r="I78" s="132"/>
      <c r="J78" s="113"/>
      <c r="K78" s="43"/>
      <c r="L78" s="113"/>
      <c r="M78" s="43"/>
      <c r="N78" s="113"/>
      <c r="O78" s="43"/>
      <c r="P78" s="113"/>
      <c r="Q78" s="43"/>
      <c r="R78" s="113"/>
      <c r="S78" s="43"/>
      <c r="T78" s="113"/>
      <c r="U78" s="43"/>
      <c r="V78" s="113"/>
      <c r="W78" s="43"/>
      <c r="X78" s="113"/>
      <c r="Y78" s="43"/>
      <c r="Z78" s="113"/>
      <c r="AA78" s="43"/>
      <c r="AB78" s="113"/>
      <c r="AC78" s="55"/>
      <c r="AD78" s="126"/>
      <c r="AE78" s="127"/>
      <c r="AF78" s="113"/>
      <c r="AG78" s="92"/>
      <c r="AH78" s="113"/>
      <c r="AI78" s="92"/>
      <c r="AJ78" s="113"/>
      <c r="AK78" s="92"/>
      <c r="AL78" s="114"/>
      <c r="AM78" s="115"/>
      <c r="AN78" s="46"/>
      <c r="AO78" s="58">
        <v>0</v>
      </c>
      <c r="AP78" s="54">
        <v>0</v>
      </c>
      <c r="AQ78" s="105">
        <v>0</v>
      </c>
      <c r="AR78" s="105">
        <v>0</v>
      </c>
      <c r="AS78" s="105">
        <v>0</v>
      </c>
      <c r="AT78" s="105">
        <v>0</v>
      </c>
      <c r="AU78" s="33" t="str">
        <f t="shared" ref="AU78:AU89" si="19">$CA78&amp;$CB78&amp;$CC78&amp;$CD78</f>
        <v/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7"/>
      <c r="BG78" s="17"/>
      <c r="BX78" s="2"/>
      <c r="CA78" s="35" t="str">
        <f t="shared" ref="CA78:CA89" si="20">IF(CG78=1,"* No olvide digitar la columna Trans y/o Pueblos Originarios y/o Migrantes y/o Población SENAME (Digite Cero si no tiene). ","")</f>
        <v/>
      </c>
      <c r="CB78" s="35" t="str">
        <f t="shared" ref="CB78:CB89" si="21">IF(CH78=1,"* El número de Trans y/o Pueblos Originarios y/o Migrantes y/o Población SENAME NO DEBE ser mayor que el Total. ","")</f>
        <v/>
      </c>
      <c r="CC78" s="35" t="str">
        <f t="shared" ref="CC78:CC89" si="22">IF(CI78=1,"* Las consejerías realizadas en Espacios amigables NO DEBEN ser mayor al Total. ","")</f>
        <v/>
      </c>
      <c r="CD78" s="35" t="str">
        <f t="shared" ref="CD78:CD89" si="23">IF(CJ78=1,"* La columna 14-18 AÑOS no puede ser mayor al total por grupo edad de 10 a 19 años. ","")</f>
        <v/>
      </c>
      <c r="CE78" s="35"/>
      <c r="CF78" s="35"/>
      <c r="CG78" s="36">
        <f t="shared" ref="CG78:CG89" si="24">IF(AND(C78&lt;&gt;0,OR(AO78="",AP78="",AQ78="",AR78="",AT78="")),1,0)</f>
        <v>0</v>
      </c>
      <c r="CH78" s="36">
        <f t="shared" ref="CH78:CH89" si="25">IF(OR(C78&lt;(AO78+AP78),C78&lt;AQ78,C78&lt;AR78,C78&lt;AT78),1,0)</f>
        <v>0</v>
      </c>
      <c r="CI78" s="36">
        <f t="shared" ref="CI78:CI89" si="26">IF(C78&lt;AN78,1,0)</f>
        <v>0</v>
      </c>
      <c r="CJ78" s="36">
        <f t="shared" ref="CJ78:CJ89" si="27">IF((J78+K78+L78+M78)&lt;AS78,1,0)</f>
        <v>0</v>
      </c>
      <c r="CK78" s="10"/>
      <c r="CL78" s="10"/>
      <c r="CM78" s="10"/>
      <c r="CN78" s="10"/>
      <c r="CO78" s="10"/>
    </row>
    <row r="79" spans="1:93" ht="16.350000000000001" customHeight="1" x14ac:dyDescent="0.25">
      <c r="A79" s="383"/>
      <c r="B79" s="128" t="s">
        <v>58</v>
      </c>
      <c r="C79" s="38">
        <f t="shared" si="18"/>
        <v>2</v>
      </c>
      <c r="D79" s="130"/>
      <c r="E79" s="61">
        <f t="shared" si="17"/>
        <v>2</v>
      </c>
      <c r="F79" s="90"/>
      <c r="G79" s="91"/>
      <c r="H79" s="90"/>
      <c r="I79" s="91"/>
      <c r="J79" s="90"/>
      <c r="K79" s="55"/>
      <c r="L79" s="90"/>
      <c r="M79" s="55"/>
      <c r="N79" s="90"/>
      <c r="O79" s="55"/>
      <c r="P79" s="90"/>
      <c r="Q79" s="55"/>
      <c r="R79" s="90"/>
      <c r="S79" s="55">
        <v>1</v>
      </c>
      <c r="T79" s="90"/>
      <c r="U79" s="55">
        <v>1</v>
      </c>
      <c r="V79" s="90"/>
      <c r="W79" s="55"/>
      <c r="X79" s="90"/>
      <c r="Y79" s="55"/>
      <c r="Z79" s="90"/>
      <c r="AA79" s="55"/>
      <c r="AB79" s="90"/>
      <c r="AC79" s="55"/>
      <c r="AD79" s="126"/>
      <c r="AE79" s="127"/>
      <c r="AF79" s="113"/>
      <c r="AG79" s="92"/>
      <c r="AH79" s="113"/>
      <c r="AI79" s="92"/>
      <c r="AJ79" s="113"/>
      <c r="AK79" s="92"/>
      <c r="AL79" s="114"/>
      <c r="AM79" s="115"/>
      <c r="AN79" s="46"/>
      <c r="AO79" s="58">
        <v>0</v>
      </c>
      <c r="AP79" s="54">
        <v>0</v>
      </c>
      <c r="AQ79" s="105">
        <v>0</v>
      </c>
      <c r="AR79" s="105">
        <v>0</v>
      </c>
      <c r="AS79" s="105">
        <v>0</v>
      </c>
      <c r="AT79" s="105">
        <v>0</v>
      </c>
      <c r="AU79" s="33" t="str">
        <f t="shared" si="19"/>
        <v/>
      </c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17"/>
      <c r="BG79" s="17"/>
      <c r="BX79" s="2"/>
      <c r="CA79" s="35" t="str">
        <f t="shared" si="20"/>
        <v/>
      </c>
      <c r="CB79" s="35" t="str">
        <f t="shared" si="21"/>
        <v/>
      </c>
      <c r="CC79" s="35" t="str">
        <f t="shared" si="22"/>
        <v/>
      </c>
      <c r="CD79" s="35" t="str">
        <f t="shared" si="23"/>
        <v/>
      </c>
      <c r="CE79" s="35"/>
      <c r="CF79" s="35"/>
      <c r="CG79" s="36">
        <f t="shared" si="24"/>
        <v>0</v>
      </c>
      <c r="CH79" s="36">
        <f t="shared" si="25"/>
        <v>0</v>
      </c>
      <c r="CI79" s="36">
        <f t="shared" si="26"/>
        <v>0</v>
      </c>
      <c r="CJ79" s="36">
        <f t="shared" si="27"/>
        <v>0</v>
      </c>
      <c r="CK79" s="10"/>
      <c r="CL79" s="10"/>
      <c r="CM79" s="10"/>
      <c r="CN79" s="10"/>
      <c r="CO79" s="10"/>
    </row>
    <row r="80" spans="1:93" ht="16.350000000000001" customHeight="1" x14ac:dyDescent="0.25">
      <c r="A80" s="383"/>
      <c r="B80" s="133" t="s">
        <v>46</v>
      </c>
      <c r="C80" s="134">
        <f t="shared" si="18"/>
        <v>0</v>
      </c>
      <c r="D80" s="135"/>
      <c r="E80" s="66">
        <f t="shared" si="17"/>
        <v>0</v>
      </c>
      <c r="F80" s="97"/>
      <c r="G80" s="106"/>
      <c r="H80" s="97"/>
      <c r="I80" s="106"/>
      <c r="J80" s="97"/>
      <c r="K80" s="84"/>
      <c r="L80" s="97"/>
      <c r="M80" s="84"/>
      <c r="N80" s="97"/>
      <c r="O80" s="84"/>
      <c r="P80" s="97"/>
      <c r="Q80" s="84"/>
      <c r="R80" s="97"/>
      <c r="S80" s="84"/>
      <c r="T80" s="97"/>
      <c r="U80" s="84"/>
      <c r="V80" s="97"/>
      <c r="W80" s="84"/>
      <c r="X80" s="97"/>
      <c r="Y80" s="84"/>
      <c r="Z80" s="97"/>
      <c r="AA80" s="84"/>
      <c r="AB80" s="97"/>
      <c r="AC80" s="84"/>
      <c r="AD80" s="136"/>
      <c r="AE80" s="137"/>
      <c r="AF80" s="97"/>
      <c r="AG80" s="119"/>
      <c r="AH80" s="97"/>
      <c r="AI80" s="119"/>
      <c r="AJ80" s="97"/>
      <c r="AK80" s="119"/>
      <c r="AL80" s="120"/>
      <c r="AM80" s="121"/>
      <c r="AN80" s="72"/>
      <c r="AO80" s="87"/>
      <c r="AP80" s="74"/>
      <c r="AQ80" s="75"/>
      <c r="AR80" s="75"/>
      <c r="AS80" s="75"/>
      <c r="AT80" s="75"/>
      <c r="AU80" s="33" t="str">
        <f t="shared" si="19"/>
        <v/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17"/>
      <c r="BG80" s="17"/>
      <c r="BX80" s="2"/>
      <c r="CA80" s="35" t="str">
        <f t="shared" si="20"/>
        <v/>
      </c>
      <c r="CB80" s="35" t="str">
        <f t="shared" si="21"/>
        <v/>
      </c>
      <c r="CC80" s="35" t="str">
        <f t="shared" si="22"/>
        <v/>
      </c>
      <c r="CD80" s="35" t="str">
        <f t="shared" si="23"/>
        <v/>
      </c>
      <c r="CE80" s="35"/>
      <c r="CF80" s="35"/>
      <c r="CG80" s="36">
        <f t="shared" si="24"/>
        <v>0</v>
      </c>
      <c r="CH80" s="36">
        <f t="shared" si="25"/>
        <v>0</v>
      </c>
      <c r="CI80" s="36">
        <f t="shared" si="26"/>
        <v>0</v>
      </c>
      <c r="CJ80" s="36">
        <f t="shared" si="27"/>
        <v>0</v>
      </c>
      <c r="CK80" s="10"/>
      <c r="CL80" s="10"/>
      <c r="CM80" s="10"/>
      <c r="CN80" s="10"/>
      <c r="CO80" s="10"/>
    </row>
    <row r="81" spans="1:93" ht="16.350000000000001" customHeight="1" x14ac:dyDescent="0.25">
      <c r="A81" s="271" t="s">
        <v>59</v>
      </c>
      <c r="B81" s="139" t="s">
        <v>38</v>
      </c>
      <c r="C81" s="134">
        <f t="shared" si="18"/>
        <v>0</v>
      </c>
      <c r="D81" s="140">
        <f>SUM(F81+H81+J81)</f>
        <v>0</v>
      </c>
      <c r="E81" s="66">
        <f>SUM(G81+I81+K81)</f>
        <v>0</v>
      </c>
      <c r="F81" s="141"/>
      <c r="G81" s="142"/>
      <c r="H81" s="141"/>
      <c r="I81" s="142"/>
      <c r="J81" s="141"/>
      <c r="K81" s="143"/>
      <c r="L81" s="144"/>
      <c r="M81" s="145"/>
      <c r="N81" s="144"/>
      <c r="O81" s="145"/>
      <c r="P81" s="144"/>
      <c r="Q81" s="145"/>
      <c r="R81" s="144"/>
      <c r="S81" s="145"/>
      <c r="T81" s="144"/>
      <c r="U81" s="145"/>
      <c r="V81" s="144"/>
      <c r="W81" s="145"/>
      <c r="X81" s="144"/>
      <c r="Y81" s="145"/>
      <c r="Z81" s="144"/>
      <c r="AA81" s="145"/>
      <c r="AB81" s="144"/>
      <c r="AC81" s="145"/>
      <c r="AD81" s="146"/>
      <c r="AE81" s="147"/>
      <c r="AF81" s="148"/>
      <c r="AG81" s="149"/>
      <c r="AH81" s="148"/>
      <c r="AI81" s="149"/>
      <c r="AJ81" s="148"/>
      <c r="AK81" s="149"/>
      <c r="AL81" s="150"/>
      <c r="AM81" s="151"/>
      <c r="AN81" s="152"/>
      <c r="AO81" s="153"/>
      <c r="AP81" s="142"/>
      <c r="AQ81" s="154"/>
      <c r="AR81" s="154"/>
      <c r="AS81" s="154"/>
      <c r="AT81" s="154"/>
      <c r="AU81" s="33" t="str">
        <f t="shared" si="19"/>
        <v/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17"/>
      <c r="BG81" s="17"/>
      <c r="BX81" s="2"/>
      <c r="CA81" s="35" t="str">
        <f t="shared" si="20"/>
        <v/>
      </c>
      <c r="CB81" s="35" t="str">
        <f t="shared" si="21"/>
        <v/>
      </c>
      <c r="CC81" s="35" t="str">
        <f t="shared" si="22"/>
        <v/>
      </c>
      <c r="CD81" s="35" t="str">
        <f t="shared" si="23"/>
        <v/>
      </c>
      <c r="CE81" s="35"/>
      <c r="CF81" s="35"/>
      <c r="CG81" s="36">
        <f t="shared" si="24"/>
        <v>0</v>
      </c>
      <c r="CH81" s="36">
        <f t="shared" si="25"/>
        <v>0</v>
      </c>
      <c r="CI81" s="36">
        <f t="shared" si="26"/>
        <v>0</v>
      </c>
      <c r="CJ81" s="36">
        <f t="shared" si="27"/>
        <v>0</v>
      </c>
      <c r="CK81" s="10"/>
      <c r="CL81" s="10"/>
      <c r="CM81" s="10"/>
      <c r="CN81" s="10"/>
      <c r="CO81" s="10"/>
    </row>
    <row r="82" spans="1:93" ht="16.350000000000001" customHeight="1" x14ac:dyDescent="0.25">
      <c r="A82" s="382" t="s">
        <v>60</v>
      </c>
      <c r="B82" s="18" t="s">
        <v>37</v>
      </c>
      <c r="C82" s="19">
        <f t="shared" si="18"/>
        <v>0</v>
      </c>
      <c r="D82" s="20">
        <f>+F82+H82+J82+L82+N82+P82+R82+T82+V82+X82+Z82+AB82+AD82+AF82+AH82+AJ82+AL82</f>
        <v>0</v>
      </c>
      <c r="E82" s="21">
        <f>+G82+I82+K82+M82+O82+Q82+S82+U82+W82+Y82+AA82+AC82+AE82+AG82+AI82+AK82+AM82</f>
        <v>0</v>
      </c>
      <c r="F82" s="94"/>
      <c r="G82" s="95"/>
      <c r="H82" s="94"/>
      <c r="I82" s="95"/>
      <c r="J82" s="94"/>
      <c r="K82" s="96"/>
      <c r="L82" s="41"/>
      <c r="M82" s="43"/>
      <c r="N82" s="41"/>
      <c r="O82" s="43"/>
      <c r="P82" s="41"/>
      <c r="Q82" s="43"/>
      <c r="R82" s="41"/>
      <c r="S82" s="43"/>
      <c r="T82" s="41"/>
      <c r="U82" s="43"/>
      <c r="V82" s="41"/>
      <c r="W82" s="43"/>
      <c r="X82" s="41"/>
      <c r="Y82" s="43"/>
      <c r="Z82" s="41"/>
      <c r="AA82" s="43"/>
      <c r="AB82" s="41"/>
      <c r="AC82" s="43"/>
      <c r="AD82" s="94"/>
      <c r="AE82" s="96"/>
      <c r="AF82" s="94"/>
      <c r="AG82" s="96"/>
      <c r="AH82" s="94"/>
      <c r="AI82" s="96"/>
      <c r="AJ82" s="94"/>
      <c r="AK82" s="96"/>
      <c r="AL82" s="155"/>
      <c r="AM82" s="156"/>
      <c r="AN82" s="157"/>
      <c r="AO82" s="158"/>
      <c r="AP82" s="95"/>
      <c r="AQ82" s="83"/>
      <c r="AR82" s="83"/>
      <c r="AS82" s="83"/>
      <c r="AT82" s="83"/>
      <c r="AU82" s="33" t="str">
        <f t="shared" si="19"/>
        <v/>
      </c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17"/>
      <c r="BG82" s="17"/>
      <c r="BX82" s="2"/>
      <c r="CA82" s="35" t="str">
        <f t="shared" si="20"/>
        <v/>
      </c>
      <c r="CB82" s="35" t="str">
        <f t="shared" si="21"/>
        <v/>
      </c>
      <c r="CC82" s="35" t="str">
        <f t="shared" si="22"/>
        <v/>
      </c>
      <c r="CD82" s="35" t="str">
        <f t="shared" si="23"/>
        <v/>
      </c>
      <c r="CE82" s="35"/>
      <c r="CF82" s="35"/>
      <c r="CG82" s="36">
        <f t="shared" si="24"/>
        <v>0</v>
      </c>
      <c r="CH82" s="36">
        <f t="shared" si="25"/>
        <v>0</v>
      </c>
      <c r="CI82" s="36">
        <f t="shared" si="26"/>
        <v>0</v>
      </c>
      <c r="CJ82" s="36">
        <f t="shared" si="27"/>
        <v>0</v>
      </c>
      <c r="CK82" s="10"/>
      <c r="CL82" s="10"/>
      <c r="CM82" s="10"/>
      <c r="CN82" s="10"/>
      <c r="CO82" s="10"/>
    </row>
    <row r="83" spans="1:93" ht="16.350000000000001" customHeight="1" x14ac:dyDescent="0.25">
      <c r="A83" s="383"/>
      <c r="B83" s="37" t="s">
        <v>38</v>
      </c>
      <c r="C83" s="38">
        <f t="shared" si="18"/>
        <v>0</v>
      </c>
      <c r="D83" s="39">
        <f t="shared" ref="D83:E89" si="28">+F83+H83+J83+L83+N83+P83+R83+T83+V83+X83+Z83+AB83+AD83+AF83+AH83+AJ83+AL83</f>
        <v>0</v>
      </c>
      <c r="E83" s="40">
        <f t="shared" si="28"/>
        <v>0</v>
      </c>
      <c r="F83" s="41"/>
      <c r="G83" s="42"/>
      <c r="H83" s="41"/>
      <c r="I83" s="42"/>
      <c r="J83" s="41"/>
      <c r="K83" s="43"/>
      <c r="L83" s="41"/>
      <c r="M83" s="43"/>
      <c r="N83" s="41"/>
      <c r="O83" s="43"/>
      <c r="P83" s="41"/>
      <c r="Q83" s="43"/>
      <c r="R83" s="41"/>
      <c r="S83" s="43"/>
      <c r="T83" s="41"/>
      <c r="U83" s="43"/>
      <c r="V83" s="41"/>
      <c r="W83" s="43"/>
      <c r="X83" s="41"/>
      <c r="Y83" s="43"/>
      <c r="Z83" s="41"/>
      <c r="AA83" s="43"/>
      <c r="AB83" s="41"/>
      <c r="AC83" s="43"/>
      <c r="AD83" s="41"/>
      <c r="AE83" s="43"/>
      <c r="AF83" s="41"/>
      <c r="AG83" s="43"/>
      <c r="AH83" s="41"/>
      <c r="AI83" s="43"/>
      <c r="AJ83" s="41"/>
      <c r="AK83" s="43"/>
      <c r="AL83" s="44"/>
      <c r="AM83" s="45"/>
      <c r="AN83" s="159"/>
      <c r="AO83" s="47"/>
      <c r="AP83" s="42"/>
      <c r="AQ83" s="32"/>
      <c r="AR83" s="32"/>
      <c r="AS83" s="32"/>
      <c r="AT83" s="32"/>
      <c r="AU83" s="33" t="str">
        <f t="shared" si="19"/>
        <v/>
      </c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17"/>
      <c r="BG83" s="17"/>
      <c r="BX83" s="2"/>
      <c r="CA83" s="35" t="str">
        <f t="shared" si="20"/>
        <v/>
      </c>
      <c r="CB83" s="35" t="str">
        <f t="shared" si="21"/>
        <v/>
      </c>
      <c r="CC83" s="35" t="str">
        <f t="shared" si="22"/>
        <v/>
      </c>
      <c r="CD83" s="35" t="str">
        <f t="shared" si="23"/>
        <v/>
      </c>
      <c r="CE83" s="35"/>
      <c r="CF83" s="35"/>
      <c r="CG83" s="36">
        <f t="shared" si="24"/>
        <v>0</v>
      </c>
      <c r="CH83" s="36">
        <f t="shared" si="25"/>
        <v>0</v>
      </c>
      <c r="CI83" s="36">
        <f t="shared" si="26"/>
        <v>0</v>
      </c>
      <c r="CJ83" s="36">
        <f t="shared" si="27"/>
        <v>0</v>
      </c>
      <c r="CK83" s="10"/>
      <c r="CL83" s="10"/>
      <c r="CM83" s="10"/>
      <c r="CN83" s="10"/>
      <c r="CO83" s="10"/>
    </row>
    <row r="84" spans="1:93" ht="16.350000000000001" customHeight="1" x14ac:dyDescent="0.25">
      <c r="A84" s="383"/>
      <c r="B84" s="37" t="s">
        <v>39</v>
      </c>
      <c r="C84" s="38">
        <f t="shared" si="18"/>
        <v>1</v>
      </c>
      <c r="D84" s="39">
        <f t="shared" si="28"/>
        <v>0</v>
      </c>
      <c r="E84" s="40">
        <f t="shared" si="28"/>
        <v>1</v>
      </c>
      <c r="F84" s="41"/>
      <c r="G84" s="42">
        <v>1</v>
      </c>
      <c r="H84" s="41"/>
      <c r="I84" s="42"/>
      <c r="J84" s="41"/>
      <c r="K84" s="43"/>
      <c r="L84" s="41"/>
      <c r="M84" s="43"/>
      <c r="N84" s="41"/>
      <c r="O84" s="43"/>
      <c r="P84" s="41"/>
      <c r="Q84" s="43"/>
      <c r="R84" s="41"/>
      <c r="S84" s="43"/>
      <c r="T84" s="41"/>
      <c r="U84" s="43"/>
      <c r="V84" s="41"/>
      <c r="W84" s="43"/>
      <c r="X84" s="41"/>
      <c r="Y84" s="43"/>
      <c r="Z84" s="41"/>
      <c r="AA84" s="43"/>
      <c r="AB84" s="41"/>
      <c r="AC84" s="43"/>
      <c r="AD84" s="41"/>
      <c r="AE84" s="43"/>
      <c r="AF84" s="41"/>
      <c r="AG84" s="43"/>
      <c r="AH84" s="41"/>
      <c r="AI84" s="43"/>
      <c r="AJ84" s="41"/>
      <c r="AK84" s="43"/>
      <c r="AL84" s="44"/>
      <c r="AM84" s="45"/>
      <c r="AN84" s="159"/>
      <c r="AO84" s="47">
        <v>0</v>
      </c>
      <c r="AP84" s="42">
        <v>0</v>
      </c>
      <c r="AQ84" s="32">
        <v>0</v>
      </c>
      <c r="AR84" s="32">
        <v>0</v>
      </c>
      <c r="AS84" s="32">
        <v>0</v>
      </c>
      <c r="AT84" s="32">
        <v>0</v>
      </c>
      <c r="AU84" s="33" t="str">
        <f t="shared" si="19"/>
        <v/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17"/>
      <c r="BG84" s="17"/>
      <c r="BX84" s="2"/>
      <c r="CA84" s="35" t="str">
        <f t="shared" si="20"/>
        <v/>
      </c>
      <c r="CB84" s="35" t="str">
        <f t="shared" si="21"/>
        <v/>
      </c>
      <c r="CC84" s="35" t="str">
        <f t="shared" si="22"/>
        <v/>
      </c>
      <c r="CD84" s="35" t="str">
        <f t="shared" si="23"/>
        <v/>
      </c>
      <c r="CE84" s="35"/>
      <c r="CF84" s="35"/>
      <c r="CG84" s="36">
        <f t="shared" si="24"/>
        <v>0</v>
      </c>
      <c r="CH84" s="36">
        <f t="shared" si="25"/>
        <v>0</v>
      </c>
      <c r="CI84" s="36">
        <f t="shared" si="26"/>
        <v>0</v>
      </c>
      <c r="CJ84" s="36">
        <f t="shared" si="27"/>
        <v>0</v>
      </c>
      <c r="CK84" s="10"/>
      <c r="CL84" s="10"/>
      <c r="CM84" s="10"/>
      <c r="CN84" s="10"/>
      <c r="CO84" s="10"/>
    </row>
    <row r="85" spans="1:93" ht="16.350000000000001" customHeight="1" x14ac:dyDescent="0.25">
      <c r="A85" s="383"/>
      <c r="B85" s="37" t="s">
        <v>41</v>
      </c>
      <c r="C85" s="38">
        <f t="shared" si="18"/>
        <v>0</v>
      </c>
      <c r="D85" s="39">
        <f t="shared" si="28"/>
        <v>0</v>
      </c>
      <c r="E85" s="40">
        <f t="shared" si="28"/>
        <v>0</v>
      </c>
      <c r="F85" s="41"/>
      <c r="G85" s="42"/>
      <c r="H85" s="41"/>
      <c r="I85" s="42"/>
      <c r="J85" s="41"/>
      <c r="K85" s="43"/>
      <c r="L85" s="41"/>
      <c r="M85" s="43"/>
      <c r="N85" s="41"/>
      <c r="O85" s="43"/>
      <c r="P85" s="41"/>
      <c r="Q85" s="43"/>
      <c r="R85" s="41"/>
      <c r="S85" s="43"/>
      <c r="T85" s="41"/>
      <c r="U85" s="43"/>
      <c r="V85" s="41"/>
      <c r="W85" s="43"/>
      <c r="X85" s="41"/>
      <c r="Y85" s="43"/>
      <c r="Z85" s="41"/>
      <c r="AA85" s="43"/>
      <c r="AB85" s="41"/>
      <c r="AC85" s="43"/>
      <c r="AD85" s="41"/>
      <c r="AE85" s="43"/>
      <c r="AF85" s="41"/>
      <c r="AG85" s="43"/>
      <c r="AH85" s="41"/>
      <c r="AI85" s="43"/>
      <c r="AJ85" s="41"/>
      <c r="AK85" s="43"/>
      <c r="AL85" s="44"/>
      <c r="AM85" s="45"/>
      <c r="AN85" s="159"/>
      <c r="AO85" s="47"/>
      <c r="AP85" s="42"/>
      <c r="AQ85" s="32"/>
      <c r="AR85" s="32"/>
      <c r="AS85" s="32"/>
      <c r="AT85" s="32"/>
      <c r="AU85" s="33" t="str">
        <f t="shared" si="19"/>
        <v/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17"/>
      <c r="BG85" s="17"/>
      <c r="BX85" s="2"/>
      <c r="CA85" s="35" t="str">
        <f t="shared" si="20"/>
        <v/>
      </c>
      <c r="CB85" s="35" t="str">
        <f t="shared" si="21"/>
        <v/>
      </c>
      <c r="CC85" s="35" t="str">
        <f t="shared" si="22"/>
        <v/>
      </c>
      <c r="CD85" s="35" t="str">
        <f t="shared" si="23"/>
        <v/>
      </c>
      <c r="CE85" s="35"/>
      <c r="CF85" s="35"/>
      <c r="CG85" s="36">
        <f t="shared" si="24"/>
        <v>0</v>
      </c>
      <c r="CH85" s="36">
        <f t="shared" si="25"/>
        <v>0</v>
      </c>
      <c r="CI85" s="36">
        <f t="shared" si="26"/>
        <v>0</v>
      </c>
      <c r="CJ85" s="36">
        <f t="shared" si="27"/>
        <v>0</v>
      </c>
      <c r="CK85" s="10"/>
      <c r="CL85" s="10"/>
      <c r="CM85" s="10"/>
      <c r="CN85" s="10"/>
      <c r="CO85" s="10"/>
    </row>
    <row r="86" spans="1:93" ht="16.350000000000001" customHeight="1" x14ac:dyDescent="0.25">
      <c r="A86" s="383"/>
      <c r="B86" s="37" t="s">
        <v>42</v>
      </c>
      <c r="C86" s="38">
        <f t="shared" si="18"/>
        <v>0</v>
      </c>
      <c r="D86" s="39">
        <f t="shared" si="28"/>
        <v>0</v>
      </c>
      <c r="E86" s="40">
        <f t="shared" si="28"/>
        <v>0</v>
      </c>
      <c r="F86" s="41"/>
      <c r="G86" s="42"/>
      <c r="H86" s="41"/>
      <c r="I86" s="42"/>
      <c r="J86" s="41"/>
      <c r="K86" s="43"/>
      <c r="L86" s="41"/>
      <c r="M86" s="43"/>
      <c r="N86" s="41"/>
      <c r="O86" s="43"/>
      <c r="P86" s="41"/>
      <c r="Q86" s="43"/>
      <c r="R86" s="41"/>
      <c r="S86" s="43"/>
      <c r="T86" s="41"/>
      <c r="U86" s="43"/>
      <c r="V86" s="41"/>
      <c r="W86" s="43"/>
      <c r="X86" s="41"/>
      <c r="Y86" s="43"/>
      <c r="Z86" s="41"/>
      <c r="AA86" s="43"/>
      <c r="AB86" s="41"/>
      <c r="AC86" s="43"/>
      <c r="AD86" s="41"/>
      <c r="AE86" s="43"/>
      <c r="AF86" s="41"/>
      <c r="AG86" s="43"/>
      <c r="AH86" s="41"/>
      <c r="AI86" s="43"/>
      <c r="AJ86" s="41"/>
      <c r="AK86" s="43"/>
      <c r="AL86" s="44"/>
      <c r="AM86" s="45"/>
      <c r="AN86" s="159"/>
      <c r="AO86" s="47"/>
      <c r="AP86" s="42"/>
      <c r="AQ86" s="32"/>
      <c r="AR86" s="32"/>
      <c r="AS86" s="32"/>
      <c r="AT86" s="32"/>
      <c r="AU86" s="33" t="str">
        <f t="shared" si="19"/>
        <v/>
      </c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17"/>
      <c r="BG86" s="17"/>
      <c r="BX86" s="2"/>
      <c r="CA86" s="35" t="str">
        <f t="shared" si="20"/>
        <v/>
      </c>
      <c r="CB86" s="35" t="str">
        <f t="shared" si="21"/>
        <v/>
      </c>
      <c r="CC86" s="35" t="str">
        <f t="shared" si="22"/>
        <v/>
      </c>
      <c r="CD86" s="35" t="str">
        <f t="shared" si="23"/>
        <v/>
      </c>
      <c r="CE86" s="35"/>
      <c r="CF86" s="35"/>
      <c r="CG86" s="36">
        <f t="shared" si="24"/>
        <v>0</v>
      </c>
      <c r="CH86" s="36">
        <f t="shared" si="25"/>
        <v>0</v>
      </c>
      <c r="CI86" s="36">
        <f t="shared" si="26"/>
        <v>0</v>
      </c>
      <c r="CJ86" s="36">
        <f t="shared" si="27"/>
        <v>0</v>
      </c>
      <c r="CK86" s="10"/>
      <c r="CL86" s="10"/>
      <c r="CM86" s="10"/>
      <c r="CN86" s="10"/>
      <c r="CO86" s="10"/>
    </row>
    <row r="87" spans="1:93" ht="16.350000000000001" customHeight="1" x14ac:dyDescent="0.25">
      <c r="A87" s="383"/>
      <c r="B87" s="37" t="s">
        <v>44</v>
      </c>
      <c r="C87" s="38">
        <f t="shared" si="18"/>
        <v>0</v>
      </c>
      <c r="D87" s="39">
        <f t="shared" si="28"/>
        <v>0</v>
      </c>
      <c r="E87" s="40">
        <f t="shared" si="28"/>
        <v>0</v>
      </c>
      <c r="F87" s="41"/>
      <c r="G87" s="42"/>
      <c r="H87" s="41"/>
      <c r="I87" s="42"/>
      <c r="J87" s="41"/>
      <c r="K87" s="43"/>
      <c r="L87" s="41"/>
      <c r="M87" s="43"/>
      <c r="N87" s="41"/>
      <c r="O87" s="43"/>
      <c r="P87" s="41"/>
      <c r="Q87" s="43"/>
      <c r="R87" s="41"/>
      <c r="S87" s="43"/>
      <c r="T87" s="41"/>
      <c r="U87" s="43"/>
      <c r="V87" s="41"/>
      <c r="W87" s="43"/>
      <c r="X87" s="41"/>
      <c r="Y87" s="43"/>
      <c r="Z87" s="41"/>
      <c r="AA87" s="43"/>
      <c r="AB87" s="41"/>
      <c r="AC87" s="43"/>
      <c r="AD87" s="41"/>
      <c r="AE87" s="43"/>
      <c r="AF87" s="41"/>
      <c r="AG87" s="43"/>
      <c r="AH87" s="41"/>
      <c r="AI87" s="43"/>
      <c r="AJ87" s="41"/>
      <c r="AK87" s="43"/>
      <c r="AL87" s="44"/>
      <c r="AM87" s="45"/>
      <c r="AN87" s="159"/>
      <c r="AO87" s="47"/>
      <c r="AP87" s="42"/>
      <c r="AQ87" s="32"/>
      <c r="AR87" s="32"/>
      <c r="AS87" s="32"/>
      <c r="AT87" s="32"/>
      <c r="AU87" s="33" t="str">
        <f t="shared" si="19"/>
        <v/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17"/>
      <c r="BG87" s="17"/>
      <c r="BX87" s="2"/>
      <c r="CA87" s="35" t="str">
        <f t="shared" si="20"/>
        <v/>
      </c>
      <c r="CB87" s="35" t="str">
        <f t="shared" si="21"/>
        <v/>
      </c>
      <c r="CC87" s="35" t="str">
        <f t="shared" si="22"/>
        <v/>
      </c>
      <c r="CD87" s="35" t="str">
        <f t="shared" si="23"/>
        <v/>
      </c>
      <c r="CE87" s="35"/>
      <c r="CF87" s="35"/>
      <c r="CG87" s="36">
        <f t="shared" si="24"/>
        <v>0</v>
      </c>
      <c r="CH87" s="36">
        <f t="shared" si="25"/>
        <v>0</v>
      </c>
      <c r="CI87" s="36">
        <f t="shared" si="26"/>
        <v>0</v>
      </c>
      <c r="CJ87" s="36">
        <f t="shared" si="27"/>
        <v>0</v>
      </c>
      <c r="CK87" s="10"/>
      <c r="CL87" s="10"/>
      <c r="CM87" s="10"/>
      <c r="CN87" s="10"/>
      <c r="CO87" s="10"/>
    </row>
    <row r="88" spans="1:93" ht="16.350000000000001" customHeight="1" x14ac:dyDescent="0.25">
      <c r="A88" s="383"/>
      <c r="B88" s="59" t="s">
        <v>46</v>
      </c>
      <c r="C88" s="38">
        <f t="shared" si="18"/>
        <v>0</v>
      </c>
      <c r="D88" s="39">
        <f t="shared" si="28"/>
        <v>0</v>
      </c>
      <c r="E88" s="61">
        <f t="shared" si="28"/>
        <v>0</v>
      </c>
      <c r="F88" s="41"/>
      <c r="G88" s="42"/>
      <c r="H88" s="41"/>
      <c r="I88" s="42"/>
      <c r="J88" s="41"/>
      <c r="K88" s="43"/>
      <c r="L88" s="41"/>
      <c r="M88" s="43"/>
      <c r="N88" s="41"/>
      <c r="O88" s="43"/>
      <c r="P88" s="41"/>
      <c r="Q88" s="43"/>
      <c r="R88" s="41"/>
      <c r="S88" s="43"/>
      <c r="T88" s="41"/>
      <c r="U88" s="43"/>
      <c r="V88" s="41"/>
      <c r="W88" s="43"/>
      <c r="X88" s="41"/>
      <c r="Y88" s="43"/>
      <c r="Z88" s="41"/>
      <c r="AA88" s="43"/>
      <c r="AB88" s="41"/>
      <c r="AC88" s="43"/>
      <c r="AD88" s="41"/>
      <c r="AE88" s="43"/>
      <c r="AF88" s="41"/>
      <c r="AG88" s="43"/>
      <c r="AH88" s="41"/>
      <c r="AI88" s="43"/>
      <c r="AJ88" s="41"/>
      <c r="AK88" s="43"/>
      <c r="AL88" s="44"/>
      <c r="AM88" s="45"/>
      <c r="AN88" s="159"/>
      <c r="AO88" s="47"/>
      <c r="AP88" s="42"/>
      <c r="AQ88" s="32"/>
      <c r="AR88" s="32"/>
      <c r="AS88" s="32"/>
      <c r="AT88" s="32"/>
      <c r="AU88" s="33" t="str">
        <f t="shared" si="19"/>
        <v/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7"/>
      <c r="BG88" s="17"/>
      <c r="BX88" s="2"/>
      <c r="CA88" s="35" t="str">
        <f t="shared" si="20"/>
        <v/>
      </c>
      <c r="CB88" s="35" t="str">
        <f t="shared" si="21"/>
        <v/>
      </c>
      <c r="CC88" s="35" t="str">
        <f t="shared" si="22"/>
        <v/>
      </c>
      <c r="CD88" s="35" t="str">
        <f t="shared" si="23"/>
        <v/>
      </c>
      <c r="CE88" s="35"/>
      <c r="CF88" s="35"/>
      <c r="CG88" s="36">
        <f t="shared" si="24"/>
        <v>0</v>
      </c>
      <c r="CH88" s="36">
        <f t="shared" si="25"/>
        <v>0</v>
      </c>
      <c r="CI88" s="36">
        <f t="shared" si="26"/>
        <v>0</v>
      </c>
      <c r="CJ88" s="36">
        <f t="shared" si="27"/>
        <v>0</v>
      </c>
      <c r="CK88" s="10"/>
      <c r="CL88" s="10"/>
      <c r="CM88" s="10"/>
      <c r="CN88" s="10"/>
      <c r="CO88" s="10"/>
    </row>
    <row r="89" spans="1:93" ht="16.350000000000001" customHeight="1" x14ac:dyDescent="0.25">
      <c r="A89" s="384"/>
      <c r="B89" s="63" t="s">
        <v>45</v>
      </c>
      <c r="C89" s="64">
        <f t="shared" si="18"/>
        <v>0</v>
      </c>
      <c r="D89" s="65">
        <f t="shared" si="28"/>
        <v>0</v>
      </c>
      <c r="E89" s="66">
        <f t="shared" si="28"/>
        <v>0</v>
      </c>
      <c r="F89" s="70"/>
      <c r="G89" s="74"/>
      <c r="H89" s="70"/>
      <c r="I89" s="74"/>
      <c r="J89" s="70"/>
      <c r="K89" s="84"/>
      <c r="L89" s="70"/>
      <c r="M89" s="84"/>
      <c r="N89" s="70"/>
      <c r="O89" s="84"/>
      <c r="P89" s="70"/>
      <c r="Q89" s="84"/>
      <c r="R89" s="70"/>
      <c r="S89" s="84"/>
      <c r="T89" s="70"/>
      <c r="U89" s="84"/>
      <c r="V89" s="70"/>
      <c r="W89" s="84"/>
      <c r="X89" s="70"/>
      <c r="Y89" s="84"/>
      <c r="Z89" s="70"/>
      <c r="AA89" s="84"/>
      <c r="AB89" s="70"/>
      <c r="AC89" s="84"/>
      <c r="AD89" s="70"/>
      <c r="AE89" s="84"/>
      <c r="AF89" s="70"/>
      <c r="AG89" s="84"/>
      <c r="AH89" s="70"/>
      <c r="AI89" s="84"/>
      <c r="AJ89" s="70"/>
      <c r="AK89" s="84"/>
      <c r="AL89" s="85"/>
      <c r="AM89" s="86"/>
      <c r="AN89" s="160"/>
      <c r="AO89" s="87"/>
      <c r="AP89" s="74"/>
      <c r="AQ89" s="75"/>
      <c r="AR89" s="75"/>
      <c r="AS89" s="75"/>
      <c r="AT89" s="75"/>
      <c r="AU89" s="33" t="str">
        <f t="shared" si="19"/>
        <v/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17"/>
      <c r="BG89" s="17"/>
      <c r="BX89" s="2"/>
      <c r="CA89" s="35" t="str">
        <f t="shared" si="20"/>
        <v/>
      </c>
      <c r="CB89" s="35" t="str">
        <f t="shared" si="21"/>
        <v/>
      </c>
      <c r="CC89" s="35" t="str">
        <f t="shared" si="22"/>
        <v/>
      </c>
      <c r="CD89" s="35" t="str">
        <f t="shared" si="23"/>
        <v/>
      </c>
      <c r="CE89" s="35"/>
      <c r="CF89" s="35"/>
      <c r="CG89" s="36">
        <f t="shared" si="24"/>
        <v>0</v>
      </c>
      <c r="CH89" s="36">
        <f t="shared" si="25"/>
        <v>0</v>
      </c>
      <c r="CI89" s="36">
        <f t="shared" si="26"/>
        <v>0</v>
      </c>
      <c r="CJ89" s="36">
        <f t="shared" si="27"/>
        <v>0</v>
      </c>
      <c r="CK89" s="10"/>
      <c r="CL89" s="10"/>
      <c r="CM89" s="10"/>
      <c r="CN89" s="10"/>
      <c r="CO89" s="10"/>
    </row>
    <row r="90" spans="1:93" ht="32.1" customHeight="1" x14ac:dyDescent="0.25">
      <c r="A90" s="161" t="s">
        <v>61</v>
      </c>
      <c r="B90" s="161"/>
      <c r="C90" s="162"/>
      <c r="D90" s="162"/>
      <c r="E90" s="162"/>
      <c r="F90" s="162"/>
      <c r="G90" s="162"/>
      <c r="H90" s="162"/>
      <c r="I90" s="162"/>
      <c r="J90" s="162"/>
      <c r="K90" s="163"/>
      <c r="L90" s="163"/>
      <c r="M90" s="164"/>
      <c r="N90" s="165"/>
      <c r="O90" s="164"/>
      <c r="P90" s="164"/>
      <c r="Q90" s="164"/>
      <c r="R90" s="164"/>
      <c r="S90" s="164"/>
      <c r="T90" s="164"/>
      <c r="U90" s="164"/>
      <c r="V90" s="164"/>
      <c r="W90" s="165"/>
      <c r="X90" s="165"/>
      <c r="Y90" s="165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7"/>
      <c r="AR90" s="17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21" customHeight="1" x14ac:dyDescent="0.25">
      <c r="A91" s="382" t="s">
        <v>62</v>
      </c>
      <c r="B91" s="388" t="s">
        <v>63</v>
      </c>
      <c r="C91" s="391" t="s">
        <v>6</v>
      </c>
      <c r="D91" s="392"/>
      <c r="E91" s="393"/>
      <c r="F91" s="415" t="s">
        <v>7</v>
      </c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6"/>
      <c r="AN91" s="392" t="s">
        <v>9</v>
      </c>
      <c r="AO91" s="393"/>
      <c r="AP91" s="382" t="s">
        <v>10</v>
      </c>
      <c r="AQ91" s="382" t="s">
        <v>11</v>
      </c>
      <c r="AR91" s="382" t="s">
        <v>13</v>
      </c>
      <c r="BX91" s="2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2.5" customHeight="1" x14ac:dyDescent="0.25">
      <c r="A92" s="383"/>
      <c r="B92" s="389"/>
      <c r="C92" s="397"/>
      <c r="D92" s="398"/>
      <c r="E92" s="399"/>
      <c r="F92" s="407" t="s">
        <v>14</v>
      </c>
      <c r="G92" s="408"/>
      <c r="H92" s="407" t="s">
        <v>15</v>
      </c>
      <c r="I92" s="408"/>
      <c r="J92" s="415" t="s">
        <v>64</v>
      </c>
      <c r="K92" s="417"/>
      <c r="L92" s="415" t="s">
        <v>65</v>
      </c>
      <c r="M92" s="417"/>
      <c r="N92" s="415" t="s">
        <v>66</v>
      </c>
      <c r="O92" s="417"/>
      <c r="P92" s="415" t="s">
        <v>67</v>
      </c>
      <c r="Q92" s="417"/>
      <c r="R92" s="415" t="s">
        <v>68</v>
      </c>
      <c r="S92" s="417"/>
      <c r="T92" s="415" t="s">
        <v>69</v>
      </c>
      <c r="U92" s="417"/>
      <c r="V92" s="415" t="s">
        <v>70</v>
      </c>
      <c r="W92" s="417"/>
      <c r="X92" s="415" t="s">
        <v>71</v>
      </c>
      <c r="Y92" s="417"/>
      <c r="Z92" s="415" t="s">
        <v>72</v>
      </c>
      <c r="AA92" s="417"/>
      <c r="AB92" s="415" t="s">
        <v>73</v>
      </c>
      <c r="AC92" s="417"/>
      <c r="AD92" s="415" t="s">
        <v>74</v>
      </c>
      <c r="AE92" s="418"/>
      <c r="AF92" s="415" t="s">
        <v>75</v>
      </c>
      <c r="AG92" s="417"/>
      <c r="AH92" s="418" t="s">
        <v>76</v>
      </c>
      <c r="AI92" s="418"/>
      <c r="AJ92" s="415" t="s">
        <v>77</v>
      </c>
      <c r="AK92" s="417"/>
      <c r="AL92" s="418" t="s">
        <v>30</v>
      </c>
      <c r="AM92" s="416"/>
      <c r="AN92" s="398"/>
      <c r="AO92" s="399"/>
      <c r="AP92" s="383"/>
      <c r="AQ92" s="383"/>
      <c r="AR92" s="383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X92" s="2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24" customHeight="1" x14ac:dyDescent="0.25">
      <c r="A93" s="384"/>
      <c r="B93" s="390"/>
      <c r="C93" s="166" t="s">
        <v>31</v>
      </c>
      <c r="D93" s="167" t="s">
        <v>32</v>
      </c>
      <c r="E93" s="288" t="s">
        <v>33</v>
      </c>
      <c r="F93" s="11" t="s">
        <v>32</v>
      </c>
      <c r="G93" s="285" t="s">
        <v>33</v>
      </c>
      <c r="H93" s="11" t="s">
        <v>32</v>
      </c>
      <c r="I93" s="285" t="s">
        <v>33</v>
      </c>
      <c r="J93" s="11" t="s">
        <v>32</v>
      </c>
      <c r="K93" s="285" t="s">
        <v>33</v>
      </c>
      <c r="L93" s="11" t="s">
        <v>32</v>
      </c>
      <c r="M93" s="285" t="s">
        <v>33</v>
      </c>
      <c r="N93" s="11" t="s">
        <v>32</v>
      </c>
      <c r="O93" s="284" t="s">
        <v>33</v>
      </c>
      <c r="P93" s="11" t="s">
        <v>32</v>
      </c>
      <c r="Q93" s="285" t="s">
        <v>33</v>
      </c>
      <c r="R93" s="170" t="s">
        <v>32</v>
      </c>
      <c r="S93" s="284" t="s">
        <v>33</v>
      </c>
      <c r="T93" s="11" t="s">
        <v>32</v>
      </c>
      <c r="U93" s="285" t="s">
        <v>33</v>
      </c>
      <c r="V93" s="170" t="s">
        <v>32</v>
      </c>
      <c r="W93" s="284" t="s">
        <v>33</v>
      </c>
      <c r="X93" s="11" t="s">
        <v>32</v>
      </c>
      <c r="Y93" s="285" t="s">
        <v>33</v>
      </c>
      <c r="Z93" s="170" t="s">
        <v>32</v>
      </c>
      <c r="AA93" s="284" t="s">
        <v>33</v>
      </c>
      <c r="AB93" s="11" t="s">
        <v>32</v>
      </c>
      <c r="AC93" s="285" t="s">
        <v>33</v>
      </c>
      <c r="AD93" s="11" t="s">
        <v>32</v>
      </c>
      <c r="AE93" s="284" t="s">
        <v>33</v>
      </c>
      <c r="AF93" s="11" t="s">
        <v>32</v>
      </c>
      <c r="AG93" s="285" t="s">
        <v>33</v>
      </c>
      <c r="AH93" s="170" t="s">
        <v>32</v>
      </c>
      <c r="AI93" s="284" t="s">
        <v>33</v>
      </c>
      <c r="AJ93" s="11" t="s">
        <v>32</v>
      </c>
      <c r="AK93" s="285" t="s">
        <v>33</v>
      </c>
      <c r="AL93" s="170" t="s">
        <v>32</v>
      </c>
      <c r="AM93" s="291" t="s">
        <v>33</v>
      </c>
      <c r="AN93" s="287" t="s">
        <v>34</v>
      </c>
      <c r="AO93" s="288" t="s">
        <v>35</v>
      </c>
      <c r="AP93" s="384"/>
      <c r="AQ93" s="384"/>
      <c r="AR93" s="384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X93" s="2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9.5" customHeight="1" x14ac:dyDescent="0.25">
      <c r="A94" s="382" t="s">
        <v>78</v>
      </c>
      <c r="B94" s="18" t="s">
        <v>79</v>
      </c>
      <c r="C94" s="19">
        <f t="shared" ref="C94:C105" si="29">SUM(D94+E94)</f>
        <v>170</v>
      </c>
      <c r="D94" s="20">
        <f>+L94+N94+P94+R94+T94+V94+X94+Z94+AB94+AD94</f>
        <v>71</v>
      </c>
      <c r="E94" s="172">
        <f>+M94+O94+Q94+S94+U94+W94+Y94+AA94+AC94+AE94</f>
        <v>99</v>
      </c>
      <c r="F94" s="126"/>
      <c r="G94" s="173"/>
      <c r="H94" s="126"/>
      <c r="I94" s="174"/>
      <c r="J94" s="126"/>
      <c r="K94" s="173"/>
      <c r="L94" s="77">
        <v>2</v>
      </c>
      <c r="M94" s="78">
        <v>3</v>
      </c>
      <c r="N94" s="175">
        <v>6</v>
      </c>
      <c r="O94" s="176">
        <v>17</v>
      </c>
      <c r="P94" s="79">
        <v>12</v>
      </c>
      <c r="Q94" s="78">
        <v>15</v>
      </c>
      <c r="R94" s="177">
        <v>9</v>
      </c>
      <c r="S94" s="176">
        <v>17</v>
      </c>
      <c r="T94" s="77">
        <v>10</v>
      </c>
      <c r="U94" s="29">
        <v>14</v>
      </c>
      <c r="V94" s="175">
        <v>16</v>
      </c>
      <c r="W94" s="177">
        <v>12</v>
      </c>
      <c r="X94" s="77">
        <v>5</v>
      </c>
      <c r="Y94" s="29">
        <v>6</v>
      </c>
      <c r="Z94" s="175">
        <v>4</v>
      </c>
      <c r="AA94" s="177">
        <v>9</v>
      </c>
      <c r="AB94" s="77">
        <v>6</v>
      </c>
      <c r="AC94" s="29">
        <v>5</v>
      </c>
      <c r="AD94" s="77">
        <v>1</v>
      </c>
      <c r="AE94" s="78">
        <v>1</v>
      </c>
      <c r="AF94" s="178"/>
      <c r="AG94" s="179"/>
      <c r="AH94" s="178"/>
      <c r="AI94" s="179"/>
      <c r="AJ94" s="178"/>
      <c r="AK94" s="179"/>
      <c r="AL94" s="180"/>
      <c r="AM94" s="181"/>
      <c r="AN94" s="182">
        <v>0</v>
      </c>
      <c r="AO94" s="78">
        <v>0</v>
      </c>
      <c r="AP94" s="30">
        <v>0</v>
      </c>
      <c r="AQ94" s="29">
        <v>0</v>
      </c>
      <c r="AR94" s="78">
        <v>0</v>
      </c>
      <c r="AS94" s="33" t="str">
        <f t="shared" ref="AS94:AS105" si="30">$CA94&amp;$CB94&amp;$CC94&amp;$CD94</f>
        <v/>
      </c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17"/>
      <c r="BE94" s="17"/>
      <c r="BX94" s="2"/>
      <c r="CA94" s="35" t="str">
        <f t="shared" ref="CA94:CA105" si="31">IF(CG94=1,"* No olvide digitar la columna Trans y/o Pueblos Originarios y/o Migrantes y/o Población SENAME (Digite Cero si no tiene). ","")</f>
        <v/>
      </c>
      <c r="CB94" s="35" t="str">
        <f t="shared" ref="CB94:CB105" si="32">IF(CH94=1,"* El número de Trans y/o Pueblos Originarios y/o Migrantes y/o Población SENAME NO DEBE ser mayor que el Total. ","")</f>
        <v/>
      </c>
      <c r="CC94" s="35"/>
      <c r="CD94" s="35"/>
      <c r="CE94" s="35"/>
      <c r="CF94" s="35"/>
      <c r="CG94" s="36">
        <f t="shared" ref="CG94:CG105" si="33">IF(AND(C94&lt;&gt;0,OR(AO94="",AP94="",AQ94="",AR94="",AN94="")),1,0)</f>
        <v>0</v>
      </c>
      <c r="CH94" s="36">
        <f t="shared" ref="CH94:CH105" si="34">IF(OR(C94&lt;(AN94+AO94),C94&lt;AQ94,C94&lt;AP94,C94&lt;AR94),1,0)</f>
        <v>0</v>
      </c>
      <c r="CI94" s="36"/>
      <c r="CJ94" s="36"/>
      <c r="CK94" s="10"/>
      <c r="CL94" s="10"/>
      <c r="CM94" s="10"/>
      <c r="CN94" s="10"/>
      <c r="CO94" s="10"/>
    </row>
    <row r="95" spans="1:93" ht="19.5" customHeight="1" x14ac:dyDescent="0.25">
      <c r="A95" s="383"/>
      <c r="B95" s="37" t="s">
        <v>80</v>
      </c>
      <c r="C95" s="38">
        <f t="shared" si="29"/>
        <v>19</v>
      </c>
      <c r="D95" s="39">
        <f>SUM(F95+H95+J95+L95+N95+P95+R95+T95+V95+X95+Z95+AB95+AD95+AF95+AH95+AJ95+AL95)</f>
        <v>12</v>
      </c>
      <c r="E95" s="183">
        <f t="shared" ref="D95:E97" si="35">SUM(G95+I95+K95+M95+O95+Q95+S95+U95+W95+Y95+AA95+AC95+AE95+AG95+AI95+AK95+AM95)</f>
        <v>7</v>
      </c>
      <c r="F95" s="41"/>
      <c r="G95" s="184"/>
      <c r="H95" s="41"/>
      <c r="I95" s="42"/>
      <c r="J95" s="182"/>
      <c r="K95" s="101"/>
      <c r="L95" s="41">
        <v>1</v>
      </c>
      <c r="M95" s="43"/>
      <c r="N95" s="182"/>
      <c r="O95" s="101">
        <v>1</v>
      </c>
      <c r="P95" s="44"/>
      <c r="Q95" s="43"/>
      <c r="R95" s="184"/>
      <c r="S95" s="101"/>
      <c r="T95" s="41">
        <v>2</v>
      </c>
      <c r="U95" s="42"/>
      <c r="V95" s="182">
        <v>1</v>
      </c>
      <c r="W95" s="184"/>
      <c r="X95" s="41"/>
      <c r="Y95" s="42"/>
      <c r="Z95" s="182"/>
      <c r="AA95" s="184"/>
      <c r="AB95" s="41">
        <v>2</v>
      </c>
      <c r="AC95" s="42">
        <v>1</v>
      </c>
      <c r="AD95" s="41">
        <v>1</v>
      </c>
      <c r="AE95" s="43">
        <v>2</v>
      </c>
      <c r="AF95" s="41">
        <v>2</v>
      </c>
      <c r="AG95" s="42">
        <v>2</v>
      </c>
      <c r="AH95" s="41">
        <v>2</v>
      </c>
      <c r="AI95" s="42">
        <v>1</v>
      </c>
      <c r="AJ95" s="41"/>
      <c r="AK95" s="42"/>
      <c r="AL95" s="182">
        <v>1</v>
      </c>
      <c r="AM95" s="46"/>
      <c r="AN95" s="182">
        <v>0</v>
      </c>
      <c r="AO95" s="43">
        <v>0</v>
      </c>
      <c r="AP95" s="32">
        <v>0</v>
      </c>
      <c r="AQ95" s="42">
        <v>0</v>
      </c>
      <c r="AR95" s="43">
        <v>0</v>
      </c>
      <c r="AS95" s="33" t="str">
        <f t="shared" si="30"/>
        <v/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17"/>
      <c r="BE95" s="17"/>
      <c r="BX95" s="2"/>
      <c r="CA95" s="35" t="str">
        <f t="shared" si="31"/>
        <v/>
      </c>
      <c r="CB95" s="35" t="str">
        <f t="shared" si="32"/>
        <v/>
      </c>
      <c r="CG95" s="36">
        <f t="shared" si="33"/>
        <v>0</v>
      </c>
      <c r="CH95" s="36">
        <f t="shared" si="34"/>
        <v>0</v>
      </c>
      <c r="CI95" s="10"/>
      <c r="CJ95" s="10"/>
      <c r="CK95" s="10"/>
      <c r="CL95" s="10"/>
      <c r="CM95" s="10"/>
      <c r="CN95" s="10"/>
      <c r="CO95" s="10"/>
    </row>
    <row r="96" spans="1:93" ht="19.5" customHeight="1" x14ac:dyDescent="0.25">
      <c r="A96" s="383"/>
      <c r="B96" s="37" t="s">
        <v>81</v>
      </c>
      <c r="C96" s="38">
        <f t="shared" si="29"/>
        <v>18</v>
      </c>
      <c r="D96" s="39">
        <f t="shared" si="35"/>
        <v>15</v>
      </c>
      <c r="E96" s="183">
        <f t="shared" si="35"/>
        <v>3</v>
      </c>
      <c r="F96" s="41"/>
      <c r="G96" s="184"/>
      <c r="H96" s="41"/>
      <c r="I96" s="42"/>
      <c r="J96" s="182"/>
      <c r="K96" s="101"/>
      <c r="L96" s="41"/>
      <c r="M96" s="43"/>
      <c r="N96" s="182">
        <v>2</v>
      </c>
      <c r="O96" s="101"/>
      <c r="P96" s="44">
        <v>1</v>
      </c>
      <c r="Q96" s="43"/>
      <c r="R96" s="184">
        <v>4</v>
      </c>
      <c r="S96" s="101"/>
      <c r="T96" s="41"/>
      <c r="U96" s="42"/>
      <c r="V96" s="182">
        <v>3</v>
      </c>
      <c r="W96" s="184">
        <v>1</v>
      </c>
      <c r="X96" s="41"/>
      <c r="Y96" s="42"/>
      <c r="Z96" s="182"/>
      <c r="AA96" s="184"/>
      <c r="AB96" s="41">
        <v>1</v>
      </c>
      <c r="AC96" s="42">
        <v>1</v>
      </c>
      <c r="AD96" s="41">
        <v>1</v>
      </c>
      <c r="AE96" s="43"/>
      <c r="AF96" s="41">
        <v>2</v>
      </c>
      <c r="AG96" s="42">
        <v>1</v>
      </c>
      <c r="AH96" s="41"/>
      <c r="AI96" s="42"/>
      <c r="AJ96" s="41"/>
      <c r="AK96" s="42"/>
      <c r="AL96" s="182">
        <v>1</v>
      </c>
      <c r="AM96" s="46"/>
      <c r="AN96" s="182">
        <v>0</v>
      </c>
      <c r="AO96" s="43">
        <v>0</v>
      </c>
      <c r="AP96" s="32">
        <v>0</v>
      </c>
      <c r="AQ96" s="42">
        <v>3</v>
      </c>
      <c r="AR96" s="43">
        <v>0</v>
      </c>
      <c r="AS96" s="33" t="str">
        <f t="shared" si="30"/>
        <v/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17"/>
      <c r="BE96" s="17"/>
      <c r="BX96" s="2"/>
      <c r="CA96" s="35" t="str">
        <f t="shared" si="31"/>
        <v/>
      </c>
      <c r="CB96" s="35" t="str">
        <f t="shared" si="32"/>
        <v/>
      </c>
      <c r="CG96" s="36">
        <f t="shared" si="33"/>
        <v>0</v>
      </c>
      <c r="CH96" s="36">
        <f t="shared" si="34"/>
        <v>0</v>
      </c>
      <c r="CI96" s="10"/>
      <c r="CJ96" s="10"/>
      <c r="CK96" s="10"/>
      <c r="CL96" s="10"/>
      <c r="CM96" s="10"/>
      <c r="CN96" s="10"/>
      <c r="CO96" s="10"/>
    </row>
    <row r="97" spans="1:93" ht="19.5" customHeight="1" x14ac:dyDescent="0.25">
      <c r="A97" s="383"/>
      <c r="B97" s="37" t="s">
        <v>82</v>
      </c>
      <c r="C97" s="38">
        <f t="shared" si="29"/>
        <v>0</v>
      </c>
      <c r="D97" s="39">
        <f t="shared" si="35"/>
        <v>0</v>
      </c>
      <c r="E97" s="183">
        <f t="shared" si="35"/>
        <v>0</v>
      </c>
      <c r="F97" s="41"/>
      <c r="G97" s="184"/>
      <c r="H97" s="41"/>
      <c r="I97" s="42"/>
      <c r="J97" s="182"/>
      <c r="K97" s="101"/>
      <c r="L97" s="41"/>
      <c r="M97" s="43"/>
      <c r="N97" s="182"/>
      <c r="O97" s="101"/>
      <c r="P97" s="44"/>
      <c r="Q97" s="43"/>
      <c r="R97" s="184"/>
      <c r="S97" s="101"/>
      <c r="T97" s="41"/>
      <c r="U97" s="42"/>
      <c r="V97" s="182"/>
      <c r="W97" s="184"/>
      <c r="X97" s="41"/>
      <c r="Y97" s="42"/>
      <c r="Z97" s="182"/>
      <c r="AA97" s="184"/>
      <c r="AB97" s="41"/>
      <c r="AC97" s="42"/>
      <c r="AD97" s="41"/>
      <c r="AE97" s="43"/>
      <c r="AF97" s="41"/>
      <c r="AG97" s="42"/>
      <c r="AH97" s="41"/>
      <c r="AI97" s="42"/>
      <c r="AJ97" s="41"/>
      <c r="AK97" s="42"/>
      <c r="AL97" s="182"/>
      <c r="AM97" s="46"/>
      <c r="AN97" s="182">
        <v>0</v>
      </c>
      <c r="AO97" s="43">
        <v>0</v>
      </c>
      <c r="AP97" s="32">
        <v>0</v>
      </c>
      <c r="AQ97" s="42">
        <v>0</v>
      </c>
      <c r="AR97" s="43">
        <v>0</v>
      </c>
      <c r="AS97" s="33" t="str">
        <f t="shared" si="30"/>
        <v/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17"/>
      <c r="BE97" s="17"/>
      <c r="BX97" s="2"/>
      <c r="CA97" s="35" t="str">
        <f t="shared" si="31"/>
        <v/>
      </c>
      <c r="CB97" s="35" t="str">
        <f t="shared" si="32"/>
        <v/>
      </c>
      <c r="CG97" s="36">
        <f t="shared" si="33"/>
        <v>0</v>
      </c>
      <c r="CH97" s="36">
        <f t="shared" si="34"/>
        <v>0</v>
      </c>
      <c r="CI97" s="10"/>
      <c r="CJ97" s="10"/>
      <c r="CK97" s="10"/>
      <c r="CL97" s="10"/>
      <c r="CM97" s="10"/>
      <c r="CN97" s="10"/>
      <c r="CO97" s="10"/>
    </row>
    <row r="98" spans="1:93" ht="19.5" customHeight="1" x14ac:dyDescent="0.25">
      <c r="A98" s="383"/>
      <c r="B98" s="128" t="s">
        <v>83</v>
      </c>
      <c r="C98" s="129">
        <f t="shared" si="29"/>
        <v>0</v>
      </c>
      <c r="D98" s="185">
        <f>+J98+L98+N98</f>
        <v>0</v>
      </c>
      <c r="E98" s="186">
        <f>+K98+M98+O98</f>
        <v>0</v>
      </c>
      <c r="F98" s="90"/>
      <c r="G98" s="187"/>
      <c r="H98" s="90"/>
      <c r="I98" s="91"/>
      <c r="J98" s="182"/>
      <c r="K98" s="101"/>
      <c r="L98" s="53"/>
      <c r="M98" s="55"/>
      <c r="N98" s="188"/>
      <c r="O98" s="189"/>
      <c r="P98" s="117"/>
      <c r="Q98" s="116"/>
      <c r="R98" s="187"/>
      <c r="S98" s="190"/>
      <c r="T98" s="90"/>
      <c r="U98" s="91"/>
      <c r="V98" s="130"/>
      <c r="W98" s="187"/>
      <c r="X98" s="90"/>
      <c r="Y98" s="91"/>
      <c r="Z98" s="130"/>
      <c r="AA98" s="187"/>
      <c r="AB98" s="90"/>
      <c r="AC98" s="91"/>
      <c r="AD98" s="90"/>
      <c r="AE98" s="116"/>
      <c r="AF98" s="90"/>
      <c r="AG98" s="91"/>
      <c r="AH98" s="90"/>
      <c r="AI98" s="91"/>
      <c r="AJ98" s="90"/>
      <c r="AK98" s="91"/>
      <c r="AL98" s="187"/>
      <c r="AM98" s="118"/>
      <c r="AN98" s="182">
        <v>0</v>
      </c>
      <c r="AO98" s="43">
        <v>0</v>
      </c>
      <c r="AP98" s="32">
        <v>0</v>
      </c>
      <c r="AQ98" s="54">
        <v>0</v>
      </c>
      <c r="AR98" s="55">
        <v>0</v>
      </c>
      <c r="AS98" s="33" t="str">
        <f t="shared" si="30"/>
        <v/>
      </c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17"/>
      <c r="BE98" s="17"/>
      <c r="BX98" s="2"/>
      <c r="CA98" s="35" t="str">
        <f t="shared" si="31"/>
        <v/>
      </c>
      <c r="CB98" s="35" t="str">
        <f t="shared" si="32"/>
        <v/>
      </c>
      <c r="CG98" s="36">
        <f t="shared" si="33"/>
        <v>0</v>
      </c>
      <c r="CH98" s="36">
        <f t="shared" si="34"/>
        <v>0</v>
      </c>
      <c r="CI98" s="10"/>
      <c r="CJ98" s="10"/>
      <c r="CK98" s="10"/>
      <c r="CL98" s="10"/>
      <c r="CM98" s="10"/>
      <c r="CN98" s="10"/>
      <c r="CO98" s="10"/>
    </row>
    <row r="99" spans="1:93" ht="19.5" customHeight="1" x14ac:dyDescent="0.25">
      <c r="A99" s="384"/>
      <c r="B99" s="63" t="s">
        <v>84</v>
      </c>
      <c r="C99" s="64">
        <f t="shared" si="29"/>
        <v>1</v>
      </c>
      <c r="D99" s="65">
        <f>SUM(F99+H99+J99+L99+N99+P99+R99+T99+V99+X99+Z99+AB99+AD99+AF99+AH99+AJ99+AL99)</f>
        <v>0</v>
      </c>
      <c r="E99" s="191">
        <f>SUM(G99+I99+K99+M99+O99+Q99+S99+U99+W99+Y99+AA99+AC99+AE99+AG99+AI99+AK99+AM99)</f>
        <v>1</v>
      </c>
      <c r="F99" s="70"/>
      <c r="G99" s="192"/>
      <c r="H99" s="70"/>
      <c r="I99" s="74"/>
      <c r="J99" s="193"/>
      <c r="K99" s="194"/>
      <c r="L99" s="70"/>
      <c r="M99" s="84"/>
      <c r="N99" s="193"/>
      <c r="O99" s="194"/>
      <c r="P99" s="85"/>
      <c r="Q99" s="84"/>
      <c r="R99" s="192"/>
      <c r="S99" s="194">
        <v>1</v>
      </c>
      <c r="T99" s="70"/>
      <c r="U99" s="74"/>
      <c r="V99" s="193"/>
      <c r="W99" s="192"/>
      <c r="X99" s="70"/>
      <c r="Y99" s="74"/>
      <c r="Z99" s="193"/>
      <c r="AA99" s="192"/>
      <c r="AB99" s="70"/>
      <c r="AC99" s="74"/>
      <c r="AD99" s="70"/>
      <c r="AE99" s="84"/>
      <c r="AF99" s="70"/>
      <c r="AG99" s="74"/>
      <c r="AH99" s="70"/>
      <c r="AI99" s="74"/>
      <c r="AJ99" s="70"/>
      <c r="AK99" s="74"/>
      <c r="AL99" s="70"/>
      <c r="AM99" s="74"/>
      <c r="AN99" s="182">
        <v>0</v>
      </c>
      <c r="AO99" s="43">
        <v>0</v>
      </c>
      <c r="AP99" s="32">
        <v>0</v>
      </c>
      <c r="AQ99" s="42">
        <v>0</v>
      </c>
      <c r="AR99" s="43">
        <v>0</v>
      </c>
      <c r="AS99" s="33" t="str">
        <f t="shared" si="30"/>
        <v/>
      </c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17"/>
      <c r="BE99" s="17"/>
      <c r="BX99" s="2"/>
      <c r="CA99" s="35" t="str">
        <f t="shared" si="31"/>
        <v/>
      </c>
      <c r="CB99" s="35" t="str">
        <f t="shared" si="32"/>
        <v/>
      </c>
      <c r="CG99" s="36">
        <f t="shared" si="33"/>
        <v>0</v>
      </c>
      <c r="CH99" s="36">
        <f t="shared" si="34"/>
        <v>0</v>
      </c>
      <c r="CI99" s="10"/>
      <c r="CJ99" s="10"/>
      <c r="CK99" s="10"/>
      <c r="CL99" s="10"/>
      <c r="CM99" s="10"/>
      <c r="CN99" s="10"/>
      <c r="CO99" s="10"/>
    </row>
    <row r="100" spans="1:93" ht="19.5" customHeight="1" x14ac:dyDescent="0.25">
      <c r="A100" s="382" t="s">
        <v>85</v>
      </c>
      <c r="B100" s="18" t="s">
        <v>79</v>
      </c>
      <c r="C100" s="19">
        <f t="shared" si="29"/>
        <v>0</v>
      </c>
      <c r="D100" s="20">
        <f>+L100+N100+P100+R100+T100+V100+X100+Z100+AB100+AD100</f>
        <v>0</v>
      </c>
      <c r="E100" s="172">
        <f>+M100+O100+Q100+S100+U100+W100+Y100+AA100+AC100+AE100</f>
        <v>0</v>
      </c>
      <c r="F100" s="126"/>
      <c r="G100" s="173"/>
      <c r="H100" s="126"/>
      <c r="I100" s="174"/>
      <c r="J100" s="126"/>
      <c r="K100" s="173"/>
      <c r="L100" s="77"/>
      <c r="M100" s="78"/>
      <c r="N100" s="175"/>
      <c r="O100" s="176"/>
      <c r="P100" s="79"/>
      <c r="Q100" s="78"/>
      <c r="R100" s="177"/>
      <c r="S100" s="176"/>
      <c r="T100" s="77"/>
      <c r="U100" s="29"/>
      <c r="V100" s="175"/>
      <c r="W100" s="177"/>
      <c r="X100" s="77"/>
      <c r="Y100" s="29"/>
      <c r="Z100" s="175"/>
      <c r="AA100" s="177"/>
      <c r="AB100" s="77"/>
      <c r="AC100" s="29"/>
      <c r="AD100" s="77"/>
      <c r="AE100" s="78"/>
      <c r="AF100" s="107"/>
      <c r="AG100" s="195"/>
      <c r="AH100" s="107"/>
      <c r="AI100" s="195"/>
      <c r="AJ100" s="107"/>
      <c r="AK100" s="195"/>
      <c r="AL100" s="196"/>
      <c r="AM100" s="197"/>
      <c r="AN100" s="182">
        <v>0</v>
      </c>
      <c r="AO100" s="43">
        <v>0</v>
      </c>
      <c r="AP100" s="32">
        <v>0</v>
      </c>
      <c r="AQ100" s="95">
        <v>0</v>
      </c>
      <c r="AR100" s="96">
        <v>0</v>
      </c>
      <c r="AS100" s="33" t="str">
        <f t="shared" si="30"/>
        <v/>
      </c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17"/>
      <c r="BE100" s="17"/>
      <c r="BX100" s="2"/>
      <c r="CA100" s="35" t="str">
        <f t="shared" si="31"/>
        <v/>
      </c>
      <c r="CB100" s="35" t="str">
        <f t="shared" si="32"/>
        <v/>
      </c>
      <c r="CG100" s="36">
        <f t="shared" si="33"/>
        <v>0</v>
      </c>
      <c r="CH100" s="36">
        <f t="shared" si="34"/>
        <v>0</v>
      </c>
      <c r="CI100" s="10"/>
      <c r="CJ100" s="10"/>
      <c r="CK100" s="10"/>
      <c r="CL100" s="10"/>
      <c r="CM100" s="10"/>
      <c r="CN100" s="10"/>
      <c r="CO100" s="10"/>
    </row>
    <row r="101" spans="1:93" ht="19.5" customHeight="1" x14ac:dyDescent="0.25">
      <c r="A101" s="383"/>
      <c r="B101" s="37" t="s">
        <v>80</v>
      </c>
      <c r="C101" s="38">
        <f t="shared" si="29"/>
        <v>0</v>
      </c>
      <c r="D101" s="39">
        <f t="shared" ref="D101:E103" si="36">SUM(F101+H101+J101+L101+N101+P101+R101+T101+V101+X101+Z101+AB101+AD101+AF101+AH101+AJ101+AL101)</f>
        <v>0</v>
      </c>
      <c r="E101" s="183">
        <f t="shared" si="36"/>
        <v>0</v>
      </c>
      <c r="F101" s="41"/>
      <c r="G101" s="198"/>
      <c r="H101" s="41"/>
      <c r="I101" s="95"/>
      <c r="J101" s="41"/>
      <c r="K101" s="198"/>
      <c r="L101" s="41"/>
      <c r="M101" s="95"/>
      <c r="N101" s="182"/>
      <c r="O101" s="198"/>
      <c r="P101" s="41"/>
      <c r="Q101" s="95"/>
      <c r="R101" s="182"/>
      <c r="S101" s="198"/>
      <c r="T101" s="41"/>
      <c r="U101" s="95"/>
      <c r="V101" s="182"/>
      <c r="W101" s="198"/>
      <c r="X101" s="41"/>
      <c r="Y101" s="95"/>
      <c r="Z101" s="182"/>
      <c r="AA101" s="198"/>
      <c r="AB101" s="41"/>
      <c r="AC101" s="95"/>
      <c r="AD101" s="41"/>
      <c r="AE101" s="96"/>
      <c r="AF101" s="41"/>
      <c r="AG101" s="42"/>
      <c r="AH101" s="41"/>
      <c r="AI101" s="42"/>
      <c r="AJ101" s="41"/>
      <c r="AK101" s="42"/>
      <c r="AL101" s="182"/>
      <c r="AM101" s="46"/>
      <c r="AN101" s="182">
        <v>0</v>
      </c>
      <c r="AO101" s="43">
        <v>0</v>
      </c>
      <c r="AP101" s="32">
        <v>0</v>
      </c>
      <c r="AQ101" s="95">
        <v>0</v>
      </c>
      <c r="AR101" s="96">
        <v>0</v>
      </c>
      <c r="AS101" s="33" t="str">
        <f t="shared" si="30"/>
        <v/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17"/>
      <c r="BE101" s="17"/>
      <c r="BX101" s="2"/>
      <c r="CA101" s="35" t="str">
        <f t="shared" si="31"/>
        <v/>
      </c>
      <c r="CB101" s="35" t="str">
        <f t="shared" si="32"/>
        <v/>
      </c>
      <c r="CG101" s="36">
        <f t="shared" si="33"/>
        <v>0</v>
      </c>
      <c r="CH101" s="36">
        <f t="shared" si="34"/>
        <v>0</v>
      </c>
      <c r="CI101" s="10"/>
      <c r="CJ101" s="10"/>
      <c r="CK101" s="10"/>
      <c r="CL101" s="10"/>
      <c r="CM101" s="10"/>
      <c r="CN101" s="10"/>
      <c r="CO101" s="10"/>
    </row>
    <row r="102" spans="1:93" ht="19.5" customHeight="1" x14ac:dyDescent="0.25">
      <c r="A102" s="383"/>
      <c r="B102" s="37" t="s">
        <v>81</v>
      </c>
      <c r="C102" s="38">
        <f t="shared" si="29"/>
        <v>19</v>
      </c>
      <c r="D102" s="39">
        <f>SUM(F102+H102+J102+L102+N102+P102+R102+T102+V102+X102+Z102+AB102+AD102+AF102+AH102+AJ102+AL102)</f>
        <v>15</v>
      </c>
      <c r="E102" s="183">
        <f t="shared" si="36"/>
        <v>4</v>
      </c>
      <c r="F102" s="41"/>
      <c r="G102" s="184"/>
      <c r="H102" s="41"/>
      <c r="I102" s="42"/>
      <c r="J102" s="41"/>
      <c r="K102" s="184"/>
      <c r="L102" s="41"/>
      <c r="M102" s="42"/>
      <c r="N102" s="182">
        <v>2</v>
      </c>
      <c r="O102" s="184"/>
      <c r="P102" s="41">
        <v>1</v>
      </c>
      <c r="Q102" s="42"/>
      <c r="R102" s="182">
        <v>4</v>
      </c>
      <c r="S102" s="184">
        <v>1</v>
      </c>
      <c r="T102" s="41"/>
      <c r="U102" s="42"/>
      <c r="V102" s="182">
        <v>3</v>
      </c>
      <c r="W102" s="184">
        <v>1</v>
      </c>
      <c r="X102" s="41"/>
      <c r="Y102" s="42"/>
      <c r="Z102" s="182"/>
      <c r="AA102" s="184"/>
      <c r="AB102" s="41">
        <v>1</v>
      </c>
      <c r="AC102" s="42">
        <v>1</v>
      </c>
      <c r="AD102" s="41">
        <v>1</v>
      </c>
      <c r="AE102" s="43"/>
      <c r="AF102" s="41">
        <v>2</v>
      </c>
      <c r="AG102" s="42">
        <v>1</v>
      </c>
      <c r="AH102" s="41"/>
      <c r="AI102" s="42"/>
      <c r="AJ102" s="41"/>
      <c r="AK102" s="42"/>
      <c r="AL102" s="182">
        <v>1</v>
      </c>
      <c r="AM102" s="46"/>
      <c r="AN102" s="182">
        <v>0</v>
      </c>
      <c r="AO102" s="43">
        <v>0</v>
      </c>
      <c r="AP102" s="32">
        <v>0</v>
      </c>
      <c r="AQ102" s="42">
        <v>3</v>
      </c>
      <c r="AR102" s="43">
        <v>0</v>
      </c>
      <c r="AS102" s="33" t="str">
        <f t="shared" si="30"/>
        <v/>
      </c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17"/>
      <c r="BE102" s="17"/>
      <c r="BX102" s="2"/>
      <c r="CA102" s="35" t="str">
        <f t="shared" si="31"/>
        <v/>
      </c>
      <c r="CB102" s="35" t="str">
        <f t="shared" si="32"/>
        <v/>
      </c>
      <c r="CG102" s="36">
        <f t="shared" si="33"/>
        <v>0</v>
      </c>
      <c r="CH102" s="36">
        <f t="shared" si="34"/>
        <v>0</v>
      </c>
      <c r="CI102" s="10"/>
      <c r="CJ102" s="10"/>
      <c r="CK102" s="10"/>
      <c r="CL102" s="10"/>
      <c r="CM102" s="10"/>
      <c r="CN102" s="10"/>
      <c r="CO102" s="10"/>
    </row>
    <row r="103" spans="1:93" ht="19.5" customHeight="1" x14ac:dyDescent="0.25">
      <c r="A103" s="383"/>
      <c r="B103" s="37" t="s">
        <v>82</v>
      </c>
      <c r="C103" s="38">
        <f t="shared" si="29"/>
        <v>0</v>
      </c>
      <c r="D103" s="39">
        <f t="shared" si="36"/>
        <v>0</v>
      </c>
      <c r="E103" s="183">
        <f t="shared" si="36"/>
        <v>0</v>
      </c>
      <c r="F103" s="41"/>
      <c r="G103" s="184"/>
      <c r="H103" s="41"/>
      <c r="I103" s="42"/>
      <c r="J103" s="41"/>
      <c r="K103" s="184"/>
      <c r="L103" s="41"/>
      <c r="M103" s="42"/>
      <c r="N103" s="182"/>
      <c r="O103" s="184"/>
      <c r="P103" s="41"/>
      <c r="Q103" s="42"/>
      <c r="R103" s="182"/>
      <c r="S103" s="184"/>
      <c r="T103" s="41"/>
      <c r="U103" s="42"/>
      <c r="V103" s="182"/>
      <c r="W103" s="184"/>
      <c r="X103" s="41"/>
      <c r="Y103" s="42"/>
      <c r="Z103" s="182"/>
      <c r="AA103" s="184"/>
      <c r="AB103" s="41"/>
      <c r="AC103" s="42"/>
      <c r="AD103" s="41"/>
      <c r="AE103" s="43"/>
      <c r="AF103" s="41"/>
      <c r="AG103" s="42"/>
      <c r="AH103" s="41"/>
      <c r="AI103" s="42"/>
      <c r="AJ103" s="41"/>
      <c r="AK103" s="42"/>
      <c r="AL103" s="182"/>
      <c r="AM103" s="46"/>
      <c r="AN103" s="182">
        <v>0</v>
      </c>
      <c r="AO103" s="43">
        <v>0</v>
      </c>
      <c r="AP103" s="32">
        <v>0</v>
      </c>
      <c r="AQ103" s="42">
        <v>0</v>
      </c>
      <c r="AR103" s="43">
        <v>0</v>
      </c>
      <c r="AS103" s="33" t="str">
        <f t="shared" si="30"/>
        <v/>
      </c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17"/>
      <c r="BE103" s="17"/>
      <c r="BX103" s="2"/>
      <c r="CA103" s="35" t="str">
        <f t="shared" si="31"/>
        <v/>
      </c>
      <c r="CB103" s="35" t="str">
        <f t="shared" si="32"/>
        <v/>
      </c>
      <c r="CG103" s="36">
        <f t="shared" si="33"/>
        <v>0</v>
      </c>
      <c r="CH103" s="36">
        <f t="shared" si="34"/>
        <v>0</v>
      </c>
      <c r="CI103" s="10"/>
      <c r="CJ103" s="10"/>
      <c r="CK103" s="10"/>
      <c r="CL103" s="10"/>
      <c r="CM103" s="10"/>
      <c r="CN103" s="10"/>
      <c r="CO103" s="10"/>
    </row>
    <row r="104" spans="1:93" ht="19.5" customHeight="1" x14ac:dyDescent="0.25">
      <c r="A104" s="383"/>
      <c r="B104" s="128" t="s">
        <v>83</v>
      </c>
      <c r="C104" s="129">
        <f t="shared" si="29"/>
        <v>0</v>
      </c>
      <c r="D104" s="185">
        <f>+J104+L104+N104</f>
        <v>0</v>
      </c>
      <c r="E104" s="186">
        <f>+K104+M104+O104</f>
        <v>0</v>
      </c>
      <c r="F104" s="90"/>
      <c r="G104" s="187"/>
      <c r="H104" s="126"/>
      <c r="I104" s="174"/>
      <c r="J104" s="41"/>
      <c r="K104" s="184"/>
      <c r="L104" s="41"/>
      <c r="M104" s="42"/>
      <c r="N104" s="182"/>
      <c r="O104" s="184"/>
      <c r="P104" s="199"/>
      <c r="Q104" s="127"/>
      <c r="R104" s="173"/>
      <c r="S104" s="200"/>
      <c r="T104" s="126"/>
      <c r="U104" s="174"/>
      <c r="V104" s="201"/>
      <c r="W104" s="173"/>
      <c r="X104" s="126"/>
      <c r="Y104" s="174"/>
      <c r="Z104" s="201"/>
      <c r="AA104" s="173"/>
      <c r="AB104" s="126"/>
      <c r="AC104" s="174"/>
      <c r="AD104" s="126"/>
      <c r="AE104" s="127"/>
      <c r="AF104" s="126"/>
      <c r="AG104" s="174"/>
      <c r="AH104" s="126"/>
      <c r="AI104" s="174"/>
      <c r="AJ104" s="126"/>
      <c r="AK104" s="174"/>
      <c r="AL104" s="173"/>
      <c r="AM104" s="202"/>
      <c r="AN104" s="182">
        <v>0</v>
      </c>
      <c r="AO104" s="43">
        <v>0</v>
      </c>
      <c r="AP104" s="32">
        <v>0</v>
      </c>
      <c r="AQ104" s="42">
        <v>0</v>
      </c>
      <c r="AR104" s="43">
        <v>0</v>
      </c>
      <c r="AS104" s="33" t="str">
        <f t="shared" si="30"/>
        <v/>
      </c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17"/>
      <c r="BE104" s="17"/>
      <c r="BX104" s="2"/>
      <c r="CA104" s="35" t="str">
        <f t="shared" si="31"/>
        <v/>
      </c>
      <c r="CB104" s="35" t="str">
        <f t="shared" si="32"/>
        <v/>
      </c>
      <c r="CG104" s="36">
        <f t="shared" si="33"/>
        <v>0</v>
      </c>
      <c r="CH104" s="36">
        <f t="shared" si="34"/>
        <v>0</v>
      </c>
      <c r="CI104" s="10"/>
      <c r="CJ104" s="10"/>
      <c r="CK104" s="10"/>
      <c r="CL104" s="10"/>
      <c r="CM104" s="10"/>
      <c r="CN104" s="10"/>
      <c r="CO104" s="10"/>
    </row>
    <row r="105" spans="1:93" ht="19.5" customHeight="1" x14ac:dyDescent="0.25">
      <c r="A105" s="384"/>
      <c r="B105" s="63" t="s">
        <v>84</v>
      </c>
      <c r="C105" s="64">
        <f t="shared" si="29"/>
        <v>1</v>
      </c>
      <c r="D105" s="65">
        <f>SUM(F105+H105+J105+L105+N105+P105+R105+T105+V105+X105+Z105+AB105+AD105+AF105+AH105+AJ105+AL105)</f>
        <v>0</v>
      </c>
      <c r="E105" s="191">
        <f>SUM(G105+I105+K105+M105+O105+Q105+S105+U105+W105+Y105+AA105+AC105+AE105+AG105+AI105+AK105+AM105)</f>
        <v>1</v>
      </c>
      <c r="F105" s="70"/>
      <c r="G105" s="192"/>
      <c r="H105" s="70"/>
      <c r="I105" s="74"/>
      <c r="J105" s="193"/>
      <c r="K105" s="194"/>
      <c r="L105" s="70"/>
      <c r="M105" s="84"/>
      <c r="N105" s="193"/>
      <c r="O105" s="194"/>
      <c r="P105" s="85"/>
      <c r="Q105" s="84"/>
      <c r="R105" s="192"/>
      <c r="S105" s="194">
        <v>1</v>
      </c>
      <c r="T105" s="70"/>
      <c r="U105" s="74"/>
      <c r="V105" s="193"/>
      <c r="W105" s="192"/>
      <c r="X105" s="70"/>
      <c r="Y105" s="74"/>
      <c r="Z105" s="193"/>
      <c r="AA105" s="192"/>
      <c r="AB105" s="70"/>
      <c r="AC105" s="74"/>
      <c r="AD105" s="70"/>
      <c r="AE105" s="84"/>
      <c r="AF105" s="70"/>
      <c r="AG105" s="74"/>
      <c r="AH105" s="70"/>
      <c r="AI105" s="74"/>
      <c r="AJ105" s="70"/>
      <c r="AK105" s="74"/>
      <c r="AL105" s="192"/>
      <c r="AM105" s="86"/>
      <c r="AN105" s="193">
        <v>0</v>
      </c>
      <c r="AO105" s="84">
        <v>0</v>
      </c>
      <c r="AP105" s="75">
        <v>0</v>
      </c>
      <c r="AQ105" s="74">
        <v>0</v>
      </c>
      <c r="AR105" s="74">
        <v>0</v>
      </c>
      <c r="AS105" s="33" t="str">
        <f t="shared" si="30"/>
        <v/>
      </c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17"/>
      <c r="BE105" s="17"/>
      <c r="BX105" s="2"/>
      <c r="CA105" s="35" t="str">
        <f t="shared" si="31"/>
        <v/>
      </c>
      <c r="CB105" s="35" t="str">
        <f t="shared" si="32"/>
        <v/>
      </c>
      <c r="CG105" s="36">
        <f t="shared" si="33"/>
        <v>0</v>
      </c>
      <c r="CH105" s="36">
        <f t="shared" si="34"/>
        <v>0</v>
      </c>
      <c r="CI105" s="10"/>
      <c r="CJ105" s="10"/>
      <c r="CK105" s="10"/>
      <c r="CL105" s="10"/>
      <c r="CM105" s="10"/>
      <c r="CN105" s="10"/>
      <c r="CO105" s="10"/>
    </row>
    <row r="106" spans="1:93" ht="32.1" customHeight="1" x14ac:dyDescent="0.25">
      <c r="A106" s="203" t="s">
        <v>86</v>
      </c>
      <c r="B106" s="9"/>
      <c r="C106" s="9"/>
      <c r="D106" s="9"/>
      <c r="E106" s="163"/>
      <c r="F106" s="163"/>
      <c r="G106" s="163"/>
      <c r="H106" s="163"/>
      <c r="I106" s="163"/>
      <c r="J106" s="163"/>
      <c r="K106" s="163"/>
      <c r="L106" s="164"/>
      <c r="M106" s="17"/>
      <c r="N106" s="17"/>
      <c r="O106" s="17"/>
      <c r="P106" s="17"/>
      <c r="Q106" s="17"/>
      <c r="R106" s="17"/>
      <c r="S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25.35" customHeight="1" x14ac:dyDescent="0.25">
      <c r="A107" s="392" t="s">
        <v>87</v>
      </c>
      <c r="B107" s="204" t="s">
        <v>88</v>
      </c>
      <c r="C107" s="290" t="s">
        <v>89</v>
      </c>
      <c r="D107" s="290" t="s">
        <v>90</v>
      </c>
      <c r="E107" s="163"/>
      <c r="F107" s="163"/>
      <c r="G107" s="163"/>
      <c r="H107" s="163"/>
      <c r="I107" s="163"/>
      <c r="J107" s="163"/>
      <c r="K107" s="163"/>
      <c r="L107" s="164"/>
      <c r="M107" s="17"/>
      <c r="N107" s="17"/>
      <c r="O107" s="17"/>
      <c r="P107" s="17"/>
      <c r="Q107" s="17"/>
      <c r="R107" s="17"/>
      <c r="S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26.25" customHeight="1" x14ac:dyDescent="0.25">
      <c r="A108" s="395"/>
      <c r="B108" s="206" t="s">
        <v>91</v>
      </c>
      <c r="C108" s="30"/>
      <c r="D108" s="30"/>
      <c r="E108" s="33" t="str">
        <f>$CA108&amp;$CB108&amp;$CC108&amp;$CD108</f>
        <v/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17"/>
      <c r="R108" s="17"/>
      <c r="S108" s="17"/>
      <c r="CA108" s="4" t="str">
        <f>IF(D108&lt;=C108,"","* Las consejerías realizadas en Espacios Amigables NO DEBEN ser mayor al Total de Actividades. ")</f>
        <v/>
      </c>
      <c r="CG108" s="10">
        <f>IF(D108&lt;=C108,0,1)</f>
        <v>0</v>
      </c>
      <c r="CH108" s="10"/>
      <c r="CI108" s="10"/>
      <c r="CJ108" s="10"/>
      <c r="CK108" s="10"/>
      <c r="CL108" s="10"/>
      <c r="CM108" s="10"/>
      <c r="CN108" s="10"/>
      <c r="CO108" s="10"/>
    </row>
    <row r="109" spans="1:93" ht="26.25" customHeight="1" x14ac:dyDescent="0.25">
      <c r="A109" s="395"/>
      <c r="B109" s="207" t="s">
        <v>92</v>
      </c>
      <c r="C109" s="32"/>
      <c r="D109" s="32"/>
      <c r="E109" s="33" t="str">
        <f>$CA109&amp;$CB109&amp;$CC109&amp;$CD109</f>
        <v/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17"/>
      <c r="R109" s="17"/>
      <c r="S109" s="17"/>
      <c r="CA109" s="4" t="str">
        <f>IF(D109&lt;=C109,"","* Las consejerías realizadas en Espacios Amigables NO DEBEN ser mayor al Total de Actividades. ")</f>
        <v/>
      </c>
      <c r="CG109" s="10">
        <f>IF(D109&lt;=C109,0,1)</f>
        <v>0</v>
      </c>
      <c r="CH109" s="10"/>
      <c r="CI109" s="10"/>
      <c r="CJ109" s="10"/>
      <c r="CK109" s="10"/>
      <c r="CL109" s="10"/>
      <c r="CM109" s="10"/>
      <c r="CN109" s="10"/>
      <c r="CO109" s="10"/>
    </row>
    <row r="110" spans="1:93" ht="26.25" customHeight="1" x14ac:dyDescent="0.25">
      <c r="A110" s="395"/>
      <c r="B110" s="207" t="s">
        <v>93</v>
      </c>
      <c r="C110" s="32"/>
      <c r="D110" s="32"/>
      <c r="E110" s="33" t="str">
        <f>$CA110&amp;$CB110&amp;$CC110&amp;$CD110</f>
        <v/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17"/>
      <c r="R110" s="17"/>
      <c r="S110" s="17"/>
      <c r="CA110" s="4" t="str">
        <f>IF(D110&lt;=C110,"","* Las consejerías realizadas en Espacios Amigables NO DEBEN ser mayor al Total de Actividades. ")</f>
        <v/>
      </c>
      <c r="CG110" s="10">
        <f>IF(D110&lt;=C110,0,1)</f>
        <v>0</v>
      </c>
      <c r="CH110" s="10"/>
      <c r="CI110" s="10"/>
      <c r="CJ110" s="10"/>
      <c r="CK110" s="10"/>
      <c r="CL110" s="10"/>
      <c r="CM110" s="10"/>
      <c r="CN110" s="10"/>
      <c r="CO110" s="10"/>
    </row>
    <row r="111" spans="1:93" ht="26.25" customHeight="1" x14ac:dyDescent="0.25">
      <c r="A111" s="395"/>
      <c r="B111" s="207" t="s">
        <v>94</v>
      </c>
      <c r="C111" s="32"/>
      <c r="D111" s="208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17"/>
      <c r="R111" s="17"/>
      <c r="S111" s="17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ht="26.25" customHeight="1" x14ac:dyDescent="0.25">
      <c r="A112" s="395"/>
      <c r="B112" s="209" t="s">
        <v>95</v>
      </c>
      <c r="C112" s="42"/>
      <c r="D112" s="208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17"/>
      <c r="R112" s="17"/>
      <c r="S112" s="17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104" ht="26.25" customHeight="1" x14ac:dyDescent="0.25">
      <c r="A113" s="395"/>
      <c r="B113" s="209" t="s">
        <v>96</v>
      </c>
      <c r="C113" s="42"/>
      <c r="D113" s="32"/>
      <c r="E113" s="33" t="str">
        <f>$CA113&amp;$CB113&amp;$CC113&amp;$CD113</f>
        <v/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17"/>
      <c r="R113" s="17"/>
      <c r="S113" s="17"/>
      <c r="CA113" s="4" t="str">
        <f>IF(D113&lt;=C113,"","* Las consejerías realizadas en Espacios Amigables NO DEBEN ser mayor al Total de Actividades. ")</f>
        <v/>
      </c>
      <c r="CG113" s="10">
        <f>IF(D113&lt;=C113,0,1)</f>
        <v>0</v>
      </c>
      <c r="CH113" s="10"/>
      <c r="CI113" s="10"/>
      <c r="CJ113" s="10"/>
      <c r="CK113" s="10"/>
      <c r="CL113" s="10"/>
      <c r="CM113" s="10"/>
      <c r="CN113" s="10"/>
      <c r="CO113" s="10"/>
    </row>
    <row r="114" spans="1:104" ht="26.25" customHeight="1" x14ac:dyDescent="0.25">
      <c r="A114" s="395"/>
      <c r="B114" s="209" t="s">
        <v>97</v>
      </c>
      <c r="C114" s="42"/>
      <c r="D114" s="32"/>
      <c r="E114" s="33" t="str">
        <f>$CA114&amp;$CB114&amp;$CC114&amp;$CD114</f>
        <v/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17"/>
      <c r="R114" s="17"/>
      <c r="S114" s="17"/>
      <c r="CA114" s="4" t="str">
        <f>IF(D114&lt;=C114,"","* Las consejerías realizadas en Espacios Amigables NO DEBEN ser mayor al Total de Actividades. ")</f>
        <v/>
      </c>
      <c r="CG114" s="10">
        <f>IF(D114&lt;=C114,0,1)</f>
        <v>0</v>
      </c>
      <c r="CH114" s="10"/>
      <c r="CI114" s="10"/>
      <c r="CJ114" s="10"/>
      <c r="CK114" s="10"/>
      <c r="CL114" s="10"/>
      <c r="CM114" s="10"/>
      <c r="CN114" s="10"/>
      <c r="CO114" s="10"/>
    </row>
    <row r="115" spans="1:104" ht="26.25" customHeight="1" x14ac:dyDescent="0.25">
      <c r="A115" s="395"/>
      <c r="B115" s="209" t="s">
        <v>98</v>
      </c>
      <c r="C115" s="32"/>
      <c r="D115" s="32"/>
      <c r="E115" s="33" t="str">
        <f>$CA115&amp;$CB115&amp;$CC115&amp;$CD115</f>
        <v/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7"/>
      <c r="R115" s="17"/>
      <c r="S115" s="17"/>
      <c r="CA115" s="4" t="str">
        <f>IF(D115&lt;=C115,"","* Las consejerías realizadas en Espacios Amigables NO DEBEN ser mayor al Total de Actividades. ")</f>
        <v/>
      </c>
      <c r="CG115" s="10">
        <f>IF(D115&lt;=C115,0,1)</f>
        <v>0</v>
      </c>
      <c r="CH115" s="10"/>
      <c r="CI115" s="10"/>
      <c r="CJ115" s="10"/>
      <c r="CK115" s="10"/>
      <c r="CL115" s="10"/>
      <c r="CM115" s="10"/>
      <c r="CN115" s="10"/>
      <c r="CO115" s="10"/>
    </row>
    <row r="116" spans="1:104" ht="26.25" customHeight="1" x14ac:dyDescent="0.25">
      <c r="A116" s="398"/>
      <c r="B116" s="210" t="s">
        <v>99</v>
      </c>
      <c r="C116" s="211"/>
      <c r="D116" s="211"/>
      <c r="E116" s="33" t="str">
        <f>$CA116&amp;$CB116&amp;$CC116&amp;$CD116</f>
        <v/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17"/>
      <c r="R116" s="17"/>
      <c r="S116" s="17"/>
      <c r="CA116" s="4" t="str">
        <f>IF(D116&lt;=C116,"","* Las consejerías realizadas en Espacios Amigables NO DEBEN ser mayor al Total de Actividades. ")</f>
        <v/>
      </c>
      <c r="CG116" s="10">
        <f>IF(D116&lt;=C116,0,1)</f>
        <v>0</v>
      </c>
      <c r="CH116" s="10"/>
      <c r="CI116" s="10"/>
      <c r="CJ116" s="10"/>
      <c r="CK116" s="10"/>
      <c r="CL116" s="10"/>
      <c r="CM116" s="10"/>
      <c r="CN116" s="10"/>
      <c r="CO116" s="10"/>
    </row>
    <row r="117" spans="1:104" ht="26.25" customHeight="1" x14ac:dyDescent="0.25">
      <c r="A117" s="212" t="s">
        <v>100</v>
      </c>
      <c r="B117" s="212"/>
      <c r="C117" s="203"/>
      <c r="D117" s="203"/>
      <c r="E117" s="21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7"/>
      <c r="R117" s="17"/>
      <c r="S117" s="17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104" ht="26.25" customHeight="1" x14ac:dyDescent="0.25">
      <c r="A118" s="382" t="s">
        <v>101</v>
      </c>
      <c r="B118" s="203"/>
      <c r="C118" s="391" t="s">
        <v>102</v>
      </c>
      <c r="D118" s="392"/>
      <c r="E118" s="393"/>
      <c r="F118" s="419" t="s">
        <v>7</v>
      </c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1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26.25" customHeight="1" x14ac:dyDescent="0.25">
      <c r="A119" s="383"/>
      <c r="B119" s="203"/>
      <c r="C119" s="397"/>
      <c r="D119" s="398"/>
      <c r="E119" s="399"/>
      <c r="F119" s="407" t="s">
        <v>16</v>
      </c>
      <c r="G119" s="408"/>
      <c r="H119" s="407" t="s">
        <v>17</v>
      </c>
      <c r="I119" s="408"/>
      <c r="J119" s="407" t="s">
        <v>18</v>
      </c>
      <c r="K119" s="408"/>
      <c r="L119" s="407" t="s">
        <v>19</v>
      </c>
      <c r="M119" s="408"/>
      <c r="N119" s="407" t="s">
        <v>20</v>
      </c>
      <c r="O119" s="408"/>
      <c r="P119" s="407" t="s">
        <v>21</v>
      </c>
      <c r="Q119" s="408"/>
      <c r="R119" s="407" t="s">
        <v>22</v>
      </c>
      <c r="S119" s="408"/>
      <c r="T119" s="407" t="s">
        <v>23</v>
      </c>
      <c r="U119" s="408"/>
      <c r="V119" s="407" t="s">
        <v>24</v>
      </c>
      <c r="W119" s="408"/>
      <c r="X119" s="407" t="s">
        <v>25</v>
      </c>
      <c r="Y119" s="408"/>
      <c r="Z119" s="407" t="s">
        <v>26</v>
      </c>
      <c r="AA119" s="408"/>
      <c r="AB119" s="407" t="s">
        <v>27</v>
      </c>
      <c r="AC119" s="408"/>
      <c r="AD119" s="407" t="s">
        <v>28</v>
      </c>
      <c r="AE119" s="408"/>
      <c r="AF119" s="407" t="s">
        <v>29</v>
      </c>
      <c r="AG119" s="408"/>
      <c r="AH119" s="415" t="s">
        <v>30</v>
      </c>
      <c r="AI119" s="416"/>
      <c r="AJ119" s="418" t="s">
        <v>103</v>
      </c>
      <c r="AK119" s="417"/>
      <c r="AP119" s="3"/>
      <c r="AQ119" s="3"/>
      <c r="AR119" s="3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27" customHeight="1" x14ac:dyDescent="0.25">
      <c r="A120" s="384"/>
      <c r="B120" s="203"/>
      <c r="C120" s="282" t="s">
        <v>31</v>
      </c>
      <c r="D120" s="170" t="s">
        <v>32</v>
      </c>
      <c r="E120" s="286" t="s">
        <v>33</v>
      </c>
      <c r="F120" s="11" t="s">
        <v>32</v>
      </c>
      <c r="G120" s="285" t="s">
        <v>33</v>
      </c>
      <c r="H120" s="11" t="s">
        <v>32</v>
      </c>
      <c r="I120" s="285" t="s">
        <v>33</v>
      </c>
      <c r="J120" s="11" t="s">
        <v>32</v>
      </c>
      <c r="K120" s="285" t="s">
        <v>33</v>
      </c>
      <c r="L120" s="11" t="s">
        <v>32</v>
      </c>
      <c r="M120" s="285" t="s">
        <v>33</v>
      </c>
      <c r="N120" s="11" t="s">
        <v>32</v>
      </c>
      <c r="O120" s="285" t="s">
        <v>33</v>
      </c>
      <c r="P120" s="11" t="s">
        <v>32</v>
      </c>
      <c r="Q120" s="285" t="s">
        <v>33</v>
      </c>
      <c r="R120" s="11" t="s">
        <v>32</v>
      </c>
      <c r="S120" s="285" t="s">
        <v>33</v>
      </c>
      <c r="T120" s="11" t="s">
        <v>32</v>
      </c>
      <c r="U120" s="285" t="s">
        <v>33</v>
      </c>
      <c r="V120" s="11" t="s">
        <v>32</v>
      </c>
      <c r="W120" s="285" t="s">
        <v>33</v>
      </c>
      <c r="X120" s="11" t="s">
        <v>32</v>
      </c>
      <c r="Y120" s="285" t="s">
        <v>33</v>
      </c>
      <c r="Z120" s="11" t="s">
        <v>32</v>
      </c>
      <c r="AA120" s="285" t="s">
        <v>33</v>
      </c>
      <c r="AB120" s="11" t="s">
        <v>32</v>
      </c>
      <c r="AC120" s="285" t="s">
        <v>33</v>
      </c>
      <c r="AD120" s="11" t="s">
        <v>32</v>
      </c>
      <c r="AE120" s="285" t="s">
        <v>33</v>
      </c>
      <c r="AF120" s="11" t="s">
        <v>32</v>
      </c>
      <c r="AG120" s="285" t="s">
        <v>33</v>
      </c>
      <c r="AH120" s="11" t="s">
        <v>32</v>
      </c>
      <c r="AI120" s="291" t="s">
        <v>33</v>
      </c>
      <c r="AJ120" s="170" t="s">
        <v>32</v>
      </c>
      <c r="AK120" s="285" t="s">
        <v>33</v>
      </c>
      <c r="AP120" s="3"/>
      <c r="AQ120" s="3"/>
      <c r="AR120" s="3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20.25" customHeight="1" x14ac:dyDescent="0.25">
      <c r="A121" s="393" t="s">
        <v>104</v>
      </c>
      <c r="B121" s="18" t="s">
        <v>105</v>
      </c>
      <c r="C121" s="215">
        <f>SUM(D121:E121)</f>
        <v>0</v>
      </c>
      <c r="D121" s="216">
        <f t="shared" ref="D121:E123" si="37">+F121+H121+J121+L121+N121+P121+R121+T121+V121+X121+Z121+AB121+AD121+AF121+AH121</f>
        <v>0</v>
      </c>
      <c r="E121" s="21">
        <f t="shared" si="37"/>
        <v>0</v>
      </c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5"/>
      <c r="AI121" s="26"/>
      <c r="AJ121" s="217"/>
      <c r="AK121" s="24"/>
      <c r="AP121" s="3"/>
      <c r="AQ121" s="3"/>
      <c r="AR121" s="3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8.75" customHeight="1" x14ac:dyDescent="0.25">
      <c r="A122" s="396"/>
      <c r="B122" s="37" t="s">
        <v>106</v>
      </c>
      <c r="C122" s="103">
        <f>SUM(D122:E122)</f>
        <v>0</v>
      </c>
      <c r="D122" s="218">
        <f t="shared" si="37"/>
        <v>0</v>
      </c>
      <c r="E122" s="40">
        <f t="shared" si="37"/>
        <v>0</v>
      </c>
      <c r="F122" s="41"/>
      <c r="G122" s="43"/>
      <c r="H122" s="41"/>
      <c r="I122" s="43"/>
      <c r="J122" s="41"/>
      <c r="K122" s="43"/>
      <c r="L122" s="41"/>
      <c r="M122" s="43"/>
      <c r="N122" s="41"/>
      <c r="O122" s="43"/>
      <c r="P122" s="41"/>
      <c r="Q122" s="43"/>
      <c r="R122" s="41"/>
      <c r="S122" s="43"/>
      <c r="T122" s="41"/>
      <c r="U122" s="43"/>
      <c r="V122" s="41"/>
      <c r="W122" s="43"/>
      <c r="X122" s="41"/>
      <c r="Y122" s="43"/>
      <c r="Z122" s="41"/>
      <c r="AA122" s="43"/>
      <c r="AB122" s="41"/>
      <c r="AC122" s="43"/>
      <c r="AD122" s="41"/>
      <c r="AE122" s="43"/>
      <c r="AF122" s="41"/>
      <c r="AG122" s="43"/>
      <c r="AH122" s="44"/>
      <c r="AI122" s="45"/>
      <c r="AJ122" s="184"/>
      <c r="AK122" s="43"/>
      <c r="AP122" s="3"/>
      <c r="AQ122" s="3"/>
      <c r="AR122" s="3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8.75" customHeight="1" x14ac:dyDescent="0.25">
      <c r="A123" s="399"/>
      <c r="B123" s="63" t="s">
        <v>107</v>
      </c>
      <c r="C123" s="219">
        <f>SUM(D123:E123)</f>
        <v>0</v>
      </c>
      <c r="D123" s="220">
        <f t="shared" si="37"/>
        <v>0</v>
      </c>
      <c r="E123" s="66">
        <f t="shared" si="37"/>
        <v>0</v>
      </c>
      <c r="F123" s="70"/>
      <c r="G123" s="84"/>
      <c r="H123" s="70"/>
      <c r="I123" s="84"/>
      <c r="J123" s="70"/>
      <c r="K123" s="84"/>
      <c r="L123" s="70"/>
      <c r="M123" s="84"/>
      <c r="N123" s="70"/>
      <c r="O123" s="84"/>
      <c r="P123" s="70"/>
      <c r="Q123" s="84"/>
      <c r="R123" s="70"/>
      <c r="S123" s="84"/>
      <c r="T123" s="70"/>
      <c r="U123" s="84"/>
      <c r="V123" s="70"/>
      <c r="W123" s="84"/>
      <c r="X123" s="70"/>
      <c r="Y123" s="84"/>
      <c r="Z123" s="70"/>
      <c r="AA123" s="84"/>
      <c r="AB123" s="70"/>
      <c r="AC123" s="84"/>
      <c r="AD123" s="70"/>
      <c r="AE123" s="84"/>
      <c r="AF123" s="70"/>
      <c r="AG123" s="84"/>
      <c r="AH123" s="85"/>
      <c r="AI123" s="86"/>
      <c r="AJ123" s="192"/>
      <c r="AK123" s="84"/>
      <c r="AP123" s="3"/>
      <c r="AQ123" s="3"/>
      <c r="AR123" s="3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21" customHeight="1" x14ac:dyDescent="0.25">
      <c r="A124" s="203" t="s">
        <v>108</v>
      </c>
      <c r="B124" s="9"/>
      <c r="C124" s="221"/>
      <c r="D124" s="222"/>
      <c r="E124" s="164"/>
      <c r="F124" s="164"/>
      <c r="G124" s="164"/>
      <c r="H124" s="164"/>
      <c r="I124" s="164"/>
      <c r="J124" s="164"/>
      <c r="K124" s="164"/>
      <c r="L124" s="164"/>
      <c r="M124" s="17"/>
      <c r="N124" s="17"/>
      <c r="O124" s="17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104" ht="21.75" customHeight="1" x14ac:dyDescent="0.25">
      <c r="A125" s="203" t="s">
        <v>109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104" ht="27" customHeight="1" x14ac:dyDescent="0.25">
      <c r="A126" s="406" t="s">
        <v>110</v>
      </c>
      <c r="B126" s="406" t="s">
        <v>111</v>
      </c>
      <c r="C126" s="406" t="s">
        <v>89</v>
      </c>
      <c r="D126" s="407" t="s">
        <v>112</v>
      </c>
      <c r="E126" s="422"/>
      <c r="F126" s="422"/>
      <c r="G126" s="422"/>
      <c r="H126" s="422"/>
      <c r="I126" s="422"/>
      <c r="J126" s="423"/>
      <c r="K126" s="393" t="s">
        <v>113</v>
      </c>
      <c r="L126" s="393" t="s">
        <v>114</v>
      </c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104" ht="55.5" customHeight="1" x14ac:dyDescent="0.25">
      <c r="A127" s="406"/>
      <c r="B127" s="406"/>
      <c r="C127" s="406"/>
      <c r="D127" s="11" t="s">
        <v>115</v>
      </c>
      <c r="E127" s="12" t="s">
        <v>116</v>
      </c>
      <c r="F127" s="12" t="s">
        <v>117</v>
      </c>
      <c r="G127" s="12" t="s">
        <v>118</v>
      </c>
      <c r="H127" s="12" t="s">
        <v>119</v>
      </c>
      <c r="I127" s="223" t="s">
        <v>120</v>
      </c>
      <c r="J127" s="224" t="s">
        <v>121</v>
      </c>
      <c r="K127" s="399"/>
      <c r="L127" s="399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104" ht="19.5" customHeight="1" x14ac:dyDescent="0.25">
      <c r="A128" s="406" t="s">
        <v>122</v>
      </c>
      <c r="B128" s="225" t="s">
        <v>123</v>
      </c>
      <c r="C128" s="226">
        <f t="shared" ref="C128:C143" si="38">SUM(D128:J128)</f>
        <v>0</v>
      </c>
      <c r="D128" s="22"/>
      <c r="E128" s="227"/>
      <c r="F128" s="227"/>
      <c r="G128" s="227"/>
      <c r="H128" s="227"/>
      <c r="I128" s="228"/>
      <c r="J128" s="26"/>
      <c r="K128" s="229"/>
      <c r="L128" s="102"/>
      <c r="M128" s="3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ht="19.5" customHeight="1" x14ac:dyDescent="0.25">
      <c r="A129" s="406"/>
      <c r="B129" s="209" t="s">
        <v>124</v>
      </c>
      <c r="C129" s="103">
        <f t="shared" si="38"/>
        <v>0</v>
      </c>
      <c r="D129" s="41"/>
      <c r="E129" s="230"/>
      <c r="F129" s="230"/>
      <c r="G129" s="230"/>
      <c r="H129" s="230"/>
      <c r="I129" s="101"/>
      <c r="J129" s="45"/>
      <c r="K129" s="182"/>
      <c r="L129" s="32"/>
      <c r="M129" s="3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ht="19.5" customHeight="1" x14ac:dyDescent="0.25">
      <c r="A130" s="406"/>
      <c r="B130" s="209" t="s">
        <v>125</v>
      </c>
      <c r="C130" s="103">
        <f t="shared" si="38"/>
        <v>0</v>
      </c>
      <c r="D130" s="41"/>
      <c r="E130" s="230"/>
      <c r="F130" s="230"/>
      <c r="G130" s="230"/>
      <c r="H130" s="230"/>
      <c r="I130" s="101"/>
      <c r="J130" s="45"/>
      <c r="K130" s="182"/>
      <c r="L130" s="32"/>
      <c r="M130" s="3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ht="19.5" customHeight="1" x14ac:dyDescent="0.25">
      <c r="A131" s="406"/>
      <c r="B131" s="231" t="s">
        <v>126</v>
      </c>
      <c r="C131" s="219">
        <f t="shared" si="38"/>
        <v>0</v>
      </c>
      <c r="D131" s="67"/>
      <c r="E131" s="232"/>
      <c r="F131" s="232"/>
      <c r="G131" s="232"/>
      <c r="H131" s="232"/>
      <c r="I131" s="233"/>
      <c r="J131" s="71"/>
      <c r="K131" s="234"/>
      <c r="L131" s="211"/>
      <c r="M131" s="3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ht="19.5" customHeight="1" x14ac:dyDescent="0.25">
      <c r="A132" s="406" t="s">
        <v>127</v>
      </c>
      <c r="B132" s="225" t="s">
        <v>123</v>
      </c>
      <c r="C132" s="215">
        <f t="shared" si="38"/>
        <v>0</v>
      </c>
      <c r="D132" s="77"/>
      <c r="E132" s="235"/>
      <c r="F132" s="235"/>
      <c r="G132" s="235"/>
      <c r="H132" s="235"/>
      <c r="I132" s="176"/>
      <c r="J132" s="80"/>
      <c r="K132" s="175"/>
      <c r="L132" s="30"/>
      <c r="M132" s="3"/>
      <c r="CG132" s="10"/>
      <c r="CH132" s="10"/>
      <c r="CI132" s="10"/>
      <c r="CJ132" s="10"/>
      <c r="CK132" s="10"/>
      <c r="CL132" s="10"/>
      <c r="CM132" s="10"/>
      <c r="CN132" s="10"/>
      <c r="CO132" s="10"/>
    </row>
    <row r="133" spans="1:93" ht="19.5" customHeight="1" x14ac:dyDescent="0.25">
      <c r="A133" s="406"/>
      <c r="B133" s="209" t="s">
        <v>124</v>
      </c>
      <c r="C133" s="236">
        <f t="shared" si="38"/>
        <v>0</v>
      </c>
      <c r="D133" s="237"/>
      <c r="E133" s="238"/>
      <c r="F133" s="238"/>
      <c r="G133" s="238"/>
      <c r="H133" s="238"/>
      <c r="I133" s="239"/>
      <c r="J133" s="240"/>
      <c r="K133" s="241"/>
      <c r="L133" s="124"/>
      <c r="M133" s="3"/>
      <c r="CG133" s="10"/>
      <c r="CH133" s="10"/>
      <c r="CI133" s="10"/>
      <c r="CJ133" s="10"/>
      <c r="CK133" s="10"/>
      <c r="CL133" s="10"/>
      <c r="CM133" s="10"/>
      <c r="CN133" s="10"/>
      <c r="CO133" s="10"/>
    </row>
    <row r="134" spans="1:93" ht="19.5" customHeight="1" x14ac:dyDescent="0.25">
      <c r="A134" s="406"/>
      <c r="B134" s="209" t="s">
        <v>125</v>
      </c>
      <c r="C134" s="103">
        <f t="shared" si="38"/>
        <v>0</v>
      </c>
      <c r="D134" s="41"/>
      <c r="E134" s="230"/>
      <c r="F134" s="230"/>
      <c r="G134" s="230"/>
      <c r="H134" s="230"/>
      <c r="I134" s="101"/>
      <c r="J134" s="45"/>
      <c r="K134" s="182"/>
      <c r="L134" s="32"/>
      <c r="M134" s="3"/>
      <c r="CG134" s="10"/>
      <c r="CH134" s="10"/>
      <c r="CI134" s="10"/>
      <c r="CJ134" s="10"/>
      <c r="CK134" s="10"/>
      <c r="CL134" s="10"/>
      <c r="CM134" s="10"/>
      <c r="CN134" s="10"/>
      <c r="CO134" s="10"/>
    </row>
    <row r="135" spans="1:93" ht="19.5" customHeight="1" x14ac:dyDescent="0.25">
      <c r="A135" s="406"/>
      <c r="B135" s="231" t="s">
        <v>126</v>
      </c>
      <c r="C135" s="219">
        <f t="shared" si="38"/>
        <v>0</v>
      </c>
      <c r="D135" s="70"/>
      <c r="E135" s="242"/>
      <c r="F135" s="242"/>
      <c r="G135" s="242"/>
      <c r="H135" s="242"/>
      <c r="I135" s="194"/>
      <c r="J135" s="86"/>
      <c r="K135" s="193"/>
      <c r="L135" s="75"/>
      <c r="M135" s="3"/>
      <c r="CG135" s="10"/>
      <c r="CH135" s="10"/>
      <c r="CI135" s="10"/>
      <c r="CJ135" s="10"/>
      <c r="CK135" s="10"/>
      <c r="CL135" s="10"/>
      <c r="CM135" s="10"/>
      <c r="CN135" s="10"/>
      <c r="CO135" s="10"/>
    </row>
    <row r="136" spans="1:93" ht="19.5" customHeight="1" x14ac:dyDescent="0.25">
      <c r="A136" s="406" t="s">
        <v>128</v>
      </c>
      <c r="B136" s="225" t="s">
        <v>123</v>
      </c>
      <c r="C136" s="215">
        <f t="shared" si="38"/>
        <v>0</v>
      </c>
      <c r="D136" s="77"/>
      <c r="E136" s="235"/>
      <c r="F136" s="235"/>
      <c r="G136" s="235"/>
      <c r="H136" s="235"/>
      <c r="I136" s="176"/>
      <c r="J136" s="80"/>
      <c r="K136" s="175"/>
      <c r="L136" s="30"/>
      <c r="M136" s="3"/>
      <c r="CG136" s="10"/>
      <c r="CH136" s="10"/>
      <c r="CI136" s="10"/>
      <c r="CJ136" s="10"/>
      <c r="CK136" s="10"/>
      <c r="CL136" s="10"/>
      <c r="CM136" s="10"/>
      <c r="CN136" s="10"/>
      <c r="CO136" s="10"/>
    </row>
    <row r="137" spans="1:93" ht="19.5" customHeight="1" x14ac:dyDescent="0.25">
      <c r="A137" s="406"/>
      <c r="B137" s="209" t="s">
        <v>124</v>
      </c>
      <c r="C137" s="236">
        <f t="shared" si="38"/>
        <v>0</v>
      </c>
      <c r="D137" s="237"/>
      <c r="E137" s="238"/>
      <c r="F137" s="238"/>
      <c r="G137" s="238"/>
      <c r="H137" s="238"/>
      <c r="I137" s="239"/>
      <c r="J137" s="240"/>
      <c r="K137" s="241"/>
      <c r="L137" s="124"/>
      <c r="M137" s="3"/>
      <c r="CG137" s="10"/>
      <c r="CH137" s="10"/>
      <c r="CI137" s="10"/>
      <c r="CJ137" s="10"/>
      <c r="CK137" s="10"/>
      <c r="CL137" s="10"/>
      <c r="CM137" s="10"/>
      <c r="CN137" s="10"/>
      <c r="CO137" s="10"/>
    </row>
    <row r="138" spans="1:93" ht="19.5" customHeight="1" x14ac:dyDescent="0.25">
      <c r="A138" s="406"/>
      <c r="B138" s="209" t="s">
        <v>125</v>
      </c>
      <c r="C138" s="103">
        <f t="shared" si="38"/>
        <v>0</v>
      </c>
      <c r="D138" s="41"/>
      <c r="E138" s="230"/>
      <c r="F138" s="230"/>
      <c r="G138" s="230"/>
      <c r="H138" s="230"/>
      <c r="I138" s="101"/>
      <c r="J138" s="45"/>
      <c r="K138" s="182"/>
      <c r="L138" s="32"/>
      <c r="M138" s="3"/>
      <c r="CG138" s="10"/>
      <c r="CH138" s="10"/>
      <c r="CI138" s="10"/>
      <c r="CJ138" s="10"/>
      <c r="CK138" s="10"/>
      <c r="CL138" s="10"/>
      <c r="CM138" s="10"/>
      <c r="CN138" s="10"/>
      <c r="CO138" s="10"/>
    </row>
    <row r="139" spans="1:93" ht="19.5" customHeight="1" x14ac:dyDescent="0.25">
      <c r="A139" s="406"/>
      <c r="B139" s="231" t="s">
        <v>126</v>
      </c>
      <c r="C139" s="219">
        <f t="shared" si="38"/>
        <v>0</v>
      </c>
      <c r="D139" s="70"/>
      <c r="E139" s="242"/>
      <c r="F139" s="242"/>
      <c r="G139" s="242"/>
      <c r="H139" s="242"/>
      <c r="I139" s="194"/>
      <c r="J139" s="86"/>
      <c r="K139" s="193"/>
      <c r="L139" s="75"/>
      <c r="M139" s="3"/>
      <c r="CG139" s="10"/>
      <c r="CH139" s="10"/>
      <c r="CI139" s="10"/>
      <c r="CJ139" s="10"/>
      <c r="CK139" s="10"/>
      <c r="CL139" s="10"/>
      <c r="CM139" s="10"/>
      <c r="CN139" s="10"/>
      <c r="CO139" s="10"/>
    </row>
    <row r="140" spans="1:93" ht="19.5" customHeight="1" x14ac:dyDescent="0.25">
      <c r="A140" s="406" t="s">
        <v>129</v>
      </c>
      <c r="B140" s="225" t="s">
        <v>123</v>
      </c>
      <c r="C140" s="215">
        <f t="shared" si="38"/>
        <v>0</v>
      </c>
      <c r="D140" s="77"/>
      <c r="E140" s="235"/>
      <c r="F140" s="235"/>
      <c r="G140" s="235"/>
      <c r="H140" s="235"/>
      <c r="I140" s="176"/>
      <c r="J140" s="80"/>
      <c r="K140" s="175"/>
      <c r="L140" s="30"/>
      <c r="M140" s="3"/>
      <c r="CG140" s="10"/>
      <c r="CH140" s="10"/>
      <c r="CI140" s="10"/>
      <c r="CJ140" s="10"/>
      <c r="CK140" s="10"/>
      <c r="CL140" s="10"/>
      <c r="CM140" s="10"/>
      <c r="CN140" s="10"/>
      <c r="CO140" s="10"/>
    </row>
    <row r="141" spans="1:93" ht="19.5" customHeight="1" x14ac:dyDescent="0.25">
      <c r="A141" s="406"/>
      <c r="B141" s="209" t="s">
        <v>124</v>
      </c>
      <c r="C141" s="236">
        <f t="shared" si="38"/>
        <v>0</v>
      </c>
      <c r="D141" s="237"/>
      <c r="E141" s="238"/>
      <c r="F141" s="238"/>
      <c r="G141" s="238"/>
      <c r="H141" s="238"/>
      <c r="I141" s="239"/>
      <c r="J141" s="240"/>
      <c r="K141" s="241"/>
      <c r="L141" s="124"/>
      <c r="M141" s="3"/>
      <c r="CG141" s="10"/>
      <c r="CH141" s="10"/>
      <c r="CI141" s="10"/>
      <c r="CJ141" s="10"/>
      <c r="CK141" s="10"/>
      <c r="CL141" s="10"/>
      <c r="CM141" s="10"/>
      <c r="CN141" s="10"/>
      <c r="CO141" s="10"/>
    </row>
    <row r="142" spans="1:93" ht="19.5" customHeight="1" x14ac:dyDescent="0.25">
      <c r="A142" s="406"/>
      <c r="B142" s="209" t="s">
        <v>125</v>
      </c>
      <c r="C142" s="103">
        <f t="shared" si="38"/>
        <v>0</v>
      </c>
      <c r="D142" s="41"/>
      <c r="E142" s="230"/>
      <c r="F142" s="230"/>
      <c r="G142" s="230"/>
      <c r="H142" s="230"/>
      <c r="I142" s="101"/>
      <c r="J142" s="45"/>
      <c r="K142" s="182"/>
      <c r="L142" s="32"/>
      <c r="M142" s="3"/>
      <c r="CG142" s="10"/>
      <c r="CH142" s="10"/>
      <c r="CI142" s="10"/>
      <c r="CJ142" s="10"/>
      <c r="CK142" s="10"/>
      <c r="CL142" s="10"/>
      <c r="CM142" s="10"/>
      <c r="CN142" s="10"/>
      <c r="CO142" s="10"/>
    </row>
    <row r="143" spans="1:93" ht="19.5" customHeight="1" x14ac:dyDescent="0.25">
      <c r="A143" s="406"/>
      <c r="B143" s="231" t="s">
        <v>126</v>
      </c>
      <c r="C143" s="219">
        <f t="shared" si="38"/>
        <v>0</v>
      </c>
      <c r="D143" s="70"/>
      <c r="E143" s="242"/>
      <c r="F143" s="242"/>
      <c r="G143" s="242"/>
      <c r="H143" s="242"/>
      <c r="I143" s="194"/>
      <c r="J143" s="86"/>
      <c r="K143" s="193"/>
      <c r="L143" s="75"/>
      <c r="M143" s="3"/>
      <c r="CG143" s="10"/>
      <c r="CH143" s="10"/>
      <c r="CI143" s="10"/>
      <c r="CJ143" s="10"/>
      <c r="CK143" s="10"/>
      <c r="CL143" s="10"/>
      <c r="CM143" s="10"/>
      <c r="CN143" s="10"/>
      <c r="CO143" s="10"/>
    </row>
    <row r="144" spans="1:93" ht="37.35" customHeight="1" x14ac:dyDescent="0.25">
      <c r="A144" s="203" t="s">
        <v>130</v>
      </c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CG144" s="10"/>
      <c r="CH144" s="10"/>
      <c r="CI144" s="10"/>
      <c r="CJ144" s="10"/>
      <c r="CK144" s="10"/>
      <c r="CL144" s="10"/>
      <c r="CM144" s="10"/>
      <c r="CN144" s="10"/>
      <c r="CO144" s="10"/>
    </row>
    <row r="145" spans="1:93" ht="42.75" customHeight="1" x14ac:dyDescent="0.25">
      <c r="A145" s="204" t="s">
        <v>131</v>
      </c>
      <c r="B145" s="289" t="s">
        <v>132</v>
      </c>
      <c r="C145" s="166" t="s">
        <v>133</v>
      </c>
      <c r="D145" s="167" t="s">
        <v>134</v>
      </c>
      <c r="E145" s="167" t="s">
        <v>135</v>
      </c>
      <c r="F145" s="167" t="s">
        <v>136</v>
      </c>
      <c r="G145" s="167" t="s">
        <v>137</v>
      </c>
      <c r="H145" s="244" t="s">
        <v>138</v>
      </c>
      <c r="I145" s="245"/>
      <c r="J145" s="246"/>
      <c r="K145" s="246"/>
      <c r="L145" s="246"/>
      <c r="CG145" s="10"/>
      <c r="CH145" s="10"/>
      <c r="CI145" s="10"/>
      <c r="CJ145" s="10"/>
      <c r="CK145" s="10"/>
      <c r="CL145" s="10"/>
      <c r="CM145" s="10"/>
      <c r="CN145" s="10"/>
      <c r="CO145" s="10"/>
    </row>
    <row r="146" spans="1:93" ht="21.75" customHeight="1" x14ac:dyDescent="0.25">
      <c r="A146" s="225" t="s">
        <v>139</v>
      </c>
      <c r="B146" s="247"/>
      <c r="C146" s="77"/>
      <c r="D146" s="247"/>
      <c r="E146" s="247"/>
      <c r="F146" s="247"/>
      <c r="G146" s="247"/>
      <c r="H146" s="248"/>
      <c r="I146" s="249"/>
      <c r="J146" s="222"/>
      <c r="K146" s="222"/>
      <c r="L146" s="222"/>
      <c r="CG146" s="10"/>
      <c r="CH146" s="10"/>
      <c r="CI146" s="10"/>
      <c r="CJ146" s="10"/>
      <c r="CK146" s="10"/>
      <c r="CL146" s="10"/>
      <c r="CM146" s="10"/>
      <c r="CN146" s="10"/>
      <c r="CO146" s="10"/>
    </row>
    <row r="147" spans="1:93" ht="21.75" customHeight="1" x14ac:dyDescent="0.25">
      <c r="A147" s="209" t="s">
        <v>124</v>
      </c>
      <c r="B147" s="238"/>
      <c r="C147" s="237"/>
      <c r="D147" s="238"/>
      <c r="E147" s="238"/>
      <c r="F147" s="238"/>
      <c r="G147" s="238"/>
      <c r="H147" s="250"/>
      <c r="I147" s="249"/>
      <c r="J147" s="222"/>
      <c r="K147" s="222"/>
      <c r="L147" s="222"/>
      <c r="CG147" s="10"/>
      <c r="CH147" s="10"/>
      <c r="CI147" s="10"/>
      <c r="CJ147" s="10"/>
      <c r="CK147" s="10"/>
      <c r="CL147" s="10"/>
      <c r="CM147" s="10"/>
      <c r="CN147" s="10"/>
      <c r="CO147" s="10"/>
    </row>
    <row r="148" spans="1:93" ht="21.75" customHeight="1" x14ac:dyDescent="0.25">
      <c r="A148" s="209" t="s">
        <v>125</v>
      </c>
      <c r="B148" s="230"/>
      <c r="C148" s="41"/>
      <c r="D148" s="230"/>
      <c r="E148" s="230"/>
      <c r="F148" s="230"/>
      <c r="G148" s="230"/>
      <c r="H148" s="43"/>
      <c r="I148" s="249"/>
      <c r="J148" s="222"/>
      <c r="K148" s="222"/>
      <c r="L148" s="222"/>
      <c r="CG148" s="10"/>
      <c r="CH148" s="10"/>
      <c r="CI148" s="10"/>
      <c r="CJ148" s="10"/>
      <c r="CK148" s="10"/>
      <c r="CL148" s="10"/>
      <c r="CM148" s="10"/>
      <c r="CN148" s="10"/>
      <c r="CO148" s="10"/>
    </row>
    <row r="149" spans="1:93" ht="21.75" customHeight="1" x14ac:dyDescent="0.25">
      <c r="A149" s="231" t="s">
        <v>140</v>
      </c>
      <c r="B149" s="242"/>
      <c r="C149" s="70"/>
      <c r="D149" s="242"/>
      <c r="E149" s="242"/>
      <c r="F149" s="242"/>
      <c r="G149" s="242"/>
      <c r="H149" s="84"/>
      <c r="I149" s="249"/>
      <c r="J149" s="222"/>
      <c r="K149" s="222"/>
      <c r="L149" s="222"/>
      <c r="CG149" s="10"/>
      <c r="CH149" s="10"/>
      <c r="CI149" s="10"/>
      <c r="CJ149" s="10"/>
      <c r="CK149" s="10"/>
      <c r="CL149" s="10"/>
      <c r="CM149" s="10"/>
      <c r="CN149" s="10"/>
      <c r="CO149" s="10"/>
    </row>
    <row r="150" spans="1:93" ht="16.350000000000001" customHeight="1" x14ac:dyDescent="0.25">
      <c r="A150" s="203" t="s">
        <v>141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CG150" s="10"/>
      <c r="CH150" s="10"/>
      <c r="CI150" s="10"/>
      <c r="CJ150" s="10"/>
      <c r="CK150" s="10"/>
      <c r="CL150" s="10"/>
      <c r="CM150" s="10"/>
      <c r="CN150" s="10"/>
      <c r="CO150" s="10"/>
    </row>
    <row r="151" spans="1:93" ht="50.25" customHeight="1" x14ac:dyDescent="0.25">
      <c r="A151" s="204" t="s">
        <v>131</v>
      </c>
      <c r="B151" s="289" t="s">
        <v>89</v>
      </c>
      <c r="C151" s="166" t="s">
        <v>142</v>
      </c>
      <c r="D151" s="167" t="s">
        <v>143</v>
      </c>
      <c r="E151" s="167" t="s">
        <v>144</v>
      </c>
      <c r="F151" s="167" t="s">
        <v>145</v>
      </c>
      <c r="G151" s="167" t="s">
        <v>146</v>
      </c>
      <c r="H151" s="244" t="s">
        <v>147</v>
      </c>
      <c r="I151" s="245"/>
      <c r="J151" s="246"/>
      <c r="K151" s="246"/>
      <c r="L151" s="246"/>
      <c r="CG151" s="10"/>
      <c r="CH151" s="10"/>
      <c r="CI151" s="10"/>
      <c r="CJ151" s="10"/>
      <c r="CK151" s="10"/>
      <c r="CL151" s="10"/>
      <c r="CM151" s="10"/>
      <c r="CN151" s="10"/>
      <c r="CO151" s="10"/>
    </row>
    <row r="152" spans="1:93" ht="19.5" customHeight="1" x14ac:dyDescent="0.25">
      <c r="A152" s="225" t="s">
        <v>139</v>
      </c>
      <c r="B152" s="215">
        <f t="shared" ref="B152:B157" si="39">SUM(C152:H152)</f>
        <v>0</v>
      </c>
      <c r="C152" s="77"/>
      <c r="D152" s="247"/>
      <c r="E152" s="247"/>
      <c r="F152" s="247"/>
      <c r="G152" s="247"/>
      <c r="H152" s="248"/>
      <c r="I152" s="249"/>
      <c r="J152" s="222"/>
      <c r="K152" s="222"/>
      <c r="L152" s="222"/>
      <c r="BX152" s="2"/>
      <c r="CA152" s="3"/>
    </row>
    <row r="153" spans="1:93" ht="19.5" customHeight="1" x14ac:dyDescent="0.25">
      <c r="A153" s="209" t="s">
        <v>124</v>
      </c>
      <c r="B153" s="103">
        <f t="shared" si="39"/>
        <v>0</v>
      </c>
      <c r="C153" s="41"/>
      <c r="D153" s="230"/>
      <c r="E153" s="230"/>
      <c r="F153" s="230"/>
      <c r="G153" s="230"/>
      <c r="H153" s="43"/>
      <c r="I153" s="249"/>
      <c r="J153" s="222"/>
      <c r="K153" s="222"/>
      <c r="L153" s="222"/>
      <c r="BX153" s="2"/>
      <c r="CA153" s="3"/>
    </row>
    <row r="154" spans="1:93" ht="19.5" customHeight="1" x14ac:dyDescent="0.25">
      <c r="A154" s="209" t="s">
        <v>125</v>
      </c>
      <c r="B154" s="103">
        <f t="shared" si="39"/>
        <v>0</v>
      </c>
      <c r="C154" s="41"/>
      <c r="D154" s="230"/>
      <c r="E154" s="230"/>
      <c r="F154" s="230"/>
      <c r="G154" s="230"/>
      <c r="H154" s="43"/>
      <c r="I154" s="249"/>
      <c r="J154" s="222"/>
      <c r="K154" s="222"/>
      <c r="L154" s="222"/>
      <c r="BX154" s="2"/>
      <c r="CA154" s="3"/>
    </row>
    <row r="155" spans="1:93" ht="19.5" customHeight="1" x14ac:dyDescent="0.25">
      <c r="A155" s="251" t="s">
        <v>148</v>
      </c>
      <c r="B155" s="103">
        <f t="shared" si="39"/>
        <v>0</v>
      </c>
      <c r="C155" s="41"/>
      <c r="D155" s="230"/>
      <c r="E155" s="230"/>
      <c r="F155" s="230"/>
      <c r="G155" s="230"/>
      <c r="H155" s="43"/>
      <c r="I155" s="249"/>
      <c r="J155" s="222"/>
      <c r="K155" s="222"/>
      <c r="L155" s="222"/>
      <c r="BX155" s="2"/>
      <c r="CA155" s="3"/>
    </row>
    <row r="156" spans="1:93" ht="19.5" customHeight="1" x14ac:dyDescent="0.25">
      <c r="A156" s="252" t="s">
        <v>149</v>
      </c>
      <c r="B156" s="253">
        <f t="shared" si="39"/>
        <v>0</v>
      </c>
      <c r="C156" s="53"/>
      <c r="D156" s="254"/>
      <c r="E156" s="254"/>
      <c r="F156" s="254"/>
      <c r="G156" s="254"/>
      <c r="H156" s="55"/>
      <c r="I156" s="249"/>
      <c r="J156" s="222"/>
      <c r="K156" s="222"/>
      <c r="L156" s="222"/>
    </row>
    <row r="157" spans="1:93" ht="19.5" customHeight="1" x14ac:dyDescent="0.25">
      <c r="A157" s="219" t="s">
        <v>150</v>
      </c>
      <c r="B157" s="219">
        <f t="shared" si="39"/>
        <v>0</v>
      </c>
      <c r="C157" s="70"/>
      <c r="D157" s="242"/>
      <c r="E157" s="242"/>
      <c r="F157" s="242"/>
      <c r="G157" s="242"/>
      <c r="H157" s="84"/>
      <c r="I157" s="249"/>
      <c r="J157" s="222"/>
      <c r="K157" s="222"/>
      <c r="L157" s="222"/>
    </row>
    <row r="158" spans="1:93" ht="21.75" customHeight="1" x14ac:dyDescent="0.25">
      <c r="A158" s="203" t="s">
        <v>151</v>
      </c>
      <c r="B158" s="222"/>
      <c r="C158" s="222"/>
      <c r="D158" s="222"/>
      <c r="E158" s="222"/>
      <c r="F158" s="222"/>
      <c r="G158" s="222"/>
      <c r="H158" s="222"/>
    </row>
    <row r="159" spans="1:93" ht="57.75" customHeight="1" x14ac:dyDescent="0.25">
      <c r="A159" s="204" t="s">
        <v>131</v>
      </c>
      <c r="B159" s="204" t="s">
        <v>152</v>
      </c>
      <c r="C159" s="255" t="s">
        <v>153</v>
      </c>
      <c r="D159" s="255" t="s">
        <v>36</v>
      </c>
      <c r="E159" s="167" t="s">
        <v>154</v>
      </c>
      <c r="F159" s="167" t="s">
        <v>155</v>
      </c>
      <c r="G159" s="167" t="s">
        <v>156</v>
      </c>
      <c r="H159" s="167" t="s">
        <v>157</v>
      </c>
      <c r="I159" s="167" t="s">
        <v>158</v>
      </c>
      <c r="J159" s="290" t="s">
        <v>159</v>
      </c>
    </row>
    <row r="160" spans="1:93" ht="18" customHeight="1" x14ac:dyDescent="0.25">
      <c r="A160" s="225" t="s">
        <v>160</v>
      </c>
      <c r="B160" s="256"/>
      <c r="C160" s="175"/>
      <c r="D160" s="175"/>
      <c r="E160" s="247"/>
      <c r="F160" s="247"/>
      <c r="G160" s="247"/>
      <c r="H160" s="247"/>
      <c r="I160" s="247"/>
      <c r="J160" s="257"/>
    </row>
    <row r="161" spans="1:10" ht="18" customHeight="1" x14ac:dyDescent="0.25">
      <c r="A161" s="209" t="s">
        <v>140</v>
      </c>
      <c r="B161" s="32"/>
      <c r="C161" s="182"/>
      <c r="D161" s="182"/>
      <c r="E161" s="230"/>
      <c r="F161" s="230"/>
      <c r="G161" s="230"/>
      <c r="H161" s="230"/>
      <c r="I161" s="230"/>
      <c r="J161" s="42"/>
    </row>
    <row r="162" spans="1:10" ht="18" customHeight="1" x14ac:dyDescent="0.25">
      <c r="A162" s="258" t="s">
        <v>161</v>
      </c>
      <c r="B162" s="75"/>
      <c r="C162" s="193"/>
      <c r="D162" s="193"/>
      <c r="E162" s="242"/>
      <c r="F162" s="242"/>
      <c r="G162" s="242"/>
      <c r="H162" s="242"/>
      <c r="I162" s="242"/>
      <c r="J162" s="74"/>
    </row>
    <row r="186" spans="1:104" ht="12.75" customHeight="1" x14ac:dyDescent="0.25"/>
    <row r="187" spans="1:104" s="259" customFormat="1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</row>
    <row r="194" spans="1:15" hidden="1" x14ac:dyDescent="0.25">
      <c r="A194" s="259">
        <f>SUM(C14:C89,C94:C105,C128:C143,B146:B149,B152:B157,C108:C115)</f>
        <v>1415</v>
      </c>
      <c r="B194" s="259">
        <f>SUM(CG11:CO151)</f>
        <v>0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</row>
  </sheetData>
  <mergeCells count="96">
    <mergeCell ref="A140:A143"/>
    <mergeCell ref="AJ119:AK119"/>
    <mergeCell ref="A121:A123"/>
    <mergeCell ref="A126:A127"/>
    <mergeCell ref="B126:B127"/>
    <mergeCell ref="C126:C127"/>
    <mergeCell ref="D126:J126"/>
    <mergeCell ref="K126:K127"/>
    <mergeCell ref="L126:L127"/>
    <mergeCell ref="X119:Y119"/>
    <mergeCell ref="Z119:AA119"/>
    <mergeCell ref="AB119:AC119"/>
    <mergeCell ref="AD119:AE119"/>
    <mergeCell ref="T119:U119"/>
    <mergeCell ref="V119:W119"/>
    <mergeCell ref="A128:A131"/>
    <mergeCell ref="A132:A135"/>
    <mergeCell ref="A136:A139"/>
    <mergeCell ref="F118:AK118"/>
    <mergeCell ref="F119:G119"/>
    <mergeCell ref="H119:I119"/>
    <mergeCell ref="J119:K119"/>
    <mergeCell ref="AF119:AG119"/>
    <mergeCell ref="AH119:AI119"/>
    <mergeCell ref="L119:M119"/>
    <mergeCell ref="N119:O119"/>
    <mergeCell ref="P119:Q119"/>
    <mergeCell ref="R119:S119"/>
    <mergeCell ref="Z92:AA92"/>
    <mergeCell ref="AB92:AC92"/>
    <mergeCell ref="AD92:AE92"/>
    <mergeCell ref="AF92:AG92"/>
    <mergeCell ref="AH92:AI92"/>
    <mergeCell ref="A94:A99"/>
    <mergeCell ref="A100:A105"/>
    <mergeCell ref="A107:A116"/>
    <mergeCell ref="A118:A120"/>
    <mergeCell ref="C118:E119"/>
    <mergeCell ref="AQ91:AQ93"/>
    <mergeCell ref="AR91:AR93"/>
    <mergeCell ref="F92:G92"/>
    <mergeCell ref="H92:I92"/>
    <mergeCell ref="J92:K92"/>
    <mergeCell ref="L92:M92"/>
    <mergeCell ref="X92:Y92"/>
    <mergeCell ref="F91:AM91"/>
    <mergeCell ref="AN91:AO92"/>
    <mergeCell ref="AP91:AP93"/>
    <mergeCell ref="N92:O92"/>
    <mergeCell ref="P92:Q92"/>
    <mergeCell ref="R92:S92"/>
    <mergeCell ref="T92:U92"/>
    <mergeCell ref="V92:W92"/>
    <mergeCell ref="AL92:AM92"/>
    <mergeCell ref="A65:A68"/>
    <mergeCell ref="A69:A75"/>
    <mergeCell ref="A76:A80"/>
    <mergeCell ref="A82:A89"/>
    <mergeCell ref="A91:A93"/>
    <mergeCell ref="A14:A24"/>
    <mergeCell ref="A25:A35"/>
    <mergeCell ref="A36:A46"/>
    <mergeCell ref="A47:A57"/>
    <mergeCell ref="A58:A64"/>
    <mergeCell ref="X12:Y12"/>
    <mergeCell ref="AN10:AN13"/>
    <mergeCell ref="AO10:AP12"/>
    <mergeCell ref="B91:B93"/>
    <mergeCell ref="AL12:AM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C91:E92"/>
    <mergeCell ref="AJ92:AK9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F12:G12"/>
    <mergeCell ref="H12:I12"/>
    <mergeCell ref="J12:K12"/>
    <mergeCell ref="L12:M12"/>
    <mergeCell ref="T12:U12"/>
    <mergeCell ref="V12:W12"/>
  </mergeCells>
  <dataValidations count="1">
    <dataValidation type="whole" allowBlank="1" showInputMessage="1" showErrorMessage="1" error="Valor no Permitido" sqref="A1:XFD1048576" xr:uid="{9385CC20-AA3A-4319-AF5A-DE6DCF1E1A06}">
      <formula1>0</formula1>
      <formula2>1E+30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9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17.28515625" style="2" customWidth="1"/>
    <col min="4" max="4" width="16.140625" style="2" customWidth="1"/>
    <col min="5" max="5" width="14.140625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ht="16.350000000000001" customHeight="1" x14ac:dyDescent="0.25">
      <c r="A1" s="1" t="s">
        <v>0</v>
      </c>
    </row>
    <row r="2" spans="1:93" ht="16.350000000000001" customHeight="1" x14ac:dyDescent="0.25">
      <c r="A2" s="1" t="str">
        <f>CONCATENATE("COMUNA: ",[3]NOMBRE!B2," - ","( ",[3]NOMBRE!C2,[3]NOMBRE!D2,[3]NOMBRE!E2,[3]NOMBRE!F2,[3]NOMBRE!G2," )")</f>
        <v>COMUNA: LINARES - ( 07401 )</v>
      </c>
    </row>
    <row r="3" spans="1:93" ht="16.350000000000001" customHeight="1" x14ac:dyDescent="0.25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93" ht="16.350000000000001" customHeight="1" x14ac:dyDescent="0.25">
      <c r="A4" s="1" t="str">
        <f>CONCATENATE("MES: ",[3]NOMBRE!B6," - ","( ",[3]NOMBRE!C6,[3]NOMBRE!D6," )")</f>
        <v>MES: FEBRERO - ( 02 )</v>
      </c>
    </row>
    <row r="5" spans="1:93" ht="16.350000000000001" customHeight="1" x14ac:dyDescent="0.25">
      <c r="A5" s="1" t="str">
        <f>CONCATENATE("AÑO: ",[3]NOMBRE!B7)</f>
        <v>AÑO: 2021</v>
      </c>
    </row>
    <row r="6" spans="1:93" x14ac:dyDescent="0.25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93" x14ac:dyDescent="0.25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</row>
    <row r="8" spans="1:93" ht="32.1" customHeight="1" x14ac:dyDescent="0.25">
      <c r="A8" s="386" t="s">
        <v>2</v>
      </c>
      <c r="B8" s="38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93" ht="32.1" customHeigh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</row>
    <row r="10" spans="1:93" ht="16.350000000000001" customHeight="1" x14ac:dyDescent="0.25">
      <c r="A10" s="387" t="s">
        <v>4</v>
      </c>
      <c r="B10" s="388" t="s">
        <v>5</v>
      </c>
      <c r="C10" s="391" t="s">
        <v>6</v>
      </c>
      <c r="D10" s="392"/>
      <c r="E10" s="393"/>
      <c r="F10" s="400" t="s">
        <v>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2"/>
      <c r="AN10" s="409" t="s">
        <v>8</v>
      </c>
      <c r="AO10" s="412" t="s">
        <v>9</v>
      </c>
      <c r="AP10" s="393"/>
      <c r="AQ10" s="382" t="s">
        <v>10</v>
      </c>
      <c r="AR10" s="382" t="s">
        <v>11</v>
      </c>
      <c r="AS10" s="382" t="s">
        <v>12</v>
      </c>
      <c r="AT10" s="382" t="s">
        <v>13</v>
      </c>
      <c r="BX10" s="2"/>
    </row>
    <row r="11" spans="1:93" ht="16.350000000000001" customHeight="1" x14ac:dyDescent="0.25">
      <c r="A11" s="387"/>
      <c r="B11" s="389"/>
      <c r="C11" s="394"/>
      <c r="D11" s="395"/>
      <c r="E11" s="396"/>
      <c r="F11" s="403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5"/>
      <c r="AN11" s="410"/>
      <c r="AO11" s="413"/>
      <c r="AP11" s="396"/>
      <c r="AQ11" s="383"/>
      <c r="AR11" s="383"/>
      <c r="AS11" s="383"/>
      <c r="AT11" s="383"/>
      <c r="BX11" s="2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6.350000000000001" customHeight="1" x14ac:dyDescent="0.25">
      <c r="A12" s="387"/>
      <c r="B12" s="389"/>
      <c r="C12" s="397"/>
      <c r="D12" s="398"/>
      <c r="E12" s="399"/>
      <c r="F12" s="406" t="s">
        <v>14</v>
      </c>
      <c r="G12" s="406"/>
      <c r="H12" s="407" t="s">
        <v>15</v>
      </c>
      <c r="I12" s="408"/>
      <c r="J12" s="407" t="s">
        <v>16</v>
      </c>
      <c r="K12" s="408"/>
      <c r="L12" s="407" t="s">
        <v>17</v>
      </c>
      <c r="M12" s="408"/>
      <c r="N12" s="407" t="s">
        <v>18</v>
      </c>
      <c r="O12" s="408"/>
      <c r="P12" s="407" t="s">
        <v>19</v>
      </c>
      <c r="Q12" s="408"/>
      <c r="R12" s="407" t="s">
        <v>20</v>
      </c>
      <c r="S12" s="408"/>
      <c r="T12" s="407" t="s">
        <v>21</v>
      </c>
      <c r="U12" s="408"/>
      <c r="V12" s="407" t="s">
        <v>22</v>
      </c>
      <c r="W12" s="408"/>
      <c r="X12" s="407" t="s">
        <v>23</v>
      </c>
      <c r="Y12" s="408"/>
      <c r="Z12" s="407" t="s">
        <v>24</v>
      </c>
      <c r="AA12" s="408"/>
      <c r="AB12" s="407" t="s">
        <v>25</v>
      </c>
      <c r="AC12" s="408"/>
      <c r="AD12" s="407" t="s">
        <v>26</v>
      </c>
      <c r="AE12" s="408"/>
      <c r="AF12" s="407" t="s">
        <v>27</v>
      </c>
      <c r="AG12" s="408"/>
      <c r="AH12" s="407" t="s">
        <v>28</v>
      </c>
      <c r="AI12" s="408"/>
      <c r="AJ12" s="407" t="s">
        <v>29</v>
      </c>
      <c r="AK12" s="408"/>
      <c r="AL12" s="415" t="s">
        <v>30</v>
      </c>
      <c r="AM12" s="416"/>
      <c r="AN12" s="410"/>
      <c r="AO12" s="414"/>
      <c r="AP12" s="399"/>
      <c r="AQ12" s="383"/>
      <c r="AR12" s="383"/>
      <c r="AS12" s="383"/>
      <c r="AT12" s="383"/>
      <c r="BX12" s="2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6.350000000000001" customHeight="1" x14ac:dyDescent="0.25">
      <c r="A13" s="387"/>
      <c r="B13" s="390"/>
      <c r="C13" s="11" t="s">
        <v>31</v>
      </c>
      <c r="D13" s="12" t="s">
        <v>32</v>
      </c>
      <c r="E13" s="294" t="s">
        <v>33</v>
      </c>
      <c r="F13" s="11" t="s">
        <v>32</v>
      </c>
      <c r="G13" s="293" t="s">
        <v>33</v>
      </c>
      <c r="H13" s="11" t="s">
        <v>32</v>
      </c>
      <c r="I13" s="293" t="s">
        <v>33</v>
      </c>
      <c r="J13" s="11" t="s">
        <v>32</v>
      </c>
      <c r="K13" s="293" t="s">
        <v>33</v>
      </c>
      <c r="L13" s="11" t="s">
        <v>32</v>
      </c>
      <c r="M13" s="293" t="s">
        <v>33</v>
      </c>
      <c r="N13" s="11" t="s">
        <v>32</v>
      </c>
      <c r="O13" s="293" t="s">
        <v>33</v>
      </c>
      <c r="P13" s="11" t="s">
        <v>32</v>
      </c>
      <c r="Q13" s="293" t="s">
        <v>33</v>
      </c>
      <c r="R13" s="11" t="s">
        <v>32</v>
      </c>
      <c r="S13" s="293" t="s">
        <v>33</v>
      </c>
      <c r="T13" s="11" t="s">
        <v>32</v>
      </c>
      <c r="U13" s="293" t="s">
        <v>33</v>
      </c>
      <c r="V13" s="11" t="s">
        <v>32</v>
      </c>
      <c r="W13" s="293" t="s">
        <v>33</v>
      </c>
      <c r="X13" s="11" t="s">
        <v>32</v>
      </c>
      <c r="Y13" s="293" t="s">
        <v>33</v>
      </c>
      <c r="Z13" s="11" t="s">
        <v>32</v>
      </c>
      <c r="AA13" s="293" t="s">
        <v>33</v>
      </c>
      <c r="AB13" s="11" t="s">
        <v>32</v>
      </c>
      <c r="AC13" s="293" t="s">
        <v>33</v>
      </c>
      <c r="AD13" s="11" t="s">
        <v>32</v>
      </c>
      <c r="AE13" s="293" t="s">
        <v>33</v>
      </c>
      <c r="AF13" s="11" t="s">
        <v>32</v>
      </c>
      <c r="AG13" s="293" t="s">
        <v>33</v>
      </c>
      <c r="AH13" s="11" t="s">
        <v>32</v>
      </c>
      <c r="AI13" s="293" t="s">
        <v>33</v>
      </c>
      <c r="AJ13" s="11" t="s">
        <v>32</v>
      </c>
      <c r="AK13" s="293" t="s">
        <v>33</v>
      </c>
      <c r="AL13" s="11" t="s">
        <v>32</v>
      </c>
      <c r="AM13" s="300" t="s">
        <v>33</v>
      </c>
      <c r="AN13" s="411"/>
      <c r="AO13" s="16" t="s">
        <v>34</v>
      </c>
      <c r="AP13" s="293" t="s">
        <v>35</v>
      </c>
      <c r="AQ13" s="384"/>
      <c r="AR13" s="384"/>
      <c r="AS13" s="384"/>
      <c r="AT13" s="384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X13" s="2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6.350000000000001" customHeight="1" x14ac:dyDescent="0.25">
      <c r="A14" s="382" t="s">
        <v>36</v>
      </c>
      <c r="B14" s="18" t="s">
        <v>37</v>
      </c>
      <c r="C14" s="19">
        <f t="shared" ref="C14:C77" si="0">SUM(D14+E14)</f>
        <v>17</v>
      </c>
      <c r="D14" s="20">
        <f>+F14+H14+J14+L14+N14+P14+R14+T14+V14+X14+Z14+AB14+AD14+AF14+AH14+AJ14+AL14</f>
        <v>13</v>
      </c>
      <c r="E14" s="21">
        <f>+G14+I14+K14+M14+O14+Q14+S14+U14+W14+Y14+AA14+AC14+AE14+AG14+AI14+AK14+AM14</f>
        <v>4</v>
      </c>
      <c r="F14" s="22"/>
      <c r="G14" s="23"/>
      <c r="H14" s="22"/>
      <c r="I14" s="23"/>
      <c r="J14" s="22"/>
      <c r="K14" s="24"/>
      <c r="L14" s="22"/>
      <c r="M14" s="24"/>
      <c r="N14" s="22"/>
      <c r="O14" s="24"/>
      <c r="P14" s="22"/>
      <c r="Q14" s="24">
        <v>1</v>
      </c>
      <c r="R14" s="22">
        <v>2</v>
      </c>
      <c r="S14" s="24"/>
      <c r="T14" s="22">
        <v>2</v>
      </c>
      <c r="U14" s="24">
        <v>1</v>
      </c>
      <c r="V14" s="22">
        <v>3</v>
      </c>
      <c r="W14" s="24"/>
      <c r="X14" s="22">
        <v>4</v>
      </c>
      <c r="Y14" s="24"/>
      <c r="Z14" s="22">
        <v>1</v>
      </c>
      <c r="AA14" s="24">
        <v>1</v>
      </c>
      <c r="AB14" s="22"/>
      <c r="AC14" s="24"/>
      <c r="AD14" s="22"/>
      <c r="AE14" s="24"/>
      <c r="AF14" s="22"/>
      <c r="AG14" s="24">
        <v>1</v>
      </c>
      <c r="AH14" s="22">
        <v>1</v>
      </c>
      <c r="AI14" s="24"/>
      <c r="AJ14" s="22"/>
      <c r="AK14" s="24"/>
      <c r="AL14" s="25"/>
      <c r="AM14" s="26"/>
      <c r="AN14" s="27"/>
      <c r="AO14" s="28">
        <v>0</v>
      </c>
      <c r="AP14" s="29">
        <v>0</v>
      </c>
      <c r="AQ14" s="30">
        <v>1</v>
      </c>
      <c r="AR14" s="30">
        <v>2</v>
      </c>
      <c r="AS14" s="31"/>
      <c r="AT14" s="32">
        <v>0</v>
      </c>
      <c r="AU14" s="33" t="str">
        <f t="shared" ref="AU14:AU77" si="1">$CA14&amp;$CB14&amp;$CC14&amp;$CD14</f>
        <v/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17"/>
      <c r="BG14" s="17"/>
      <c r="BX14" s="2"/>
      <c r="CA14" s="35" t="str">
        <f t="shared" ref="CA14:CA77" si="2">IF(CG14=1,"* No olvide digitar la columna Trans y/o Pueblos Originarios y/o Migrantes y/o Población SENAME (Digite Cero si no tiene). ","")</f>
        <v/>
      </c>
      <c r="CB14" s="35" t="str">
        <f t="shared" ref="CB14:CB77" si="3">IF(CH14=1,"* El número de Trans y/o Pueblos Originarios y/o Migrantes y/o Población SENAME NO DEBE ser mayor que el Total. ","")</f>
        <v/>
      </c>
      <c r="CC14" s="35" t="str">
        <f t="shared" ref="CC14:CC77" si="4">IF(CI14=1,"* Las consejerías realizadas en Espacios amigables NO DEBEN ser mayor al Total. ","")</f>
        <v/>
      </c>
      <c r="CD14" s="35" t="str">
        <f t="shared" ref="CD14:CD77" si="5">IF(CJ14=1,"* La columna 14-18 AÑOS no puede ser mayor al total por grupo edad de 10 a 19 años. ","")</f>
        <v/>
      </c>
      <c r="CE14" s="35"/>
      <c r="CF14" s="35"/>
      <c r="CG14" s="36">
        <f t="shared" ref="CG14:CG77" si="6">IF(AND(C14&lt;&gt;0,OR(AO14="",AP14="",AQ14="",AR14="",AT14="")),1,0)</f>
        <v>0</v>
      </c>
      <c r="CH14" s="36">
        <f t="shared" ref="CH14:CH77" si="7">IF(OR(C14&lt;(AO14+AP14),C14&lt;AQ14,C14&lt;AR14,C14&lt;AT14),1,0)</f>
        <v>0</v>
      </c>
      <c r="CI14" s="36">
        <f t="shared" ref="CI14:CI77" si="8">IF(C14&lt;AN14,1,0)</f>
        <v>0</v>
      </c>
      <c r="CJ14" s="36">
        <f t="shared" ref="CJ14:CJ77" si="9">IF((J14+K14+L14+M14)&lt;AS14,1,0)</f>
        <v>0</v>
      </c>
      <c r="CK14" s="10"/>
      <c r="CL14" s="10"/>
      <c r="CM14" s="10"/>
      <c r="CN14" s="10"/>
      <c r="CO14" s="10"/>
    </row>
    <row r="15" spans="1:93" ht="16.350000000000001" customHeight="1" x14ac:dyDescent="0.25">
      <c r="A15" s="383"/>
      <c r="B15" s="37" t="s">
        <v>38</v>
      </c>
      <c r="C15" s="38">
        <f t="shared" si="0"/>
        <v>0</v>
      </c>
      <c r="D15" s="39">
        <f t="shared" ref="D15:E24" si="10">+F15+H15+J15+L15+N15+P15+R15+T15+V15+X15+Z15+AB15+AD15+AF15+AH15+AJ15+AL15</f>
        <v>0</v>
      </c>
      <c r="E15" s="40">
        <f>+G15+I15+K15+M15+O15+Q15+S15+U15+W15+Y15+AA15+AC15+AE15+AG15+AI15+AK15+AM15</f>
        <v>0</v>
      </c>
      <c r="F15" s="41"/>
      <c r="G15" s="42"/>
      <c r="H15" s="41"/>
      <c r="I15" s="42"/>
      <c r="J15" s="41"/>
      <c r="K15" s="43"/>
      <c r="L15" s="41"/>
      <c r="M15" s="43"/>
      <c r="N15" s="41"/>
      <c r="O15" s="43"/>
      <c r="P15" s="41"/>
      <c r="Q15" s="43"/>
      <c r="R15" s="41"/>
      <c r="S15" s="43"/>
      <c r="T15" s="41"/>
      <c r="U15" s="43"/>
      <c r="V15" s="41"/>
      <c r="W15" s="43"/>
      <c r="X15" s="41"/>
      <c r="Y15" s="43"/>
      <c r="Z15" s="41"/>
      <c r="AA15" s="43"/>
      <c r="AB15" s="41"/>
      <c r="AC15" s="43"/>
      <c r="AD15" s="41"/>
      <c r="AE15" s="43"/>
      <c r="AF15" s="41"/>
      <c r="AG15" s="43"/>
      <c r="AH15" s="41"/>
      <c r="AI15" s="43"/>
      <c r="AJ15" s="41"/>
      <c r="AK15" s="43"/>
      <c r="AL15" s="44"/>
      <c r="AM15" s="45"/>
      <c r="AN15" s="46"/>
      <c r="AO15" s="47"/>
      <c r="AP15" s="42"/>
      <c r="AQ15" s="32"/>
      <c r="AR15" s="32"/>
      <c r="AS15" s="48"/>
      <c r="AT15" s="32"/>
      <c r="AU15" s="33" t="str">
        <f t="shared" si="1"/>
        <v/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7"/>
      <c r="BG15" s="17"/>
      <c r="BX15" s="2"/>
      <c r="CA15" s="35" t="str">
        <f t="shared" si="2"/>
        <v/>
      </c>
      <c r="CB15" s="35" t="str">
        <f t="shared" si="3"/>
        <v/>
      </c>
      <c r="CC15" s="35" t="str">
        <f t="shared" si="4"/>
        <v/>
      </c>
      <c r="CD15" s="35" t="str">
        <f t="shared" si="5"/>
        <v/>
      </c>
      <c r="CE15" s="35"/>
      <c r="CF15" s="35"/>
      <c r="CG15" s="36">
        <f t="shared" si="6"/>
        <v>0</v>
      </c>
      <c r="CH15" s="36">
        <f t="shared" si="7"/>
        <v>0</v>
      </c>
      <c r="CI15" s="36">
        <f t="shared" si="8"/>
        <v>0</v>
      </c>
      <c r="CJ15" s="36">
        <f t="shared" si="9"/>
        <v>0</v>
      </c>
      <c r="CK15" s="10"/>
      <c r="CL15" s="10"/>
      <c r="CM15" s="10"/>
      <c r="CN15" s="10"/>
      <c r="CO15" s="10"/>
    </row>
    <row r="16" spans="1:93" ht="16.350000000000001" customHeight="1" x14ac:dyDescent="0.25">
      <c r="A16" s="383"/>
      <c r="B16" s="37" t="s">
        <v>39</v>
      </c>
      <c r="C16" s="38">
        <f t="shared" si="0"/>
        <v>176</v>
      </c>
      <c r="D16" s="39">
        <f t="shared" si="10"/>
        <v>125</v>
      </c>
      <c r="E16" s="40">
        <f t="shared" si="10"/>
        <v>51</v>
      </c>
      <c r="F16" s="41">
        <v>1</v>
      </c>
      <c r="G16" s="42">
        <v>1</v>
      </c>
      <c r="H16" s="41"/>
      <c r="I16" s="42"/>
      <c r="J16" s="41"/>
      <c r="K16" s="43"/>
      <c r="L16" s="41"/>
      <c r="M16" s="43"/>
      <c r="N16" s="41">
        <v>9</v>
      </c>
      <c r="O16" s="43"/>
      <c r="P16" s="41">
        <v>9</v>
      </c>
      <c r="Q16" s="43">
        <v>8</v>
      </c>
      <c r="R16" s="41">
        <v>23</v>
      </c>
      <c r="S16" s="43">
        <v>5</v>
      </c>
      <c r="T16" s="41">
        <v>16</v>
      </c>
      <c r="U16" s="43">
        <v>13</v>
      </c>
      <c r="V16" s="41">
        <v>22</v>
      </c>
      <c r="W16" s="43">
        <v>8</v>
      </c>
      <c r="X16" s="41">
        <v>15</v>
      </c>
      <c r="Y16" s="43">
        <v>3</v>
      </c>
      <c r="Z16" s="41">
        <v>10</v>
      </c>
      <c r="AA16" s="43">
        <v>6</v>
      </c>
      <c r="AB16" s="41">
        <v>7</v>
      </c>
      <c r="AC16" s="43">
        <v>1</v>
      </c>
      <c r="AD16" s="41">
        <v>4</v>
      </c>
      <c r="AE16" s="43">
        <v>3</v>
      </c>
      <c r="AF16" s="41">
        <v>3</v>
      </c>
      <c r="AG16" s="43">
        <v>3</v>
      </c>
      <c r="AH16" s="41">
        <v>4</v>
      </c>
      <c r="AI16" s="43"/>
      <c r="AJ16" s="41">
        <v>2</v>
      </c>
      <c r="AK16" s="43"/>
      <c r="AL16" s="44"/>
      <c r="AM16" s="45"/>
      <c r="AN16" s="46"/>
      <c r="AO16" s="47">
        <v>0</v>
      </c>
      <c r="AP16" s="42">
        <v>4</v>
      </c>
      <c r="AQ16" s="32">
        <v>4</v>
      </c>
      <c r="AR16" s="32">
        <v>12</v>
      </c>
      <c r="AS16" s="48"/>
      <c r="AT16" s="32">
        <v>0</v>
      </c>
      <c r="AU16" s="33" t="str">
        <f t="shared" si="1"/>
        <v/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17"/>
      <c r="BG16" s="17"/>
      <c r="BX16" s="2"/>
      <c r="CA16" s="35" t="str">
        <f t="shared" si="2"/>
        <v/>
      </c>
      <c r="CB16" s="35" t="str">
        <f t="shared" si="3"/>
        <v/>
      </c>
      <c r="CC16" s="35" t="str">
        <f t="shared" si="4"/>
        <v/>
      </c>
      <c r="CD16" s="35" t="str">
        <f t="shared" si="5"/>
        <v/>
      </c>
      <c r="CE16" s="35"/>
      <c r="CF16" s="35"/>
      <c r="CG16" s="36">
        <f t="shared" si="6"/>
        <v>0</v>
      </c>
      <c r="CH16" s="36">
        <f t="shared" si="7"/>
        <v>0</v>
      </c>
      <c r="CI16" s="36">
        <f t="shared" si="8"/>
        <v>0</v>
      </c>
      <c r="CJ16" s="36">
        <f t="shared" si="9"/>
        <v>0</v>
      </c>
      <c r="CK16" s="10"/>
      <c r="CL16" s="10"/>
      <c r="CM16" s="10"/>
      <c r="CN16" s="10"/>
      <c r="CO16" s="10"/>
    </row>
    <row r="17" spans="1:93" ht="16.350000000000001" customHeight="1" x14ac:dyDescent="0.25">
      <c r="A17" s="383"/>
      <c r="B17" s="37" t="s">
        <v>40</v>
      </c>
      <c r="C17" s="38">
        <f t="shared" si="0"/>
        <v>0</v>
      </c>
      <c r="D17" s="39">
        <f t="shared" si="10"/>
        <v>0</v>
      </c>
      <c r="E17" s="40">
        <f t="shared" si="10"/>
        <v>0</v>
      </c>
      <c r="F17" s="41"/>
      <c r="G17" s="42"/>
      <c r="H17" s="41"/>
      <c r="I17" s="42"/>
      <c r="J17" s="41"/>
      <c r="K17" s="43"/>
      <c r="L17" s="41"/>
      <c r="M17" s="43"/>
      <c r="N17" s="41"/>
      <c r="O17" s="43"/>
      <c r="P17" s="41"/>
      <c r="Q17" s="43"/>
      <c r="R17" s="41"/>
      <c r="S17" s="43"/>
      <c r="T17" s="41"/>
      <c r="U17" s="43"/>
      <c r="V17" s="41"/>
      <c r="W17" s="43"/>
      <c r="X17" s="41"/>
      <c r="Y17" s="43"/>
      <c r="Z17" s="41"/>
      <c r="AA17" s="43"/>
      <c r="AB17" s="41"/>
      <c r="AC17" s="43"/>
      <c r="AD17" s="41"/>
      <c r="AE17" s="43"/>
      <c r="AF17" s="41"/>
      <c r="AG17" s="43"/>
      <c r="AH17" s="41"/>
      <c r="AI17" s="43"/>
      <c r="AJ17" s="41"/>
      <c r="AK17" s="43"/>
      <c r="AL17" s="44"/>
      <c r="AM17" s="45"/>
      <c r="AN17" s="46"/>
      <c r="AO17" s="47"/>
      <c r="AP17" s="42"/>
      <c r="AQ17" s="32"/>
      <c r="AR17" s="32"/>
      <c r="AS17" s="48"/>
      <c r="AT17" s="32"/>
      <c r="AU17" s="33" t="str">
        <f t="shared" si="1"/>
        <v/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17"/>
      <c r="BG17" s="17"/>
      <c r="BX17" s="2"/>
      <c r="CA17" s="35" t="str">
        <f t="shared" si="2"/>
        <v/>
      </c>
      <c r="CB17" s="35" t="str">
        <f t="shared" si="3"/>
        <v/>
      </c>
      <c r="CC17" s="35" t="str">
        <f t="shared" si="4"/>
        <v/>
      </c>
      <c r="CD17" s="35" t="str">
        <f t="shared" si="5"/>
        <v/>
      </c>
      <c r="CE17" s="35"/>
      <c r="CF17" s="35"/>
      <c r="CG17" s="36">
        <f t="shared" si="6"/>
        <v>0</v>
      </c>
      <c r="CH17" s="36">
        <f t="shared" si="7"/>
        <v>0</v>
      </c>
      <c r="CI17" s="36">
        <f t="shared" si="8"/>
        <v>0</v>
      </c>
      <c r="CJ17" s="36">
        <f t="shared" si="9"/>
        <v>0</v>
      </c>
      <c r="CK17" s="10"/>
      <c r="CL17" s="10"/>
      <c r="CM17" s="10"/>
      <c r="CN17" s="10"/>
      <c r="CO17" s="10"/>
    </row>
    <row r="18" spans="1:93" ht="16.350000000000001" customHeight="1" x14ac:dyDescent="0.25">
      <c r="A18" s="383"/>
      <c r="B18" s="37" t="s">
        <v>41</v>
      </c>
      <c r="C18" s="38">
        <f t="shared" si="0"/>
        <v>0</v>
      </c>
      <c r="D18" s="39">
        <f t="shared" si="10"/>
        <v>0</v>
      </c>
      <c r="E18" s="40">
        <f t="shared" si="10"/>
        <v>0</v>
      </c>
      <c r="F18" s="41"/>
      <c r="G18" s="42"/>
      <c r="H18" s="41"/>
      <c r="I18" s="42"/>
      <c r="J18" s="41"/>
      <c r="K18" s="43"/>
      <c r="L18" s="41"/>
      <c r="M18" s="43"/>
      <c r="N18" s="41"/>
      <c r="O18" s="43"/>
      <c r="P18" s="41"/>
      <c r="Q18" s="43"/>
      <c r="R18" s="41"/>
      <c r="S18" s="43"/>
      <c r="T18" s="41"/>
      <c r="U18" s="43"/>
      <c r="V18" s="41"/>
      <c r="W18" s="43"/>
      <c r="X18" s="41"/>
      <c r="Y18" s="43"/>
      <c r="Z18" s="41"/>
      <c r="AA18" s="43"/>
      <c r="AB18" s="41"/>
      <c r="AC18" s="43"/>
      <c r="AD18" s="41"/>
      <c r="AE18" s="43"/>
      <c r="AF18" s="41"/>
      <c r="AG18" s="43"/>
      <c r="AH18" s="41"/>
      <c r="AI18" s="43"/>
      <c r="AJ18" s="41"/>
      <c r="AK18" s="43"/>
      <c r="AL18" s="44"/>
      <c r="AM18" s="45"/>
      <c r="AN18" s="46"/>
      <c r="AO18" s="47"/>
      <c r="AP18" s="42"/>
      <c r="AQ18" s="32"/>
      <c r="AR18" s="32"/>
      <c r="AS18" s="48"/>
      <c r="AT18" s="32"/>
      <c r="AU18" s="33" t="str">
        <f t="shared" si="1"/>
        <v/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17"/>
      <c r="BG18" s="17"/>
      <c r="BX18" s="2"/>
      <c r="CA18" s="35" t="str">
        <f t="shared" si="2"/>
        <v/>
      </c>
      <c r="CB18" s="35" t="str">
        <f t="shared" si="3"/>
        <v/>
      </c>
      <c r="CC18" s="35" t="str">
        <f t="shared" si="4"/>
        <v/>
      </c>
      <c r="CD18" s="35" t="str">
        <f t="shared" si="5"/>
        <v/>
      </c>
      <c r="CE18" s="35"/>
      <c r="CF18" s="35"/>
      <c r="CG18" s="36">
        <f t="shared" si="6"/>
        <v>0</v>
      </c>
      <c r="CH18" s="36">
        <f t="shared" si="7"/>
        <v>0</v>
      </c>
      <c r="CI18" s="36">
        <f t="shared" si="8"/>
        <v>0</v>
      </c>
      <c r="CJ18" s="36">
        <f t="shared" si="9"/>
        <v>0</v>
      </c>
      <c r="CK18" s="10"/>
      <c r="CL18" s="10"/>
      <c r="CM18" s="10"/>
      <c r="CN18" s="10"/>
      <c r="CO18" s="10"/>
    </row>
    <row r="19" spans="1:93" ht="16.350000000000001" customHeight="1" x14ac:dyDescent="0.25">
      <c r="A19" s="383"/>
      <c r="B19" s="37" t="s">
        <v>42</v>
      </c>
      <c r="C19" s="38">
        <f t="shared" si="0"/>
        <v>0</v>
      </c>
      <c r="D19" s="39">
        <f t="shared" si="10"/>
        <v>0</v>
      </c>
      <c r="E19" s="40">
        <f t="shared" si="10"/>
        <v>0</v>
      </c>
      <c r="F19" s="41"/>
      <c r="G19" s="42"/>
      <c r="H19" s="41"/>
      <c r="I19" s="42"/>
      <c r="J19" s="41"/>
      <c r="K19" s="43"/>
      <c r="L19" s="41"/>
      <c r="M19" s="43"/>
      <c r="N19" s="41"/>
      <c r="O19" s="43"/>
      <c r="P19" s="41"/>
      <c r="Q19" s="43"/>
      <c r="R19" s="41"/>
      <c r="S19" s="43"/>
      <c r="T19" s="41"/>
      <c r="U19" s="43"/>
      <c r="V19" s="41"/>
      <c r="W19" s="43"/>
      <c r="X19" s="41"/>
      <c r="Y19" s="43"/>
      <c r="Z19" s="41"/>
      <c r="AA19" s="43"/>
      <c r="AB19" s="41"/>
      <c r="AC19" s="43"/>
      <c r="AD19" s="41"/>
      <c r="AE19" s="43"/>
      <c r="AF19" s="41"/>
      <c r="AG19" s="43"/>
      <c r="AH19" s="41"/>
      <c r="AI19" s="43"/>
      <c r="AJ19" s="41"/>
      <c r="AK19" s="43"/>
      <c r="AL19" s="44"/>
      <c r="AM19" s="45"/>
      <c r="AN19" s="46"/>
      <c r="AO19" s="47"/>
      <c r="AP19" s="42"/>
      <c r="AQ19" s="32"/>
      <c r="AR19" s="32"/>
      <c r="AS19" s="48"/>
      <c r="AT19" s="32"/>
      <c r="AU19" s="33" t="str">
        <f t="shared" si="1"/>
        <v/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17"/>
      <c r="BG19" s="17"/>
      <c r="BX19" s="2"/>
      <c r="CA19" s="35" t="str">
        <f t="shared" si="2"/>
        <v/>
      </c>
      <c r="CB19" s="35" t="str">
        <f t="shared" si="3"/>
        <v/>
      </c>
      <c r="CC19" s="35" t="str">
        <f t="shared" si="4"/>
        <v/>
      </c>
      <c r="CD19" s="35" t="str">
        <f t="shared" si="5"/>
        <v/>
      </c>
      <c r="CE19" s="35"/>
      <c r="CF19" s="35"/>
      <c r="CG19" s="36">
        <f t="shared" si="6"/>
        <v>0</v>
      </c>
      <c r="CH19" s="36">
        <f t="shared" si="7"/>
        <v>0</v>
      </c>
      <c r="CI19" s="36">
        <f t="shared" si="8"/>
        <v>0</v>
      </c>
      <c r="CJ19" s="36">
        <f t="shared" si="9"/>
        <v>0</v>
      </c>
      <c r="CK19" s="10"/>
      <c r="CL19" s="10"/>
      <c r="CM19" s="10"/>
      <c r="CN19" s="10"/>
      <c r="CO19" s="10"/>
    </row>
    <row r="20" spans="1:93" ht="16.350000000000001" customHeight="1" x14ac:dyDescent="0.25">
      <c r="A20" s="383"/>
      <c r="B20" s="37" t="s">
        <v>43</v>
      </c>
      <c r="C20" s="38">
        <f t="shared" si="0"/>
        <v>0</v>
      </c>
      <c r="D20" s="39">
        <f t="shared" si="10"/>
        <v>0</v>
      </c>
      <c r="E20" s="40">
        <f t="shared" si="10"/>
        <v>0</v>
      </c>
      <c r="F20" s="41"/>
      <c r="G20" s="42"/>
      <c r="H20" s="41"/>
      <c r="I20" s="42"/>
      <c r="J20" s="41"/>
      <c r="K20" s="43"/>
      <c r="L20" s="41"/>
      <c r="M20" s="43"/>
      <c r="N20" s="41"/>
      <c r="O20" s="43"/>
      <c r="P20" s="41"/>
      <c r="Q20" s="43"/>
      <c r="R20" s="41"/>
      <c r="S20" s="43"/>
      <c r="T20" s="41"/>
      <c r="U20" s="43"/>
      <c r="V20" s="41"/>
      <c r="W20" s="43"/>
      <c r="X20" s="41"/>
      <c r="Y20" s="43"/>
      <c r="Z20" s="41"/>
      <c r="AA20" s="43"/>
      <c r="AB20" s="41"/>
      <c r="AC20" s="43"/>
      <c r="AD20" s="41"/>
      <c r="AE20" s="43"/>
      <c r="AF20" s="41"/>
      <c r="AG20" s="43"/>
      <c r="AH20" s="41"/>
      <c r="AI20" s="43"/>
      <c r="AJ20" s="41"/>
      <c r="AK20" s="43"/>
      <c r="AL20" s="44"/>
      <c r="AM20" s="45"/>
      <c r="AN20" s="46"/>
      <c r="AO20" s="47"/>
      <c r="AP20" s="42"/>
      <c r="AQ20" s="32"/>
      <c r="AR20" s="32"/>
      <c r="AS20" s="48"/>
      <c r="AT20" s="32"/>
      <c r="AU20" s="33" t="str">
        <f t="shared" si="1"/>
        <v/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17"/>
      <c r="BG20" s="17"/>
      <c r="BX20" s="2"/>
      <c r="CA20" s="35" t="str">
        <f t="shared" si="2"/>
        <v/>
      </c>
      <c r="CB20" s="35" t="str">
        <f t="shared" si="3"/>
        <v/>
      </c>
      <c r="CC20" s="35" t="str">
        <f t="shared" si="4"/>
        <v/>
      </c>
      <c r="CD20" s="35" t="str">
        <f t="shared" si="5"/>
        <v/>
      </c>
      <c r="CE20" s="35"/>
      <c r="CF20" s="35"/>
      <c r="CG20" s="36">
        <f t="shared" si="6"/>
        <v>0</v>
      </c>
      <c r="CH20" s="36">
        <f t="shared" si="7"/>
        <v>0</v>
      </c>
      <c r="CI20" s="36">
        <f t="shared" si="8"/>
        <v>0</v>
      </c>
      <c r="CJ20" s="36">
        <f t="shared" si="9"/>
        <v>0</v>
      </c>
      <c r="CK20" s="10"/>
      <c r="CL20" s="10"/>
      <c r="CM20" s="10"/>
      <c r="CN20" s="10"/>
      <c r="CO20" s="10"/>
    </row>
    <row r="21" spans="1:93" ht="16.350000000000001" customHeight="1" x14ac:dyDescent="0.25">
      <c r="A21" s="383"/>
      <c r="B21" s="49" t="s">
        <v>44</v>
      </c>
      <c r="C21" s="50">
        <f t="shared" si="0"/>
        <v>0</v>
      </c>
      <c r="D21" s="51">
        <f t="shared" si="10"/>
        <v>0</v>
      </c>
      <c r="E21" s="52">
        <f t="shared" si="10"/>
        <v>0</v>
      </c>
      <c r="F21" s="53"/>
      <c r="G21" s="54"/>
      <c r="H21" s="53"/>
      <c r="I21" s="54"/>
      <c r="J21" s="53"/>
      <c r="K21" s="55"/>
      <c r="L21" s="53"/>
      <c r="M21" s="55"/>
      <c r="N21" s="53"/>
      <c r="O21" s="55"/>
      <c r="P21" s="53"/>
      <c r="Q21" s="55"/>
      <c r="R21" s="53"/>
      <c r="S21" s="55"/>
      <c r="T21" s="53"/>
      <c r="U21" s="55"/>
      <c r="V21" s="53"/>
      <c r="W21" s="55"/>
      <c r="X21" s="53"/>
      <c r="Y21" s="55"/>
      <c r="Z21" s="53"/>
      <c r="AA21" s="55"/>
      <c r="AB21" s="53"/>
      <c r="AC21" s="55"/>
      <c r="AD21" s="53"/>
      <c r="AE21" s="55"/>
      <c r="AF21" s="53"/>
      <c r="AG21" s="55"/>
      <c r="AH21" s="53"/>
      <c r="AI21" s="55"/>
      <c r="AJ21" s="53"/>
      <c r="AK21" s="55"/>
      <c r="AL21" s="56"/>
      <c r="AM21" s="57"/>
      <c r="AN21" s="46"/>
      <c r="AO21" s="58"/>
      <c r="AP21" s="42"/>
      <c r="AQ21" s="32"/>
      <c r="AR21" s="32"/>
      <c r="AS21" s="48"/>
      <c r="AT21" s="32"/>
      <c r="AU21" s="33" t="str">
        <f t="shared" si="1"/>
        <v/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7"/>
      <c r="BG21" s="17"/>
      <c r="BX21" s="2"/>
      <c r="CA21" s="35" t="str">
        <f t="shared" si="2"/>
        <v/>
      </c>
      <c r="CB21" s="35" t="str">
        <f t="shared" si="3"/>
        <v/>
      </c>
      <c r="CC21" s="35" t="str">
        <f t="shared" si="4"/>
        <v/>
      </c>
      <c r="CD21" s="35" t="str">
        <f t="shared" si="5"/>
        <v/>
      </c>
      <c r="CE21" s="35"/>
      <c r="CF21" s="35"/>
      <c r="CG21" s="36">
        <f t="shared" si="6"/>
        <v>0</v>
      </c>
      <c r="CH21" s="36">
        <f t="shared" si="7"/>
        <v>0</v>
      </c>
      <c r="CI21" s="36">
        <f t="shared" si="8"/>
        <v>0</v>
      </c>
      <c r="CJ21" s="36">
        <f t="shared" si="9"/>
        <v>0</v>
      </c>
      <c r="CK21" s="10"/>
      <c r="CL21" s="10"/>
      <c r="CM21" s="10"/>
      <c r="CN21" s="10"/>
      <c r="CO21" s="10"/>
    </row>
    <row r="22" spans="1:93" ht="16.350000000000001" customHeight="1" x14ac:dyDescent="0.25">
      <c r="A22" s="383"/>
      <c r="B22" s="37" t="s">
        <v>45</v>
      </c>
      <c r="C22" s="38">
        <f t="shared" si="0"/>
        <v>0</v>
      </c>
      <c r="D22" s="39">
        <f t="shared" si="10"/>
        <v>0</v>
      </c>
      <c r="E22" s="40">
        <f t="shared" si="10"/>
        <v>0</v>
      </c>
      <c r="F22" s="41"/>
      <c r="G22" s="42"/>
      <c r="H22" s="41"/>
      <c r="I22" s="42"/>
      <c r="J22" s="41"/>
      <c r="K22" s="43"/>
      <c r="L22" s="41"/>
      <c r="M22" s="43"/>
      <c r="N22" s="41"/>
      <c r="O22" s="43"/>
      <c r="P22" s="41"/>
      <c r="Q22" s="43"/>
      <c r="R22" s="41"/>
      <c r="S22" s="43"/>
      <c r="T22" s="41"/>
      <c r="U22" s="43"/>
      <c r="V22" s="41"/>
      <c r="W22" s="43"/>
      <c r="X22" s="41"/>
      <c r="Y22" s="43"/>
      <c r="Z22" s="41"/>
      <c r="AA22" s="43"/>
      <c r="AB22" s="41"/>
      <c r="AC22" s="43"/>
      <c r="AD22" s="41"/>
      <c r="AE22" s="43"/>
      <c r="AF22" s="41"/>
      <c r="AG22" s="43"/>
      <c r="AH22" s="41"/>
      <c r="AI22" s="43"/>
      <c r="AJ22" s="41"/>
      <c r="AK22" s="43"/>
      <c r="AL22" s="44"/>
      <c r="AM22" s="45"/>
      <c r="AN22" s="46"/>
      <c r="AO22" s="47"/>
      <c r="AP22" s="42"/>
      <c r="AQ22" s="32"/>
      <c r="AR22" s="32"/>
      <c r="AS22" s="48"/>
      <c r="AT22" s="32"/>
      <c r="AU22" s="33" t="str">
        <f t="shared" si="1"/>
        <v/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17"/>
      <c r="BG22" s="17"/>
      <c r="BX22" s="2"/>
      <c r="CA22" s="35" t="str">
        <f t="shared" si="2"/>
        <v/>
      </c>
      <c r="CB22" s="35" t="str">
        <f t="shared" si="3"/>
        <v/>
      </c>
      <c r="CC22" s="35" t="str">
        <f t="shared" si="4"/>
        <v/>
      </c>
      <c r="CD22" s="35" t="str">
        <f t="shared" si="5"/>
        <v/>
      </c>
      <c r="CE22" s="35"/>
      <c r="CF22" s="35"/>
      <c r="CG22" s="36">
        <f t="shared" si="6"/>
        <v>0</v>
      </c>
      <c r="CH22" s="36">
        <f t="shared" si="7"/>
        <v>0</v>
      </c>
      <c r="CI22" s="36">
        <f t="shared" si="8"/>
        <v>0</v>
      </c>
      <c r="CJ22" s="36">
        <f t="shared" si="9"/>
        <v>0</v>
      </c>
      <c r="CK22" s="10"/>
      <c r="CL22" s="10"/>
      <c r="CM22" s="10"/>
      <c r="CN22" s="10"/>
      <c r="CO22" s="10"/>
    </row>
    <row r="23" spans="1:93" ht="16.350000000000001" customHeight="1" x14ac:dyDescent="0.25">
      <c r="A23" s="383"/>
      <c r="B23" s="59" t="s">
        <v>46</v>
      </c>
      <c r="C23" s="38">
        <f t="shared" si="0"/>
        <v>0</v>
      </c>
      <c r="D23" s="60">
        <f t="shared" si="10"/>
        <v>0</v>
      </c>
      <c r="E23" s="61">
        <f t="shared" si="10"/>
        <v>0</v>
      </c>
      <c r="F23" s="41"/>
      <c r="G23" s="42"/>
      <c r="H23" s="41"/>
      <c r="I23" s="42"/>
      <c r="J23" s="41"/>
      <c r="K23" s="43"/>
      <c r="L23" s="41"/>
      <c r="M23" s="43"/>
      <c r="N23" s="41"/>
      <c r="O23" s="43"/>
      <c r="P23" s="41"/>
      <c r="Q23" s="43"/>
      <c r="R23" s="41"/>
      <c r="S23" s="43"/>
      <c r="T23" s="41"/>
      <c r="U23" s="43"/>
      <c r="V23" s="41"/>
      <c r="W23" s="43"/>
      <c r="X23" s="41"/>
      <c r="Y23" s="43"/>
      <c r="Z23" s="41"/>
      <c r="AA23" s="43"/>
      <c r="AB23" s="41"/>
      <c r="AC23" s="43"/>
      <c r="AD23" s="41"/>
      <c r="AE23" s="43"/>
      <c r="AF23" s="41"/>
      <c r="AG23" s="43"/>
      <c r="AH23" s="41"/>
      <c r="AI23" s="43"/>
      <c r="AJ23" s="41"/>
      <c r="AK23" s="43"/>
      <c r="AL23" s="62"/>
      <c r="AM23" s="45"/>
      <c r="AN23" s="46"/>
      <c r="AO23" s="47"/>
      <c r="AP23" s="42"/>
      <c r="AQ23" s="32"/>
      <c r="AR23" s="32"/>
      <c r="AS23" s="48"/>
      <c r="AT23" s="32"/>
      <c r="AU23" s="33" t="str">
        <f t="shared" si="1"/>
        <v/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7"/>
      <c r="BG23" s="17"/>
      <c r="BX23" s="2"/>
      <c r="CA23" s="35" t="str">
        <f t="shared" si="2"/>
        <v/>
      </c>
      <c r="CB23" s="35" t="str">
        <f t="shared" si="3"/>
        <v/>
      </c>
      <c r="CC23" s="35" t="str">
        <f t="shared" si="4"/>
        <v/>
      </c>
      <c r="CD23" s="35" t="str">
        <f t="shared" si="5"/>
        <v/>
      </c>
      <c r="CE23" s="35"/>
      <c r="CF23" s="35"/>
      <c r="CG23" s="36">
        <f t="shared" si="6"/>
        <v>0</v>
      </c>
      <c r="CH23" s="36">
        <f t="shared" si="7"/>
        <v>0</v>
      </c>
      <c r="CI23" s="36">
        <f t="shared" si="8"/>
        <v>0</v>
      </c>
      <c r="CJ23" s="36">
        <f t="shared" si="9"/>
        <v>0</v>
      </c>
      <c r="CK23" s="10"/>
      <c r="CL23" s="10"/>
      <c r="CM23" s="10"/>
      <c r="CN23" s="10"/>
      <c r="CO23" s="10"/>
    </row>
    <row r="24" spans="1:93" ht="16.350000000000001" customHeight="1" x14ac:dyDescent="0.25">
      <c r="A24" s="384"/>
      <c r="B24" s="63" t="s">
        <v>47</v>
      </c>
      <c r="C24" s="64">
        <f t="shared" si="0"/>
        <v>0</v>
      </c>
      <c r="D24" s="65">
        <f t="shared" si="10"/>
        <v>0</v>
      </c>
      <c r="E24" s="66">
        <f t="shared" si="10"/>
        <v>0</v>
      </c>
      <c r="F24" s="67"/>
      <c r="G24" s="68"/>
      <c r="H24" s="67"/>
      <c r="I24" s="68"/>
      <c r="J24" s="67"/>
      <c r="K24" s="69"/>
      <c r="L24" s="67"/>
      <c r="M24" s="69"/>
      <c r="N24" s="67"/>
      <c r="O24" s="69"/>
      <c r="P24" s="67"/>
      <c r="Q24" s="69"/>
      <c r="R24" s="67"/>
      <c r="S24" s="69"/>
      <c r="T24" s="67"/>
      <c r="U24" s="69"/>
      <c r="V24" s="67"/>
      <c r="W24" s="69"/>
      <c r="X24" s="67"/>
      <c r="Y24" s="69"/>
      <c r="Z24" s="67"/>
      <c r="AA24" s="69"/>
      <c r="AB24" s="67"/>
      <c r="AC24" s="69"/>
      <c r="AD24" s="67"/>
      <c r="AE24" s="69"/>
      <c r="AF24" s="67"/>
      <c r="AG24" s="69"/>
      <c r="AH24" s="67"/>
      <c r="AI24" s="69"/>
      <c r="AJ24" s="67"/>
      <c r="AK24" s="69"/>
      <c r="AL24" s="70"/>
      <c r="AM24" s="71"/>
      <c r="AN24" s="72"/>
      <c r="AO24" s="73"/>
      <c r="AP24" s="74"/>
      <c r="AQ24" s="75"/>
      <c r="AR24" s="75"/>
      <c r="AS24" s="76"/>
      <c r="AT24" s="75"/>
      <c r="AU24" s="33" t="str">
        <f t="shared" si="1"/>
        <v/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7"/>
      <c r="BG24" s="17"/>
      <c r="BX24" s="2"/>
      <c r="CA24" s="35" t="str">
        <f t="shared" si="2"/>
        <v/>
      </c>
      <c r="CB24" s="35" t="str">
        <f t="shared" si="3"/>
        <v/>
      </c>
      <c r="CC24" s="35" t="str">
        <f t="shared" si="4"/>
        <v/>
      </c>
      <c r="CD24" s="35" t="str">
        <f t="shared" si="5"/>
        <v/>
      </c>
      <c r="CE24" s="35"/>
      <c r="CF24" s="35"/>
      <c r="CG24" s="36">
        <f t="shared" si="6"/>
        <v>0</v>
      </c>
      <c r="CH24" s="36">
        <f t="shared" si="7"/>
        <v>0</v>
      </c>
      <c r="CI24" s="36">
        <f t="shared" si="8"/>
        <v>0</v>
      </c>
      <c r="CJ24" s="36">
        <f t="shared" si="9"/>
        <v>0</v>
      </c>
      <c r="CK24" s="10"/>
      <c r="CL24" s="10"/>
      <c r="CM24" s="10"/>
      <c r="CN24" s="10"/>
      <c r="CO24" s="10"/>
    </row>
    <row r="25" spans="1:93" ht="16.350000000000001" customHeight="1" x14ac:dyDescent="0.25">
      <c r="A25" s="382" t="s">
        <v>48</v>
      </c>
      <c r="B25" s="18" t="s">
        <v>37</v>
      </c>
      <c r="C25" s="19">
        <f t="shared" si="0"/>
        <v>17</v>
      </c>
      <c r="D25" s="20">
        <f>+F25+H25+J25+L25+N25+P25+R25+T25+V25+X25+Z25+AB25+AD25+AF25+AH25+AJ25+AL25</f>
        <v>13</v>
      </c>
      <c r="E25" s="21">
        <f>+G25+I25+K25+M25+O25+Q25+S25+U25+W25+Y25+AA25+AC25+AE25+AG25+AI25+AK25+AM25</f>
        <v>4</v>
      </c>
      <c r="F25" s="77"/>
      <c r="G25" s="29"/>
      <c r="H25" s="77"/>
      <c r="I25" s="29"/>
      <c r="J25" s="77"/>
      <c r="K25" s="78"/>
      <c r="L25" s="77"/>
      <c r="M25" s="78"/>
      <c r="N25" s="77"/>
      <c r="O25" s="78"/>
      <c r="P25" s="77"/>
      <c r="Q25" s="78">
        <v>1</v>
      </c>
      <c r="R25" s="77">
        <v>2</v>
      </c>
      <c r="S25" s="78"/>
      <c r="T25" s="77">
        <v>2</v>
      </c>
      <c r="U25" s="78">
        <v>1</v>
      </c>
      <c r="V25" s="77">
        <v>3</v>
      </c>
      <c r="W25" s="78"/>
      <c r="X25" s="77">
        <v>4</v>
      </c>
      <c r="Y25" s="78"/>
      <c r="Z25" s="77">
        <v>1</v>
      </c>
      <c r="AA25" s="78">
        <v>1</v>
      </c>
      <c r="AB25" s="77"/>
      <c r="AC25" s="78"/>
      <c r="AD25" s="77"/>
      <c r="AE25" s="78"/>
      <c r="AF25" s="77"/>
      <c r="AG25" s="78">
        <v>1</v>
      </c>
      <c r="AH25" s="77">
        <v>1</v>
      </c>
      <c r="AI25" s="78"/>
      <c r="AJ25" s="77"/>
      <c r="AK25" s="78"/>
      <c r="AL25" s="79"/>
      <c r="AM25" s="80"/>
      <c r="AN25" s="81"/>
      <c r="AO25" s="82">
        <v>0</v>
      </c>
      <c r="AP25" s="29">
        <v>0</v>
      </c>
      <c r="AQ25" s="30">
        <v>1</v>
      </c>
      <c r="AR25" s="30">
        <v>2</v>
      </c>
      <c r="AS25" s="31"/>
      <c r="AT25" s="83">
        <v>0</v>
      </c>
      <c r="AU25" s="33" t="str">
        <f t="shared" si="1"/>
        <v/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17"/>
      <c r="BG25" s="17"/>
      <c r="BX25" s="2"/>
      <c r="CA25" s="35" t="str">
        <f t="shared" si="2"/>
        <v/>
      </c>
      <c r="CB25" s="35" t="str">
        <f t="shared" si="3"/>
        <v/>
      </c>
      <c r="CC25" s="35" t="str">
        <f t="shared" si="4"/>
        <v/>
      </c>
      <c r="CD25" s="35" t="str">
        <f t="shared" si="5"/>
        <v/>
      </c>
      <c r="CE25" s="35"/>
      <c r="CF25" s="35"/>
      <c r="CG25" s="36">
        <f t="shared" si="6"/>
        <v>0</v>
      </c>
      <c r="CH25" s="36">
        <f t="shared" si="7"/>
        <v>0</v>
      </c>
      <c r="CI25" s="36">
        <f t="shared" si="8"/>
        <v>0</v>
      </c>
      <c r="CJ25" s="36">
        <f t="shared" si="9"/>
        <v>0</v>
      </c>
      <c r="CK25" s="10"/>
      <c r="CL25" s="10"/>
      <c r="CM25" s="10"/>
      <c r="CN25" s="10"/>
      <c r="CO25" s="10"/>
    </row>
    <row r="26" spans="1:93" ht="16.350000000000001" customHeight="1" x14ac:dyDescent="0.25">
      <c r="A26" s="383"/>
      <c r="B26" s="37" t="s">
        <v>38</v>
      </c>
      <c r="C26" s="38">
        <f t="shared" si="0"/>
        <v>0</v>
      </c>
      <c r="D26" s="39">
        <f t="shared" ref="D26:E35" si="11">+F26+H26+J26+L26+N26+P26+R26+T26+V26+X26+Z26+AB26+AD26+AF26+AH26+AJ26+AL26</f>
        <v>0</v>
      </c>
      <c r="E26" s="40">
        <f t="shared" si="11"/>
        <v>0</v>
      </c>
      <c r="F26" s="41"/>
      <c r="G26" s="42"/>
      <c r="H26" s="41"/>
      <c r="I26" s="42"/>
      <c r="J26" s="41"/>
      <c r="K26" s="43"/>
      <c r="L26" s="41"/>
      <c r="M26" s="43"/>
      <c r="N26" s="41"/>
      <c r="O26" s="43"/>
      <c r="P26" s="41"/>
      <c r="Q26" s="43"/>
      <c r="R26" s="41"/>
      <c r="S26" s="43"/>
      <c r="T26" s="41"/>
      <c r="U26" s="43"/>
      <c r="V26" s="41"/>
      <c r="W26" s="43"/>
      <c r="X26" s="41"/>
      <c r="Y26" s="43"/>
      <c r="Z26" s="41"/>
      <c r="AA26" s="43"/>
      <c r="AB26" s="41"/>
      <c r="AC26" s="43"/>
      <c r="AD26" s="41"/>
      <c r="AE26" s="43"/>
      <c r="AF26" s="41"/>
      <c r="AG26" s="43"/>
      <c r="AH26" s="41"/>
      <c r="AI26" s="43"/>
      <c r="AJ26" s="41"/>
      <c r="AK26" s="43"/>
      <c r="AL26" s="44"/>
      <c r="AM26" s="45"/>
      <c r="AN26" s="46"/>
      <c r="AO26" s="47"/>
      <c r="AP26" s="42"/>
      <c r="AQ26" s="32"/>
      <c r="AR26" s="32"/>
      <c r="AS26" s="48"/>
      <c r="AT26" s="32"/>
      <c r="AU26" s="33" t="str">
        <f t="shared" si="1"/>
        <v/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17"/>
      <c r="BG26" s="17"/>
      <c r="BX26" s="2"/>
      <c r="CA26" s="35" t="str">
        <f t="shared" si="2"/>
        <v/>
      </c>
      <c r="CB26" s="35" t="str">
        <f t="shared" si="3"/>
        <v/>
      </c>
      <c r="CC26" s="35" t="str">
        <f t="shared" si="4"/>
        <v/>
      </c>
      <c r="CD26" s="35" t="str">
        <f t="shared" si="5"/>
        <v/>
      </c>
      <c r="CE26" s="35"/>
      <c r="CF26" s="35"/>
      <c r="CG26" s="36">
        <f t="shared" si="6"/>
        <v>0</v>
      </c>
      <c r="CH26" s="36">
        <f t="shared" si="7"/>
        <v>0</v>
      </c>
      <c r="CI26" s="36">
        <f t="shared" si="8"/>
        <v>0</v>
      </c>
      <c r="CJ26" s="36">
        <f t="shared" si="9"/>
        <v>0</v>
      </c>
      <c r="CK26" s="10"/>
      <c r="CL26" s="10"/>
      <c r="CM26" s="10"/>
      <c r="CN26" s="10"/>
      <c r="CO26" s="10"/>
    </row>
    <row r="27" spans="1:93" ht="16.350000000000001" customHeight="1" x14ac:dyDescent="0.25">
      <c r="A27" s="383"/>
      <c r="B27" s="37" t="s">
        <v>39</v>
      </c>
      <c r="C27" s="38">
        <f t="shared" si="0"/>
        <v>174</v>
      </c>
      <c r="D27" s="39">
        <f t="shared" si="11"/>
        <v>124</v>
      </c>
      <c r="E27" s="40">
        <f t="shared" si="11"/>
        <v>50</v>
      </c>
      <c r="F27" s="41"/>
      <c r="G27" s="42"/>
      <c r="H27" s="41"/>
      <c r="I27" s="42"/>
      <c r="J27" s="41"/>
      <c r="K27" s="43"/>
      <c r="L27" s="41"/>
      <c r="M27" s="43"/>
      <c r="N27" s="41">
        <v>9</v>
      </c>
      <c r="O27" s="43"/>
      <c r="P27" s="41">
        <v>9</v>
      </c>
      <c r="Q27" s="43">
        <v>8</v>
      </c>
      <c r="R27" s="41">
        <v>23</v>
      </c>
      <c r="S27" s="43">
        <v>5</v>
      </c>
      <c r="T27" s="41">
        <v>16</v>
      </c>
      <c r="U27" s="43">
        <v>13</v>
      </c>
      <c r="V27" s="41">
        <v>22</v>
      </c>
      <c r="W27" s="43">
        <v>8</v>
      </c>
      <c r="X27" s="41">
        <v>15</v>
      </c>
      <c r="Y27" s="43">
        <v>3</v>
      </c>
      <c r="Z27" s="41">
        <v>10</v>
      </c>
      <c r="AA27" s="43">
        <v>6</v>
      </c>
      <c r="AB27" s="41">
        <v>7</v>
      </c>
      <c r="AC27" s="43">
        <v>1</v>
      </c>
      <c r="AD27" s="41">
        <v>4</v>
      </c>
      <c r="AE27" s="43">
        <v>3</v>
      </c>
      <c r="AF27" s="41">
        <v>3</v>
      </c>
      <c r="AG27" s="43">
        <v>3</v>
      </c>
      <c r="AH27" s="41">
        <v>4</v>
      </c>
      <c r="AI27" s="43"/>
      <c r="AJ27" s="41">
        <v>2</v>
      </c>
      <c r="AK27" s="43"/>
      <c r="AL27" s="44"/>
      <c r="AM27" s="45"/>
      <c r="AN27" s="46"/>
      <c r="AO27" s="47">
        <v>0</v>
      </c>
      <c r="AP27" s="42">
        <v>4</v>
      </c>
      <c r="AQ27" s="32">
        <v>4</v>
      </c>
      <c r="AR27" s="32">
        <v>12</v>
      </c>
      <c r="AS27" s="48"/>
      <c r="AT27" s="32">
        <v>0</v>
      </c>
      <c r="AU27" s="33" t="str">
        <f t="shared" si="1"/>
        <v/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7"/>
      <c r="BG27" s="17"/>
      <c r="BX27" s="2"/>
      <c r="CA27" s="35" t="str">
        <f t="shared" si="2"/>
        <v/>
      </c>
      <c r="CB27" s="35" t="str">
        <f t="shared" si="3"/>
        <v/>
      </c>
      <c r="CC27" s="35" t="str">
        <f t="shared" si="4"/>
        <v/>
      </c>
      <c r="CD27" s="35" t="str">
        <f t="shared" si="5"/>
        <v/>
      </c>
      <c r="CE27" s="35"/>
      <c r="CF27" s="35"/>
      <c r="CG27" s="36">
        <f t="shared" si="6"/>
        <v>0</v>
      </c>
      <c r="CH27" s="36">
        <f t="shared" si="7"/>
        <v>0</v>
      </c>
      <c r="CI27" s="36">
        <f t="shared" si="8"/>
        <v>0</v>
      </c>
      <c r="CJ27" s="36">
        <f t="shared" si="9"/>
        <v>0</v>
      </c>
      <c r="CK27" s="10"/>
      <c r="CL27" s="10"/>
      <c r="CM27" s="10"/>
      <c r="CN27" s="10"/>
      <c r="CO27" s="10"/>
    </row>
    <row r="28" spans="1:93" ht="16.350000000000001" customHeight="1" x14ac:dyDescent="0.25">
      <c r="A28" s="383"/>
      <c r="B28" s="37" t="s">
        <v>40</v>
      </c>
      <c r="C28" s="38">
        <f t="shared" si="0"/>
        <v>0</v>
      </c>
      <c r="D28" s="39">
        <f t="shared" si="11"/>
        <v>0</v>
      </c>
      <c r="E28" s="40">
        <f t="shared" si="11"/>
        <v>0</v>
      </c>
      <c r="F28" s="41"/>
      <c r="G28" s="42"/>
      <c r="H28" s="41"/>
      <c r="I28" s="42"/>
      <c r="J28" s="41"/>
      <c r="K28" s="43"/>
      <c r="L28" s="41"/>
      <c r="M28" s="43"/>
      <c r="N28" s="41"/>
      <c r="O28" s="43"/>
      <c r="P28" s="41"/>
      <c r="Q28" s="43"/>
      <c r="R28" s="41"/>
      <c r="S28" s="43"/>
      <c r="T28" s="41"/>
      <c r="U28" s="43"/>
      <c r="V28" s="41"/>
      <c r="W28" s="43"/>
      <c r="X28" s="41"/>
      <c r="Y28" s="43"/>
      <c r="Z28" s="41"/>
      <c r="AA28" s="43"/>
      <c r="AB28" s="41"/>
      <c r="AC28" s="43"/>
      <c r="AD28" s="41"/>
      <c r="AE28" s="43"/>
      <c r="AF28" s="41"/>
      <c r="AG28" s="43"/>
      <c r="AH28" s="41"/>
      <c r="AI28" s="43"/>
      <c r="AJ28" s="41"/>
      <c r="AK28" s="43"/>
      <c r="AL28" s="44"/>
      <c r="AM28" s="45"/>
      <c r="AN28" s="46"/>
      <c r="AO28" s="47"/>
      <c r="AP28" s="42"/>
      <c r="AQ28" s="32"/>
      <c r="AR28" s="32"/>
      <c r="AS28" s="48"/>
      <c r="AT28" s="32"/>
      <c r="AU28" s="33" t="str">
        <f t="shared" si="1"/>
        <v/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17"/>
      <c r="BG28" s="17"/>
      <c r="BX28" s="2"/>
      <c r="CA28" s="35" t="str">
        <f t="shared" si="2"/>
        <v/>
      </c>
      <c r="CB28" s="35" t="str">
        <f t="shared" si="3"/>
        <v/>
      </c>
      <c r="CC28" s="35" t="str">
        <f t="shared" si="4"/>
        <v/>
      </c>
      <c r="CD28" s="35" t="str">
        <f t="shared" si="5"/>
        <v/>
      </c>
      <c r="CE28" s="35"/>
      <c r="CF28" s="35"/>
      <c r="CG28" s="36">
        <f t="shared" si="6"/>
        <v>0</v>
      </c>
      <c r="CH28" s="36">
        <f t="shared" si="7"/>
        <v>0</v>
      </c>
      <c r="CI28" s="36">
        <f t="shared" si="8"/>
        <v>0</v>
      </c>
      <c r="CJ28" s="36">
        <f t="shared" si="9"/>
        <v>0</v>
      </c>
      <c r="CK28" s="10"/>
      <c r="CL28" s="10"/>
      <c r="CM28" s="10"/>
      <c r="CN28" s="10"/>
      <c r="CO28" s="10"/>
    </row>
    <row r="29" spans="1:93" ht="16.350000000000001" customHeight="1" x14ac:dyDescent="0.25">
      <c r="A29" s="383"/>
      <c r="B29" s="37" t="s">
        <v>41</v>
      </c>
      <c r="C29" s="38">
        <f t="shared" si="0"/>
        <v>0</v>
      </c>
      <c r="D29" s="39">
        <f t="shared" si="11"/>
        <v>0</v>
      </c>
      <c r="E29" s="40">
        <f t="shared" si="11"/>
        <v>0</v>
      </c>
      <c r="F29" s="41"/>
      <c r="G29" s="42"/>
      <c r="H29" s="41"/>
      <c r="I29" s="42"/>
      <c r="J29" s="41"/>
      <c r="K29" s="43"/>
      <c r="L29" s="41"/>
      <c r="M29" s="43"/>
      <c r="N29" s="41"/>
      <c r="O29" s="43"/>
      <c r="P29" s="41"/>
      <c r="Q29" s="43"/>
      <c r="R29" s="41"/>
      <c r="S29" s="43"/>
      <c r="T29" s="41"/>
      <c r="U29" s="43"/>
      <c r="V29" s="41"/>
      <c r="W29" s="43"/>
      <c r="X29" s="41"/>
      <c r="Y29" s="43"/>
      <c r="Z29" s="41"/>
      <c r="AA29" s="43"/>
      <c r="AB29" s="41"/>
      <c r="AC29" s="43"/>
      <c r="AD29" s="41"/>
      <c r="AE29" s="43"/>
      <c r="AF29" s="41"/>
      <c r="AG29" s="43"/>
      <c r="AH29" s="41"/>
      <c r="AI29" s="43"/>
      <c r="AJ29" s="41"/>
      <c r="AK29" s="43"/>
      <c r="AL29" s="44"/>
      <c r="AM29" s="45"/>
      <c r="AN29" s="46"/>
      <c r="AO29" s="47"/>
      <c r="AP29" s="42"/>
      <c r="AQ29" s="32"/>
      <c r="AR29" s="32"/>
      <c r="AS29" s="48"/>
      <c r="AT29" s="32"/>
      <c r="AU29" s="33" t="str">
        <f t="shared" si="1"/>
        <v/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7"/>
      <c r="BG29" s="17"/>
      <c r="BX29" s="2"/>
      <c r="CA29" s="35" t="str">
        <f t="shared" si="2"/>
        <v/>
      </c>
      <c r="CB29" s="35" t="str">
        <f t="shared" si="3"/>
        <v/>
      </c>
      <c r="CC29" s="35" t="str">
        <f t="shared" si="4"/>
        <v/>
      </c>
      <c r="CD29" s="35" t="str">
        <f t="shared" si="5"/>
        <v/>
      </c>
      <c r="CE29" s="35"/>
      <c r="CF29" s="35"/>
      <c r="CG29" s="36">
        <f t="shared" si="6"/>
        <v>0</v>
      </c>
      <c r="CH29" s="36">
        <f t="shared" si="7"/>
        <v>0</v>
      </c>
      <c r="CI29" s="36">
        <f t="shared" si="8"/>
        <v>0</v>
      </c>
      <c r="CJ29" s="36">
        <f t="shared" si="9"/>
        <v>0</v>
      </c>
      <c r="CK29" s="10"/>
      <c r="CL29" s="10"/>
      <c r="CM29" s="10"/>
      <c r="CN29" s="10"/>
      <c r="CO29" s="10"/>
    </row>
    <row r="30" spans="1:93" ht="16.350000000000001" customHeight="1" x14ac:dyDescent="0.25">
      <c r="A30" s="383"/>
      <c r="B30" s="37" t="s">
        <v>42</v>
      </c>
      <c r="C30" s="38">
        <f t="shared" si="0"/>
        <v>0</v>
      </c>
      <c r="D30" s="39">
        <f t="shared" si="11"/>
        <v>0</v>
      </c>
      <c r="E30" s="40">
        <f t="shared" si="11"/>
        <v>0</v>
      </c>
      <c r="F30" s="53"/>
      <c r="G30" s="54"/>
      <c r="H30" s="53"/>
      <c r="I30" s="54"/>
      <c r="J30" s="53"/>
      <c r="K30" s="55"/>
      <c r="L30" s="53"/>
      <c r="M30" s="55"/>
      <c r="N30" s="53"/>
      <c r="O30" s="55"/>
      <c r="P30" s="53"/>
      <c r="Q30" s="55"/>
      <c r="R30" s="53"/>
      <c r="S30" s="55"/>
      <c r="T30" s="53"/>
      <c r="U30" s="55"/>
      <c r="V30" s="53"/>
      <c r="W30" s="55"/>
      <c r="X30" s="53"/>
      <c r="Y30" s="55"/>
      <c r="Z30" s="53"/>
      <c r="AA30" s="55"/>
      <c r="AB30" s="53"/>
      <c r="AC30" s="55"/>
      <c r="AD30" s="53"/>
      <c r="AE30" s="55"/>
      <c r="AF30" s="53"/>
      <c r="AG30" s="55"/>
      <c r="AH30" s="53"/>
      <c r="AI30" s="55"/>
      <c r="AJ30" s="53"/>
      <c r="AK30" s="55"/>
      <c r="AL30" s="56"/>
      <c r="AM30" s="57"/>
      <c r="AN30" s="46"/>
      <c r="AO30" s="58"/>
      <c r="AP30" s="42"/>
      <c r="AQ30" s="32"/>
      <c r="AR30" s="32"/>
      <c r="AS30" s="48"/>
      <c r="AT30" s="32"/>
      <c r="AU30" s="33" t="str">
        <f t="shared" si="1"/>
        <v/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17"/>
      <c r="BG30" s="17"/>
      <c r="BX30" s="2"/>
      <c r="CA30" s="35" t="str">
        <f t="shared" si="2"/>
        <v/>
      </c>
      <c r="CB30" s="35" t="str">
        <f t="shared" si="3"/>
        <v/>
      </c>
      <c r="CC30" s="35" t="str">
        <f t="shared" si="4"/>
        <v/>
      </c>
      <c r="CD30" s="35" t="str">
        <f t="shared" si="5"/>
        <v/>
      </c>
      <c r="CE30" s="35"/>
      <c r="CF30" s="35"/>
      <c r="CG30" s="36">
        <f t="shared" si="6"/>
        <v>0</v>
      </c>
      <c r="CH30" s="36">
        <f t="shared" si="7"/>
        <v>0</v>
      </c>
      <c r="CI30" s="36">
        <f t="shared" si="8"/>
        <v>0</v>
      </c>
      <c r="CJ30" s="36">
        <f t="shared" si="9"/>
        <v>0</v>
      </c>
      <c r="CK30" s="10"/>
      <c r="CL30" s="10"/>
      <c r="CM30" s="10"/>
      <c r="CN30" s="10"/>
      <c r="CO30" s="10"/>
    </row>
    <row r="31" spans="1:93" ht="16.350000000000001" customHeight="1" x14ac:dyDescent="0.25">
      <c r="A31" s="383"/>
      <c r="B31" s="37" t="s">
        <v>43</v>
      </c>
      <c r="C31" s="38">
        <f t="shared" si="0"/>
        <v>0</v>
      </c>
      <c r="D31" s="39">
        <f t="shared" si="11"/>
        <v>0</v>
      </c>
      <c r="E31" s="40">
        <f t="shared" si="11"/>
        <v>0</v>
      </c>
      <c r="F31" s="53"/>
      <c r="G31" s="54"/>
      <c r="H31" s="53"/>
      <c r="I31" s="54"/>
      <c r="J31" s="53"/>
      <c r="K31" s="55"/>
      <c r="L31" s="53"/>
      <c r="M31" s="55"/>
      <c r="N31" s="53"/>
      <c r="O31" s="55"/>
      <c r="P31" s="53"/>
      <c r="Q31" s="55"/>
      <c r="R31" s="53"/>
      <c r="S31" s="55"/>
      <c r="T31" s="53"/>
      <c r="U31" s="55"/>
      <c r="V31" s="53"/>
      <c r="W31" s="55"/>
      <c r="X31" s="53"/>
      <c r="Y31" s="55"/>
      <c r="Z31" s="53"/>
      <c r="AA31" s="55"/>
      <c r="AB31" s="53"/>
      <c r="AC31" s="55"/>
      <c r="AD31" s="53"/>
      <c r="AE31" s="55"/>
      <c r="AF31" s="53"/>
      <c r="AG31" s="55"/>
      <c r="AH31" s="53"/>
      <c r="AI31" s="55"/>
      <c r="AJ31" s="53"/>
      <c r="AK31" s="55"/>
      <c r="AL31" s="56"/>
      <c r="AM31" s="57"/>
      <c r="AN31" s="46"/>
      <c r="AO31" s="58"/>
      <c r="AP31" s="42"/>
      <c r="AQ31" s="32"/>
      <c r="AR31" s="32"/>
      <c r="AS31" s="48"/>
      <c r="AT31" s="32"/>
      <c r="AU31" s="33" t="str">
        <f t="shared" si="1"/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17"/>
      <c r="BG31" s="17"/>
      <c r="BX31" s="2"/>
      <c r="CA31" s="35" t="str">
        <f t="shared" si="2"/>
        <v/>
      </c>
      <c r="CB31" s="35" t="str">
        <f t="shared" si="3"/>
        <v/>
      </c>
      <c r="CC31" s="35" t="str">
        <f t="shared" si="4"/>
        <v/>
      </c>
      <c r="CD31" s="35" t="str">
        <f t="shared" si="5"/>
        <v/>
      </c>
      <c r="CE31" s="35"/>
      <c r="CF31" s="35"/>
      <c r="CG31" s="36">
        <f t="shared" si="6"/>
        <v>0</v>
      </c>
      <c r="CH31" s="36">
        <f t="shared" si="7"/>
        <v>0</v>
      </c>
      <c r="CI31" s="36">
        <f t="shared" si="8"/>
        <v>0</v>
      </c>
      <c r="CJ31" s="36">
        <f t="shared" si="9"/>
        <v>0</v>
      </c>
      <c r="CK31" s="10"/>
      <c r="CL31" s="10"/>
      <c r="CM31" s="10"/>
      <c r="CN31" s="10"/>
      <c r="CO31" s="10"/>
    </row>
    <row r="32" spans="1:93" ht="16.350000000000001" customHeight="1" x14ac:dyDescent="0.25">
      <c r="A32" s="383"/>
      <c r="B32" s="49" t="s">
        <v>44</v>
      </c>
      <c r="C32" s="50">
        <f t="shared" si="0"/>
        <v>0</v>
      </c>
      <c r="D32" s="51">
        <f t="shared" si="11"/>
        <v>0</v>
      </c>
      <c r="E32" s="52">
        <f t="shared" si="11"/>
        <v>0</v>
      </c>
      <c r="F32" s="53"/>
      <c r="G32" s="54"/>
      <c r="H32" s="53"/>
      <c r="I32" s="54"/>
      <c r="J32" s="53"/>
      <c r="K32" s="55"/>
      <c r="L32" s="53"/>
      <c r="M32" s="55"/>
      <c r="N32" s="53"/>
      <c r="O32" s="55"/>
      <c r="P32" s="53"/>
      <c r="Q32" s="55"/>
      <c r="R32" s="53"/>
      <c r="S32" s="55"/>
      <c r="T32" s="53"/>
      <c r="U32" s="55"/>
      <c r="V32" s="53"/>
      <c r="W32" s="55"/>
      <c r="X32" s="53"/>
      <c r="Y32" s="55"/>
      <c r="Z32" s="53"/>
      <c r="AA32" s="55"/>
      <c r="AB32" s="53"/>
      <c r="AC32" s="55"/>
      <c r="AD32" s="53"/>
      <c r="AE32" s="55"/>
      <c r="AF32" s="53"/>
      <c r="AG32" s="55"/>
      <c r="AH32" s="53"/>
      <c r="AI32" s="55"/>
      <c r="AJ32" s="53"/>
      <c r="AK32" s="55"/>
      <c r="AL32" s="56"/>
      <c r="AM32" s="57"/>
      <c r="AN32" s="46"/>
      <c r="AO32" s="58"/>
      <c r="AP32" s="42"/>
      <c r="AQ32" s="32"/>
      <c r="AR32" s="32"/>
      <c r="AS32" s="48"/>
      <c r="AT32" s="32"/>
      <c r="AU32" s="33" t="str">
        <f t="shared" si="1"/>
        <v/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17"/>
      <c r="BG32" s="17"/>
      <c r="BX32" s="2"/>
      <c r="CA32" s="35" t="str">
        <f t="shared" si="2"/>
        <v/>
      </c>
      <c r="CB32" s="35" t="str">
        <f t="shared" si="3"/>
        <v/>
      </c>
      <c r="CC32" s="35" t="str">
        <f t="shared" si="4"/>
        <v/>
      </c>
      <c r="CD32" s="35" t="str">
        <f t="shared" si="5"/>
        <v/>
      </c>
      <c r="CE32" s="35"/>
      <c r="CF32" s="35"/>
      <c r="CG32" s="36">
        <f t="shared" si="6"/>
        <v>0</v>
      </c>
      <c r="CH32" s="36">
        <f t="shared" si="7"/>
        <v>0</v>
      </c>
      <c r="CI32" s="36">
        <f t="shared" si="8"/>
        <v>0</v>
      </c>
      <c r="CJ32" s="36">
        <f t="shared" si="9"/>
        <v>0</v>
      </c>
      <c r="CK32" s="10"/>
      <c r="CL32" s="10"/>
      <c r="CM32" s="10"/>
      <c r="CN32" s="10"/>
      <c r="CO32" s="10"/>
    </row>
    <row r="33" spans="1:93" ht="16.350000000000001" customHeight="1" x14ac:dyDescent="0.25">
      <c r="A33" s="383"/>
      <c r="B33" s="37" t="s">
        <v>45</v>
      </c>
      <c r="C33" s="38">
        <f t="shared" si="0"/>
        <v>0</v>
      </c>
      <c r="D33" s="39">
        <f t="shared" si="11"/>
        <v>0</v>
      </c>
      <c r="E33" s="40">
        <f t="shared" si="11"/>
        <v>0</v>
      </c>
      <c r="F33" s="53"/>
      <c r="G33" s="54"/>
      <c r="H33" s="53"/>
      <c r="I33" s="54"/>
      <c r="J33" s="53"/>
      <c r="K33" s="55"/>
      <c r="L33" s="53"/>
      <c r="M33" s="55"/>
      <c r="N33" s="53"/>
      <c r="O33" s="55"/>
      <c r="P33" s="53"/>
      <c r="Q33" s="55"/>
      <c r="R33" s="53"/>
      <c r="S33" s="55"/>
      <c r="T33" s="53"/>
      <c r="U33" s="55"/>
      <c r="V33" s="53"/>
      <c r="W33" s="55"/>
      <c r="X33" s="53"/>
      <c r="Y33" s="55"/>
      <c r="Z33" s="53"/>
      <c r="AA33" s="55"/>
      <c r="AB33" s="53"/>
      <c r="AC33" s="55"/>
      <c r="AD33" s="53"/>
      <c r="AE33" s="55"/>
      <c r="AF33" s="53"/>
      <c r="AG33" s="55"/>
      <c r="AH33" s="53"/>
      <c r="AI33" s="55"/>
      <c r="AJ33" s="53"/>
      <c r="AK33" s="55"/>
      <c r="AL33" s="56"/>
      <c r="AM33" s="57"/>
      <c r="AN33" s="46"/>
      <c r="AO33" s="58"/>
      <c r="AP33" s="42"/>
      <c r="AQ33" s="32"/>
      <c r="AR33" s="32"/>
      <c r="AS33" s="48"/>
      <c r="AT33" s="32"/>
      <c r="AU33" s="33" t="str">
        <f t="shared" si="1"/>
        <v/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17"/>
      <c r="BG33" s="17"/>
      <c r="BX33" s="2"/>
      <c r="CA33" s="35" t="str">
        <f t="shared" si="2"/>
        <v/>
      </c>
      <c r="CB33" s="35" t="str">
        <f t="shared" si="3"/>
        <v/>
      </c>
      <c r="CC33" s="35" t="str">
        <f t="shared" si="4"/>
        <v/>
      </c>
      <c r="CD33" s="35" t="str">
        <f t="shared" si="5"/>
        <v/>
      </c>
      <c r="CE33" s="35"/>
      <c r="CF33" s="35"/>
      <c r="CG33" s="36">
        <f t="shared" si="6"/>
        <v>0</v>
      </c>
      <c r="CH33" s="36">
        <f t="shared" si="7"/>
        <v>0</v>
      </c>
      <c r="CI33" s="36">
        <f t="shared" si="8"/>
        <v>0</v>
      </c>
      <c r="CJ33" s="36">
        <f t="shared" si="9"/>
        <v>0</v>
      </c>
      <c r="CK33" s="10"/>
      <c r="CL33" s="10"/>
      <c r="CM33" s="10"/>
      <c r="CN33" s="10"/>
      <c r="CO33" s="10"/>
    </row>
    <row r="34" spans="1:93" ht="16.350000000000001" customHeight="1" x14ac:dyDescent="0.25">
      <c r="A34" s="383"/>
      <c r="B34" s="59" t="s">
        <v>46</v>
      </c>
      <c r="C34" s="38">
        <f t="shared" si="0"/>
        <v>0</v>
      </c>
      <c r="D34" s="60">
        <f t="shared" si="11"/>
        <v>0</v>
      </c>
      <c r="E34" s="61">
        <f t="shared" si="11"/>
        <v>0</v>
      </c>
      <c r="F34" s="53"/>
      <c r="G34" s="54"/>
      <c r="H34" s="53"/>
      <c r="I34" s="54"/>
      <c r="J34" s="53"/>
      <c r="K34" s="55"/>
      <c r="L34" s="53"/>
      <c r="M34" s="55"/>
      <c r="N34" s="53"/>
      <c r="O34" s="55"/>
      <c r="P34" s="53"/>
      <c r="Q34" s="55"/>
      <c r="R34" s="53"/>
      <c r="S34" s="55"/>
      <c r="T34" s="53"/>
      <c r="U34" s="55"/>
      <c r="V34" s="53"/>
      <c r="W34" s="55"/>
      <c r="X34" s="53"/>
      <c r="Y34" s="55"/>
      <c r="Z34" s="53"/>
      <c r="AA34" s="55"/>
      <c r="AB34" s="53"/>
      <c r="AC34" s="55"/>
      <c r="AD34" s="53"/>
      <c r="AE34" s="55"/>
      <c r="AF34" s="53"/>
      <c r="AG34" s="55"/>
      <c r="AH34" s="53"/>
      <c r="AI34" s="55"/>
      <c r="AJ34" s="53"/>
      <c r="AK34" s="55"/>
      <c r="AL34" s="56"/>
      <c r="AM34" s="57"/>
      <c r="AN34" s="46"/>
      <c r="AO34" s="58"/>
      <c r="AP34" s="42"/>
      <c r="AQ34" s="32"/>
      <c r="AR34" s="32"/>
      <c r="AS34" s="48"/>
      <c r="AT34" s="32"/>
      <c r="AU34" s="33" t="str">
        <f t="shared" si="1"/>
        <v/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7"/>
      <c r="BG34" s="17"/>
      <c r="BX34" s="2"/>
      <c r="CA34" s="35" t="str">
        <f t="shared" si="2"/>
        <v/>
      </c>
      <c r="CB34" s="35" t="str">
        <f t="shared" si="3"/>
        <v/>
      </c>
      <c r="CC34" s="35" t="str">
        <f t="shared" si="4"/>
        <v/>
      </c>
      <c r="CD34" s="35" t="str">
        <f t="shared" si="5"/>
        <v/>
      </c>
      <c r="CE34" s="35"/>
      <c r="CF34" s="35"/>
      <c r="CG34" s="36">
        <f t="shared" si="6"/>
        <v>0</v>
      </c>
      <c r="CH34" s="36">
        <f t="shared" si="7"/>
        <v>0</v>
      </c>
      <c r="CI34" s="36">
        <f t="shared" si="8"/>
        <v>0</v>
      </c>
      <c r="CJ34" s="36">
        <f t="shared" si="9"/>
        <v>0</v>
      </c>
      <c r="CK34" s="10"/>
      <c r="CL34" s="10"/>
      <c r="CM34" s="10"/>
      <c r="CN34" s="10"/>
      <c r="CO34" s="10"/>
    </row>
    <row r="35" spans="1:93" ht="16.350000000000001" customHeight="1" x14ac:dyDescent="0.25">
      <c r="A35" s="384"/>
      <c r="B35" s="63" t="s">
        <v>47</v>
      </c>
      <c r="C35" s="64">
        <f t="shared" si="0"/>
        <v>0</v>
      </c>
      <c r="D35" s="65">
        <f t="shared" si="11"/>
        <v>0</v>
      </c>
      <c r="E35" s="66">
        <f t="shared" si="11"/>
        <v>0</v>
      </c>
      <c r="F35" s="70"/>
      <c r="G35" s="74"/>
      <c r="H35" s="70"/>
      <c r="I35" s="74"/>
      <c r="J35" s="70"/>
      <c r="K35" s="84"/>
      <c r="L35" s="70"/>
      <c r="M35" s="84"/>
      <c r="N35" s="70"/>
      <c r="O35" s="84"/>
      <c r="P35" s="70"/>
      <c r="Q35" s="84"/>
      <c r="R35" s="70"/>
      <c r="S35" s="84"/>
      <c r="T35" s="70"/>
      <c r="U35" s="84"/>
      <c r="V35" s="70"/>
      <c r="W35" s="84"/>
      <c r="X35" s="70"/>
      <c r="Y35" s="84"/>
      <c r="Z35" s="70"/>
      <c r="AA35" s="84"/>
      <c r="AB35" s="70"/>
      <c r="AC35" s="84"/>
      <c r="AD35" s="70"/>
      <c r="AE35" s="84"/>
      <c r="AF35" s="70"/>
      <c r="AG35" s="84"/>
      <c r="AH35" s="70"/>
      <c r="AI35" s="84"/>
      <c r="AJ35" s="70"/>
      <c r="AK35" s="84"/>
      <c r="AL35" s="85"/>
      <c r="AM35" s="86"/>
      <c r="AN35" s="72"/>
      <c r="AO35" s="87"/>
      <c r="AP35" s="74"/>
      <c r="AQ35" s="75"/>
      <c r="AR35" s="75"/>
      <c r="AS35" s="76"/>
      <c r="AT35" s="75"/>
      <c r="AU35" s="33" t="str">
        <f t="shared" si="1"/>
        <v/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7"/>
      <c r="BG35" s="17"/>
      <c r="BX35" s="2"/>
      <c r="CA35" s="35" t="str">
        <f t="shared" si="2"/>
        <v/>
      </c>
      <c r="CB35" s="35" t="str">
        <f t="shared" si="3"/>
        <v/>
      </c>
      <c r="CC35" s="35" t="str">
        <f t="shared" si="4"/>
        <v/>
      </c>
      <c r="CD35" s="35" t="str">
        <f t="shared" si="5"/>
        <v/>
      </c>
      <c r="CE35" s="35"/>
      <c r="CF35" s="35"/>
      <c r="CG35" s="36">
        <f t="shared" si="6"/>
        <v>0</v>
      </c>
      <c r="CH35" s="36">
        <f t="shared" si="7"/>
        <v>0</v>
      </c>
      <c r="CI35" s="36">
        <f t="shared" si="8"/>
        <v>0</v>
      </c>
      <c r="CJ35" s="36">
        <f t="shared" si="9"/>
        <v>0</v>
      </c>
      <c r="CK35" s="10"/>
      <c r="CL35" s="10"/>
      <c r="CM35" s="10"/>
      <c r="CN35" s="10"/>
      <c r="CO35" s="10"/>
    </row>
    <row r="36" spans="1:93" ht="16.350000000000001" customHeight="1" x14ac:dyDescent="0.25">
      <c r="A36" s="382" t="s">
        <v>49</v>
      </c>
      <c r="B36" s="18" t="s">
        <v>37</v>
      </c>
      <c r="C36" s="19">
        <f t="shared" si="0"/>
        <v>17</v>
      </c>
      <c r="D36" s="20">
        <f>SUM(H36+J36+L36+N36+P36+R36+T36+V36+X36+Z36+AB36+AD36+AF36+AH36+AJ36+AL36)</f>
        <v>13</v>
      </c>
      <c r="E36" s="21">
        <f>SUM(I36+K36+M36+O36+Q36+S36+U36+W36+Y36+AA36+AC36+AE36+AG36+AI36+AK36+AM36)</f>
        <v>4</v>
      </c>
      <c r="F36" s="88"/>
      <c r="G36" s="89"/>
      <c r="H36" s="22"/>
      <c r="I36" s="23"/>
      <c r="J36" s="22"/>
      <c r="K36" s="24"/>
      <c r="L36" s="22"/>
      <c r="M36" s="24"/>
      <c r="N36" s="22"/>
      <c r="O36" s="24"/>
      <c r="P36" s="22"/>
      <c r="Q36" s="24">
        <v>1</v>
      </c>
      <c r="R36" s="22">
        <v>2</v>
      </c>
      <c r="S36" s="24"/>
      <c r="T36" s="22">
        <v>2</v>
      </c>
      <c r="U36" s="24">
        <v>1</v>
      </c>
      <c r="V36" s="22">
        <v>3</v>
      </c>
      <c r="W36" s="24"/>
      <c r="X36" s="22">
        <v>4</v>
      </c>
      <c r="Y36" s="24"/>
      <c r="Z36" s="22">
        <v>1</v>
      </c>
      <c r="AA36" s="24">
        <v>1</v>
      </c>
      <c r="AB36" s="22"/>
      <c r="AC36" s="24"/>
      <c r="AD36" s="22"/>
      <c r="AE36" s="24"/>
      <c r="AF36" s="22"/>
      <c r="AG36" s="24">
        <v>1</v>
      </c>
      <c r="AH36" s="22">
        <v>1</v>
      </c>
      <c r="AI36" s="24"/>
      <c r="AJ36" s="22"/>
      <c r="AK36" s="24"/>
      <c r="AL36" s="25"/>
      <c r="AM36" s="26"/>
      <c r="AN36" s="81"/>
      <c r="AO36" s="28">
        <v>0</v>
      </c>
      <c r="AP36" s="29">
        <v>0</v>
      </c>
      <c r="AQ36" s="30">
        <v>1</v>
      </c>
      <c r="AR36" s="30">
        <v>2</v>
      </c>
      <c r="AS36" s="31"/>
      <c r="AT36" s="83">
        <v>0</v>
      </c>
      <c r="AU36" s="33" t="str">
        <f t="shared" si="1"/>
        <v/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7"/>
      <c r="BG36" s="17"/>
      <c r="BX36" s="2"/>
      <c r="CA36" s="35" t="str">
        <f t="shared" si="2"/>
        <v/>
      </c>
      <c r="CB36" s="35" t="str">
        <f t="shared" si="3"/>
        <v/>
      </c>
      <c r="CC36" s="35" t="str">
        <f t="shared" si="4"/>
        <v/>
      </c>
      <c r="CD36" s="35" t="str">
        <f t="shared" si="5"/>
        <v/>
      </c>
      <c r="CE36" s="35"/>
      <c r="CF36" s="35"/>
      <c r="CG36" s="36">
        <f t="shared" si="6"/>
        <v>0</v>
      </c>
      <c r="CH36" s="36">
        <f t="shared" si="7"/>
        <v>0</v>
      </c>
      <c r="CI36" s="36">
        <f t="shared" si="8"/>
        <v>0</v>
      </c>
      <c r="CJ36" s="36">
        <f t="shared" si="9"/>
        <v>0</v>
      </c>
      <c r="CK36" s="10"/>
      <c r="CL36" s="10"/>
      <c r="CM36" s="10"/>
      <c r="CN36" s="10"/>
      <c r="CO36" s="10"/>
    </row>
    <row r="37" spans="1:93" ht="16.350000000000001" customHeight="1" x14ac:dyDescent="0.25">
      <c r="A37" s="383"/>
      <c r="B37" s="37" t="s">
        <v>38</v>
      </c>
      <c r="C37" s="38">
        <f t="shared" si="0"/>
        <v>0</v>
      </c>
      <c r="D37" s="39">
        <f t="shared" ref="D37:E52" si="12">SUM(H37+J37+L37+N37+P37+R37+T37+V37+X37+Z37+AB37+AD37+AF37+AH37+AJ37+AL37)</f>
        <v>0</v>
      </c>
      <c r="E37" s="40">
        <f t="shared" si="12"/>
        <v>0</v>
      </c>
      <c r="F37" s="90"/>
      <c r="G37" s="91"/>
      <c r="H37" s="41"/>
      <c r="I37" s="42"/>
      <c r="J37" s="41"/>
      <c r="K37" s="43"/>
      <c r="L37" s="41"/>
      <c r="M37" s="43"/>
      <c r="N37" s="41"/>
      <c r="O37" s="43"/>
      <c r="P37" s="41"/>
      <c r="Q37" s="43"/>
      <c r="R37" s="41"/>
      <c r="S37" s="43"/>
      <c r="T37" s="41"/>
      <c r="U37" s="43"/>
      <c r="V37" s="41"/>
      <c r="W37" s="43"/>
      <c r="X37" s="41"/>
      <c r="Y37" s="43"/>
      <c r="Z37" s="41"/>
      <c r="AA37" s="43"/>
      <c r="AB37" s="41"/>
      <c r="AC37" s="43"/>
      <c r="AD37" s="41"/>
      <c r="AE37" s="43"/>
      <c r="AF37" s="41"/>
      <c r="AG37" s="43"/>
      <c r="AH37" s="41"/>
      <c r="AI37" s="43"/>
      <c r="AJ37" s="41"/>
      <c r="AK37" s="43"/>
      <c r="AL37" s="44"/>
      <c r="AM37" s="45"/>
      <c r="AN37" s="46"/>
      <c r="AO37" s="47"/>
      <c r="AP37" s="42"/>
      <c r="AQ37" s="32"/>
      <c r="AR37" s="32"/>
      <c r="AS37" s="48"/>
      <c r="AT37" s="32"/>
      <c r="AU37" s="33" t="str">
        <f t="shared" si="1"/>
        <v/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17"/>
      <c r="BG37" s="17"/>
      <c r="BX37" s="2"/>
      <c r="CA37" s="35" t="str">
        <f t="shared" si="2"/>
        <v/>
      </c>
      <c r="CB37" s="35" t="str">
        <f t="shared" si="3"/>
        <v/>
      </c>
      <c r="CC37" s="35" t="str">
        <f t="shared" si="4"/>
        <v/>
      </c>
      <c r="CD37" s="35" t="str">
        <f t="shared" si="5"/>
        <v/>
      </c>
      <c r="CE37" s="35"/>
      <c r="CF37" s="35"/>
      <c r="CG37" s="36">
        <f t="shared" si="6"/>
        <v>0</v>
      </c>
      <c r="CH37" s="36">
        <f t="shared" si="7"/>
        <v>0</v>
      </c>
      <c r="CI37" s="36">
        <f t="shared" si="8"/>
        <v>0</v>
      </c>
      <c r="CJ37" s="36">
        <f t="shared" si="9"/>
        <v>0</v>
      </c>
      <c r="CK37" s="10"/>
      <c r="CL37" s="10"/>
      <c r="CM37" s="10"/>
      <c r="CN37" s="10"/>
      <c r="CO37" s="10"/>
    </row>
    <row r="38" spans="1:93" ht="16.350000000000001" customHeight="1" x14ac:dyDescent="0.25">
      <c r="A38" s="383"/>
      <c r="B38" s="37" t="s">
        <v>39</v>
      </c>
      <c r="C38" s="38">
        <f t="shared" si="0"/>
        <v>174</v>
      </c>
      <c r="D38" s="39">
        <f t="shared" si="12"/>
        <v>124</v>
      </c>
      <c r="E38" s="40">
        <f t="shared" si="12"/>
        <v>50</v>
      </c>
      <c r="F38" s="90"/>
      <c r="G38" s="91"/>
      <c r="H38" s="41"/>
      <c r="I38" s="42"/>
      <c r="J38" s="41"/>
      <c r="K38" s="43"/>
      <c r="L38" s="41"/>
      <c r="M38" s="43"/>
      <c r="N38" s="41">
        <v>9</v>
      </c>
      <c r="O38" s="43"/>
      <c r="P38" s="41">
        <v>9</v>
      </c>
      <c r="Q38" s="43">
        <v>8</v>
      </c>
      <c r="R38" s="41">
        <v>23</v>
      </c>
      <c r="S38" s="43">
        <v>5</v>
      </c>
      <c r="T38" s="41">
        <v>16</v>
      </c>
      <c r="U38" s="43">
        <v>13</v>
      </c>
      <c r="V38" s="41">
        <v>22</v>
      </c>
      <c r="W38" s="43">
        <v>8</v>
      </c>
      <c r="X38" s="41">
        <v>15</v>
      </c>
      <c r="Y38" s="43">
        <v>3</v>
      </c>
      <c r="Z38" s="41">
        <v>10</v>
      </c>
      <c r="AA38" s="43">
        <v>6</v>
      </c>
      <c r="AB38" s="41">
        <v>7</v>
      </c>
      <c r="AC38" s="43">
        <v>1</v>
      </c>
      <c r="AD38" s="41">
        <v>4</v>
      </c>
      <c r="AE38" s="43">
        <v>3</v>
      </c>
      <c r="AF38" s="41">
        <v>3</v>
      </c>
      <c r="AG38" s="43">
        <v>3</v>
      </c>
      <c r="AH38" s="41">
        <v>4</v>
      </c>
      <c r="AI38" s="43"/>
      <c r="AJ38" s="41">
        <v>2</v>
      </c>
      <c r="AK38" s="43"/>
      <c r="AL38" s="44"/>
      <c r="AM38" s="45"/>
      <c r="AN38" s="46"/>
      <c r="AO38" s="47">
        <v>0</v>
      </c>
      <c r="AP38" s="42">
        <v>4</v>
      </c>
      <c r="AQ38" s="32">
        <v>4</v>
      </c>
      <c r="AR38" s="32">
        <v>12</v>
      </c>
      <c r="AS38" s="48"/>
      <c r="AT38" s="32">
        <v>0</v>
      </c>
      <c r="AU38" s="33" t="str">
        <f t="shared" si="1"/>
        <v/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17"/>
      <c r="BG38" s="17"/>
      <c r="BX38" s="2"/>
      <c r="CA38" s="35" t="str">
        <f t="shared" si="2"/>
        <v/>
      </c>
      <c r="CB38" s="35" t="str">
        <f t="shared" si="3"/>
        <v/>
      </c>
      <c r="CC38" s="35" t="str">
        <f t="shared" si="4"/>
        <v/>
      </c>
      <c r="CD38" s="35" t="str">
        <f t="shared" si="5"/>
        <v/>
      </c>
      <c r="CE38" s="35"/>
      <c r="CF38" s="35"/>
      <c r="CG38" s="36">
        <f t="shared" si="6"/>
        <v>0</v>
      </c>
      <c r="CH38" s="36">
        <f t="shared" si="7"/>
        <v>0</v>
      </c>
      <c r="CI38" s="36">
        <f t="shared" si="8"/>
        <v>0</v>
      </c>
      <c r="CJ38" s="36">
        <f t="shared" si="9"/>
        <v>0</v>
      </c>
      <c r="CK38" s="10"/>
      <c r="CL38" s="10"/>
      <c r="CM38" s="10"/>
      <c r="CN38" s="10"/>
      <c r="CO38" s="10"/>
    </row>
    <row r="39" spans="1:93" ht="16.350000000000001" customHeight="1" x14ac:dyDescent="0.25">
      <c r="A39" s="383"/>
      <c r="B39" s="37" t="s">
        <v>40</v>
      </c>
      <c r="C39" s="38">
        <f t="shared" si="0"/>
        <v>0</v>
      </c>
      <c r="D39" s="39">
        <f t="shared" si="12"/>
        <v>0</v>
      </c>
      <c r="E39" s="40">
        <f t="shared" si="12"/>
        <v>0</v>
      </c>
      <c r="F39" s="90"/>
      <c r="G39" s="91"/>
      <c r="H39" s="41"/>
      <c r="I39" s="42"/>
      <c r="J39" s="41"/>
      <c r="K39" s="43"/>
      <c r="L39" s="41"/>
      <c r="M39" s="43"/>
      <c r="N39" s="41"/>
      <c r="O39" s="43"/>
      <c r="P39" s="41"/>
      <c r="Q39" s="43"/>
      <c r="R39" s="41"/>
      <c r="S39" s="43"/>
      <c r="T39" s="41"/>
      <c r="U39" s="43"/>
      <c r="V39" s="41"/>
      <c r="W39" s="43"/>
      <c r="X39" s="41"/>
      <c r="Y39" s="43"/>
      <c r="Z39" s="41"/>
      <c r="AA39" s="43"/>
      <c r="AB39" s="41"/>
      <c r="AC39" s="43"/>
      <c r="AD39" s="41"/>
      <c r="AE39" s="43"/>
      <c r="AF39" s="41"/>
      <c r="AG39" s="43"/>
      <c r="AH39" s="41"/>
      <c r="AI39" s="43"/>
      <c r="AJ39" s="41"/>
      <c r="AK39" s="43"/>
      <c r="AL39" s="44"/>
      <c r="AM39" s="45"/>
      <c r="AN39" s="46"/>
      <c r="AO39" s="47"/>
      <c r="AP39" s="42"/>
      <c r="AQ39" s="32"/>
      <c r="AR39" s="32"/>
      <c r="AS39" s="48"/>
      <c r="AT39" s="32"/>
      <c r="AU39" s="33" t="str">
        <f t="shared" si="1"/>
        <v/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17"/>
      <c r="BG39" s="17"/>
      <c r="BX39" s="2"/>
      <c r="CA39" s="35" t="str">
        <f t="shared" si="2"/>
        <v/>
      </c>
      <c r="CB39" s="35" t="str">
        <f t="shared" si="3"/>
        <v/>
      </c>
      <c r="CC39" s="35" t="str">
        <f t="shared" si="4"/>
        <v/>
      </c>
      <c r="CD39" s="35" t="str">
        <f t="shared" si="5"/>
        <v/>
      </c>
      <c r="CE39" s="35"/>
      <c r="CF39" s="35"/>
      <c r="CG39" s="36">
        <f t="shared" si="6"/>
        <v>0</v>
      </c>
      <c r="CH39" s="36">
        <f t="shared" si="7"/>
        <v>0</v>
      </c>
      <c r="CI39" s="36">
        <f t="shared" si="8"/>
        <v>0</v>
      </c>
      <c r="CJ39" s="36">
        <f t="shared" si="9"/>
        <v>0</v>
      </c>
      <c r="CK39" s="10"/>
      <c r="CL39" s="10"/>
      <c r="CM39" s="10"/>
      <c r="CN39" s="10"/>
      <c r="CO39" s="10"/>
    </row>
    <row r="40" spans="1:93" ht="16.350000000000001" customHeight="1" x14ac:dyDescent="0.25">
      <c r="A40" s="383"/>
      <c r="B40" s="37" t="s">
        <v>41</v>
      </c>
      <c r="C40" s="38">
        <f t="shared" si="0"/>
        <v>0</v>
      </c>
      <c r="D40" s="39">
        <f t="shared" si="12"/>
        <v>0</v>
      </c>
      <c r="E40" s="40">
        <f t="shared" si="12"/>
        <v>0</v>
      </c>
      <c r="F40" s="90"/>
      <c r="G40" s="91"/>
      <c r="H40" s="41"/>
      <c r="I40" s="42"/>
      <c r="J40" s="41"/>
      <c r="K40" s="43"/>
      <c r="L40" s="41"/>
      <c r="M40" s="43"/>
      <c r="N40" s="41"/>
      <c r="O40" s="43"/>
      <c r="P40" s="41"/>
      <c r="Q40" s="43"/>
      <c r="R40" s="41"/>
      <c r="S40" s="43"/>
      <c r="T40" s="41"/>
      <c r="U40" s="43"/>
      <c r="V40" s="41"/>
      <c r="W40" s="43"/>
      <c r="X40" s="41"/>
      <c r="Y40" s="43"/>
      <c r="Z40" s="41"/>
      <c r="AA40" s="43"/>
      <c r="AB40" s="41"/>
      <c r="AC40" s="43"/>
      <c r="AD40" s="41"/>
      <c r="AE40" s="43"/>
      <c r="AF40" s="41"/>
      <c r="AG40" s="43"/>
      <c r="AH40" s="41"/>
      <c r="AI40" s="43"/>
      <c r="AJ40" s="41"/>
      <c r="AK40" s="43"/>
      <c r="AL40" s="44"/>
      <c r="AM40" s="45"/>
      <c r="AN40" s="46"/>
      <c r="AO40" s="47"/>
      <c r="AP40" s="42"/>
      <c r="AQ40" s="32"/>
      <c r="AR40" s="32"/>
      <c r="AS40" s="48"/>
      <c r="AT40" s="32"/>
      <c r="AU40" s="33" t="str">
        <f t="shared" si="1"/>
        <v/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17"/>
      <c r="BG40" s="17"/>
      <c r="BX40" s="2"/>
      <c r="CA40" s="35" t="str">
        <f t="shared" si="2"/>
        <v/>
      </c>
      <c r="CB40" s="35" t="str">
        <f t="shared" si="3"/>
        <v/>
      </c>
      <c r="CC40" s="35" t="str">
        <f t="shared" si="4"/>
        <v/>
      </c>
      <c r="CD40" s="35" t="str">
        <f t="shared" si="5"/>
        <v/>
      </c>
      <c r="CE40" s="35"/>
      <c r="CF40" s="35"/>
      <c r="CG40" s="36">
        <f t="shared" si="6"/>
        <v>0</v>
      </c>
      <c r="CH40" s="36">
        <f t="shared" si="7"/>
        <v>0</v>
      </c>
      <c r="CI40" s="36">
        <f t="shared" si="8"/>
        <v>0</v>
      </c>
      <c r="CJ40" s="36">
        <f t="shared" si="9"/>
        <v>0</v>
      </c>
      <c r="CK40" s="10"/>
      <c r="CL40" s="10"/>
      <c r="CM40" s="10"/>
      <c r="CN40" s="10"/>
      <c r="CO40" s="10"/>
    </row>
    <row r="41" spans="1:93" ht="16.350000000000001" customHeight="1" x14ac:dyDescent="0.25">
      <c r="A41" s="383"/>
      <c r="B41" s="37" t="s">
        <v>42</v>
      </c>
      <c r="C41" s="38">
        <f t="shared" si="0"/>
        <v>0</v>
      </c>
      <c r="D41" s="39">
        <f t="shared" si="12"/>
        <v>0</v>
      </c>
      <c r="E41" s="40">
        <f t="shared" si="12"/>
        <v>0</v>
      </c>
      <c r="F41" s="90"/>
      <c r="G41" s="91"/>
      <c r="H41" s="41"/>
      <c r="I41" s="42"/>
      <c r="J41" s="41"/>
      <c r="K41" s="43"/>
      <c r="L41" s="41"/>
      <c r="M41" s="43"/>
      <c r="N41" s="41"/>
      <c r="O41" s="43"/>
      <c r="P41" s="41"/>
      <c r="Q41" s="43"/>
      <c r="R41" s="41"/>
      <c r="S41" s="43"/>
      <c r="T41" s="41"/>
      <c r="U41" s="43"/>
      <c r="V41" s="41"/>
      <c r="W41" s="43"/>
      <c r="X41" s="41"/>
      <c r="Y41" s="43"/>
      <c r="Z41" s="41"/>
      <c r="AA41" s="43"/>
      <c r="AB41" s="41"/>
      <c r="AC41" s="43"/>
      <c r="AD41" s="41"/>
      <c r="AE41" s="43"/>
      <c r="AF41" s="41"/>
      <c r="AG41" s="43"/>
      <c r="AH41" s="41"/>
      <c r="AI41" s="43"/>
      <c r="AJ41" s="41"/>
      <c r="AK41" s="43"/>
      <c r="AL41" s="44"/>
      <c r="AM41" s="45"/>
      <c r="AN41" s="46"/>
      <c r="AO41" s="47"/>
      <c r="AP41" s="42"/>
      <c r="AQ41" s="32"/>
      <c r="AR41" s="32"/>
      <c r="AS41" s="48"/>
      <c r="AT41" s="32"/>
      <c r="AU41" s="33" t="str">
        <f t="shared" si="1"/>
        <v/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17"/>
      <c r="BG41" s="17"/>
      <c r="BX41" s="2"/>
      <c r="CA41" s="35" t="str">
        <f t="shared" si="2"/>
        <v/>
      </c>
      <c r="CB41" s="35" t="str">
        <f t="shared" si="3"/>
        <v/>
      </c>
      <c r="CC41" s="35" t="str">
        <f t="shared" si="4"/>
        <v/>
      </c>
      <c r="CD41" s="35" t="str">
        <f t="shared" si="5"/>
        <v/>
      </c>
      <c r="CE41" s="35"/>
      <c r="CF41" s="35"/>
      <c r="CG41" s="36">
        <f t="shared" si="6"/>
        <v>0</v>
      </c>
      <c r="CH41" s="36">
        <f t="shared" si="7"/>
        <v>0</v>
      </c>
      <c r="CI41" s="36">
        <f t="shared" si="8"/>
        <v>0</v>
      </c>
      <c r="CJ41" s="36">
        <f t="shared" si="9"/>
        <v>0</v>
      </c>
      <c r="CK41" s="10"/>
      <c r="CL41" s="10"/>
      <c r="CM41" s="10"/>
      <c r="CN41" s="10"/>
      <c r="CO41" s="10"/>
    </row>
    <row r="42" spans="1:93" ht="16.350000000000001" customHeight="1" x14ac:dyDescent="0.25">
      <c r="A42" s="383"/>
      <c r="B42" s="37" t="s">
        <v>43</v>
      </c>
      <c r="C42" s="38">
        <f t="shared" si="0"/>
        <v>0</v>
      </c>
      <c r="D42" s="39">
        <f t="shared" si="12"/>
        <v>0</v>
      </c>
      <c r="E42" s="40">
        <f t="shared" si="12"/>
        <v>0</v>
      </c>
      <c r="F42" s="90"/>
      <c r="G42" s="91"/>
      <c r="H42" s="41"/>
      <c r="I42" s="42"/>
      <c r="J42" s="41"/>
      <c r="K42" s="43"/>
      <c r="L42" s="41"/>
      <c r="M42" s="43"/>
      <c r="N42" s="41"/>
      <c r="O42" s="43"/>
      <c r="P42" s="41"/>
      <c r="Q42" s="43"/>
      <c r="R42" s="41"/>
      <c r="S42" s="43"/>
      <c r="T42" s="41"/>
      <c r="U42" s="43"/>
      <c r="V42" s="41"/>
      <c r="W42" s="43"/>
      <c r="X42" s="41"/>
      <c r="Y42" s="43"/>
      <c r="Z42" s="41"/>
      <c r="AA42" s="43"/>
      <c r="AB42" s="41"/>
      <c r="AC42" s="43"/>
      <c r="AD42" s="41"/>
      <c r="AE42" s="43"/>
      <c r="AF42" s="41"/>
      <c r="AG42" s="43"/>
      <c r="AH42" s="41"/>
      <c r="AI42" s="43"/>
      <c r="AJ42" s="41"/>
      <c r="AK42" s="43"/>
      <c r="AL42" s="44"/>
      <c r="AM42" s="45"/>
      <c r="AN42" s="46"/>
      <c r="AO42" s="47"/>
      <c r="AP42" s="42"/>
      <c r="AQ42" s="32"/>
      <c r="AR42" s="32"/>
      <c r="AS42" s="48"/>
      <c r="AT42" s="32"/>
      <c r="AU42" s="33" t="str">
        <f t="shared" si="1"/>
        <v/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17"/>
      <c r="BG42" s="17"/>
      <c r="BX42" s="2"/>
      <c r="CA42" s="35" t="str">
        <f t="shared" si="2"/>
        <v/>
      </c>
      <c r="CB42" s="35" t="str">
        <f t="shared" si="3"/>
        <v/>
      </c>
      <c r="CC42" s="35" t="str">
        <f t="shared" si="4"/>
        <v/>
      </c>
      <c r="CD42" s="35" t="str">
        <f t="shared" si="5"/>
        <v/>
      </c>
      <c r="CE42" s="35"/>
      <c r="CF42" s="35"/>
      <c r="CG42" s="36">
        <f t="shared" si="6"/>
        <v>0</v>
      </c>
      <c r="CH42" s="36">
        <f t="shared" si="7"/>
        <v>0</v>
      </c>
      <c r="CI42" s="36">
        <f t="shared" si="8"/>
        <v>0</v>
      </c>
      <c r="CJ42" s="36">
        <f t="shared" si="9"/>
        <v>0</v>
      </c>
      <c r="CK42" s="10"/>
      <c r="CL42" s="10"/>
      <c r="CM42" s="10"/>
      <c r="CN42" s="10"/>
      <c r="CO42" s="10"/>
    </row>
    <row r="43" spans="1:93" ht="16.350000000000001" customHeight="1" x14ac:dyDescent="0.25">
      <c r="A43" s="383"/>
      <c r="B43" s="49" t="s">
        <v>44</v>
      </c>
      <c r="C43" s="50">
        <f t="shared" si="0"/>
        <v>0</v>
      </c>
      <c r="D43" s="51">
        <f t="shared" si="12"/>
        <v>0</v>
      </c>
      <c r="E43" s="52">
        <f t="shared" si="12"/>
        <v>0</v>
      </c>
      <c r="F43" s="90"/>
      <c r="G43" s="91"/>
      <c r="H43" s="53"/>
      <c r="I43" s="54"/>
      <c r="J43" s="53"/>
      <c r="K43" s="55"/>
      <c r="L43" s="53"/>
      <c r="M43" s="55"/>
      <c r="N43" s="53"/>
      <c r="O43" s="55"/>
      <c r="P43" s="53"/>
      <c r="Q43" s="55"/>
      <c r="R43" s="53"/>
      <c r="S43" s="55"/>
      <c r="T43" s="53"/>
      <c r="U43" s="55"/>
      <c r="V43" s="53"/>
      <c r="W43" s="55"/>
      <c r="X43" s="53"/>
      <c r="Y43" s="55"/>
      <c r="Z43" s="53"/>
      <c r="AA43" s="55"/>
      <c r="AB43" s="53"/>
      <c r="AC43" s="55"/>
      <c r="AD43" s="53"/>
      <c r="AE43" s="55"/>
      <c r="AF43" s="53"/>
      <c r="AG43" s="55"/>
      <c r="AH43" s="53"/>
      <c r="AI43" s="55"/>
      <c r="AJ43" s="53"/>
      <c r="AK43" s="55"/>
      <c r="AL43" s="56"/>
      <c r="AM43" s="57"/>
      <c r="AN43" s="46"/>
      <c r="AO43" s="58"/>
      <c r="AP43" s="42"/>
      <c r="AQ43" s="32"/>
      <c r="AR43" s="32"/>
      <c r="AS43" s="48"/>
      <c r="AT43" s="32"/>
      <c r="AU43" s="33" t="str">
        <f t="shared" si="1"/>
        <v/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17"/>
      <c r="BG43" s="17"/>
      <c r="BX43" s="2"/>
      <c r="CA43" s="35" t="str">
        <f t="shared" si="2"/>
        <v/>
      </c>
      <c r="CB43" s="35" t="str">
        <f t="shared" si="3"/>
        <v/>
      </c>
      <c r="CC43" s="35" t="str">
        <f t="shared" si="4"/>
        <v/>
      </c>
      <c r="CD43" s="35" t="str">
        <f t="shared" si="5"/>
        <v/>
      </c>
      <c r="CE43" s="35"/>
      <c r="CF43" s="35"/>
      <c r="CG43" s="36">
        <f t="shared" si="6"/>
        <v>0</v>
      </c>
      <c r="CH43" s="36">
        <f t="shared" si="7"/>
        <v>0</v>
      </c>
      <c r="CI43" s="36">
        <f t="shared" si="8"/>
        <v>0</v>
      </c>
      <c r="CJ43" s="36">
        <f t="shared" si="9"/>
        <v>0</v>
      </c>
      <c r="CK43" s="10"/>
      <c r="CL43" s="10"/>
      <c r="CM43" s="10"/>
      <c r="CN43" s="10"/>
      <c r="CO43" s="10"/>
    </row>
    <row r="44" spans="1:93" ht="16.350000000000001" customHeight="1" x14ac:dyDescent="0.25">
      <c r="A44" s="383"/>
      <c r="B44" s="37" t="s">
        <v>45</v>
      </c>
      <c r="C44" s="38">
        <f t="shared" si="0"/>
        <v>0</v>
      </c>
      <c r="D44" s="39">
        <f t="shared" si="12"/>
        <v>0</v>
      </c>
      <c r="E44" s="40">
        <f t="shared" si="12"/>
        <v>0</v>
      </c>
      <c r="F44" s="90"/>
      <c r="G44" s="92"/>
      <c r="H44" s="41"/>
      <c r="I44" s="42"/>
      <c r="J44" s="41"/>
      <c r="K44" s="43"/>
      <c r="L44" s="41"/>
      <c r="M44" s="43"/>
      <c r="N44" s="41"/>
      <c r="O44" s="43"/>
      <c r="P44" s="41"/>
      <c r="Q44" s="43"/>
      <c r="R44" s="41"/>
      <c r="S44" s="43"/>
      <c r="T44" s="41"/>
      <c r="U44" s="43"/>
      <c r="V44" s="41"/>
      <c r="W44" s="43"/>
      <c r="X44" s="41"/>
      <c r="Y44" s="43"/>
      <c r="Z44" s="41"/>
      <c r="AA44" s="43"/>
      <c r="AB44" s="41"/>
      <c r="AC44" s="43"/>
      <c r="AD44" s="41"/>
      <c r="AE44" s="43"/>
      <c r="AF44" s="41"/>
      <c r="AG44" s="43"/>
      <c r="AH44" s="41"/>
      <c r="AI44" s="43"/>
      <c r="AJ44" s="41"/>
      <c r="AK44" s="43"/>
      <c r="AL44" s="44"/>
      <c r="AM44" s="45"/>
      <c r="AN44" s="46"/>
      <c r="AO44" s="47"/>
      <c r="AP44" s="42"/>
      <c r="AQ44" s="32"/>
      <c r="AR44" s="32"/>
      <c r="AS44" s="48"/>
      <c r="AT44" s="32"/>
      <c r="AU44" s="33" t="str">
        <f t="shared" si="1"/>
        <v/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17"/>
      <c r="BG44" s="17"/>
      <c r="BX44" s="2"/>
      <c r="CA44" s="35" t="str">
        <f t="shared" si="2"/>
        <v/>
      </c>
      <c r="CB44" s="35" t="str">
        <f t="shared" si="3"/>
        <v/>
      </c>
      <c r="CC44" s="35" t="str">
        <f t="shared" si="4"/>
        <v/>
      </c>
      <c r="CD44" s="35" t="str">
        <f t="shared" si="5"/>
        <v/>
      </c>
      <c r="CE44" s="35"/>
      <c r="CF44" s="35"/>
      <c r="CG44" s="36">
        <f t="shared" si="6"/>
        <v>0</v>
      </c>
      <c r="CH44" s="36">
        <f t="shared" si="7"/>
        <v>0</v>
      </c>
      <c r="CI44" s="36">
        <f t="shared" si="8"/>
        <v>0</v>
      </c>
      <c r="CJ44" s="36">
        <f t="shared" si="9"/>
        <v>0</v>
      </c>
      <c r="CK44" s="10"/>
      <c r="CL44" s="10"/>
      <c r="CM44" s="10"/>
      <c r="CN44" s="10"/>
      <c r="CO44" s="10"/>
    </row>
    <row r="45" spans="1:93" ht="16.350000000000001" customHeight="1" x14ac:dyDescent="0.25">
      <c r="A45" s="383"/>
      <c r="B45" s="59" t="s">
        <v>46</v>
      </c>
      <c r="C45" s="38">
        <f t="shared" si="0"/>
        <v>0</v>
      </c>
      <c r="D45" s="39">
        <f t="shared" si="12"/>
        <v>0</v>
      </c>
      <c r="E45" s="61">
        <f t="shared" si="12"/>
        <v>0</v>
      </c>
      <c r="F45" s="90"/>
      <c r="G45" s="93"/>
      <c r="H45" s="94"/>
      <c r="I45" s="95"/>
      <c r="J45" s="94"/>
      <c r="K45" s="96"/>
      <c r="L45" s="94"/>
      <c r="M45" s="96"/>
      <c r="N45" s="94"/>
      <c r="O45" s="96"/>
      <c r="P45" s="94"/>
      <c r="Q45" s="96"/>
      <c r="R45" s="41"/>
      <c r="S45" s="43"/>
      <c r="T45" s="41"/>
      <c r="U45" s="43"/>
      <c r="V45" s="41"/>
      <c r="W45" s="43"/>
      <c r="X45" s="41"/>
      <c r="Y45" s="43"/>
      <c r="Z45" s="41"/>
      <c r="AA45" s="43"/>
      <c r="AB45" s="41"/>
      <c r="AC45" s="43"/>
      <c r="AD45" s="41"/>
      <c r="AE45" s="43"/>
      <c r="AF45" s="41"/>
      <c r="AG45" s="43"/>
      <c r="AH45" s="41"/>
      <c r="AI45" s="43"/>
      <c r="AJ45" s="41"/>
      <c r="AK45" s="43"/>
      <c r="AL45" s="44"/>
      <c r="AM45" s="45"/>
      <c r="AN45" s="46"/>
      <c r="AO45" s="47"/>
      <c r="AP45" s="42"/>
      <c r="AQ45" s="32"/>
      <c r="AR45" s="32"/>
      <c r="AS45" s="48"/>
      <c r="AT45" s="32"/>
      <c r="AU45" s="33" t="str">
        <f t="shared" si="1"/>
        <v/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17"/>
      <c r="BG45" s="17"/>
      <c r="BX45" s="2"/>
      <c r="CA45" s="35" t="str">
        <f t="shared" si="2"/>
        <v/>
      </c>
      <c r="CB45" s="35" t="str">
        <f t="shared" si="3"/>
        <v/>
      </c>
      <c r="CC45" s="35" t="str">
        <f t="shared" si="4"/>
        <v/>
      </c>
      <c r="CD45" s="35" t="str">
        <f t="shared" si="5"/>
        <v/>
      </c>
      <c r="CE45" s="35"/>
      <c r="CF45" s="35"/>
      <c r="CG45" s="36">
        <f t="shared" si="6"/>
        <v>0</v>
      </c>
      <c r="CH45" s="36">
        <f t="shared" si="7"/>
        <v>0</v>
      </c>
      <c r="CI45" s="36">
        <f t="shared" si="8"/>
        <v>0</v>
      </c>
      <c r="CJ45" s="36">
        <f t="shared" si="9"/>
        <v>0</v>
      </c>
      <c r="CK45" s="10"/>
      <c r="CL45" s="10"/>
      <c r="CM45" s="10"/>
      <c r="CN45" s="10"/>
      <c r="CO45" s="10"/>
    </row>
    <row r="46" spans="1:93" ht="16.350000000000001" customHeight="1" x14ac:dyDescent="0.25">
      <c r="A46" s="384"/>
      <c r="B46" s="63" t="s">
        <v>47</v>
      </c>
      <c r="C46" s="64">
        <f t="shared" si="0"/>
        <v>0</v>
      </c>
      <c r="D46" s="65">
        <f t="shared" si="12"/>
        <v>0</v>
      </c>
      <c r="E46" s="66">
        <f t="shared" si="12"/>
        <v>0</v>
      </c>
      <c r="F46" s="97"/>
      <c r="G46" s="98"/>
      <c r="H46" s="67"/>
      <c r="I46" s="68"/>
      <c r="J46" s="67"/>
      <c r="K46" s="69"/>
      <c r="L46" s="67"/>
      <c r="M46" s="69"/>
      <c r="N46" s="67"/>
      <c r="O46" s="69"/>
      <c r="P46" s="67"/>
      <c r="Q46" s="69"/>
      <c r="R46" s="67"/>
      <c r="S46" s="69"/>
      <c r="T46" s="67"/>
      <c r="U46" s="69"/>
      <c r="V46" s="67"/>
      <c r="W46" s="69"/>
      <c r="X46" s="67"/>
      <c r="Y46" s="69"/>
      <c r="Z46" s="67"/>
      <c r="AA46" s="69"/>
      <c r="AB46" s="67"/>
      <c r="AC46" s="69"/>
      <c r="AD46" s="67"/>
      <c r="AE46" s="69"/>
      <c r="AF46" s="67"/>
      <c r="AG46" s="69"/>
      <c r="AH46" s="67"/>
      <c r="AI46" s="69"/>
      <c r="AJ46" s="67"/>
      <c r="AK46" s="69"/>
      <c r="AL46" s="99"/>
      <c r="AM46" s="71"/>
      <c r="AN46" s="72"/>
      <c r="AO46" s="73"/>
      <c r="AP46" s="74"/>
      <c r="AQ46" s="75"/>
      <c r="AR46" s="75"/>
      <c r="AS46" s="76"/>
      <c r="AT46" s="75"/>
      <c r="AU46" s="33" t="str">
        <f t="shared" si="1"/>
        <v/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17"/>
      <c r="BG46" s="17"/>
      <c r="BX46" s="2"/>
      <c r="CA46" s="35" t="str">
        <f t="shared" si="2"/>
        <v/>
      </c>
      <c r="CB46" s="35" t="str">
        <f t="shared" si="3"/>
        <v/>
      </c>
      <c r="CC46" s="35" t="str">
        <f t="shared" si="4"/>
        <v/>
      </c>
      <c r="CD46" s="35" t="str">
        <f t="shared" si="5"/>
        <v/>
      </c>
      <c r="CE46" s="35"/>
      <c r="CF46" s="35"/>
      <c r="CG46" s="36">
        <f t="shared" si="6"/>
        <v>0</v>
      </c>
      <c r="CH46" s="36">
        <f t="shared" si="7"/>
        <v>0</v>
      </c>
      <c r="CI46" s="36">
        <f t="shared" si="8"/>
        <v>0</v>
      </c>
      <c r="CJ46" s="36">
        <f t="shared" si="9"/>
        <v>0</v>
      </c>
      <c r="CK46" s="10"/>
      <c r="CL46" s="10"/>
      <c r="CM46" s="10"/>
      <c r="CN46" s="10"/>
      <c r="CO46" s="10"/>
    </row>
    <row r="47" spans="1:93" ht="16.350000000000001" customHeight="1" x14ac:dyDescent="0.25">
      <c r="A47" s="382" t="s">
        <v>50</v>
      </c>
      <c r="B47" s="18" t="s">
        <v>37</v>
      </c>
      <c r="C47" s="19">
        <f t="shared" si="0"/>
        <v>17</v>
      </c>
      <c r="D47" s="20">
        <f t="shared" si="12"/>
        <v>13</v>
      </c>
      <c r="E47" s="21">
        <f t="shared" si="12"/>
        <v>4</v>
      </c>
      <c r="F47" s="88"/>
      <c r="G47" s="89"/>
      <c r="H47" s="22"/>
      <c r="I47" s="23"/>
      <c r="J47" s="22"/>
      <c r="K47" s="24"/>
      <c r="L47" s="22"/>
      <c r="M47" s="24"/>
      <c r="N47" s="22"/>
      <c r="O47" s="24"/>
      <c r="P47" s="22"/>
      <c r="Q47" s="24">
        <v>1</v>
      </c>
      <c r="R47" s="22">
        <v>2</v>
      </c>
      <c r="S47" s="24"/>
      <c r="T47" s="22">
        <v>2</v>
      </c>
      <c r="U47" s="24">
        <v>1</v>
      </c>
      <c r="V47" s="22">
        <v>3</v>
      </c>
      <c r="W47" s="24"/>
      <c r="X47" s="22">
        <v>4</v>
      </c>
      <c r="Y47" s="24"/>
      <c r="Z47" s="22">
        <v>1</v>
      </c>
      <c r="AA47" s="24">
        <v>1</v>
      </c>
      <c r="AB47" s="22"/>
      <c r="AC47" s="24"/>
      <c r="AD47" s="22"/>
      <c r="AE47" s="24"/>
      <c r="AF47" s="22"/>
      <c r="AG47" s="24">
        <v>1</v>
      </c>
      <c r="AH47" s="22">
        <v>1</v>
      </c>
      <c r="AI47" s="24"/>
      <c r="AJ47" s="22"/>
      <c r="AK47" s="24"/>
      <c r="AL47" s="25"/>
      <c r="AM47" s="26"/>
      <c r="AN47" s="81"/>
      <c r="AO47" s="28">
        <v>0</v>
      </c>
      <c r="AP47" s="29">
        <v>0</v>
      </c>
      <c r="AQ47" s="83">
        <v>1</v>
      </c>
      <c r="AR47" s="83">
        <v>2</v>
      </c>
      <c r="AS47" s="100"/>
      <c r="AT47" s="83">
        <v>0</v>
      </c>
      <c r="AU47" s="33" t="str">
        <f t="shared" si="1"/>
        <v/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17"/>
      <c r="BG47" s="17"/>
      <c r="BX47" s="2"/>
      <c r="CA47" s="35" t="str">
        <f t="shared" si="2"/>
        <v/>
      </c>
      <c r="CB47" s="35" t="str">
        <f t="shared" si="3"/>
        <v/>
      </c>
      <c r="CC47" s="35" t="str">
        <f t="shared" si="4"/>
        <v/>
      </c>
      <c r="CD47" s="35" t="str">
        <f t="shared" si="5"/>
        <v/>
      </c>
      <c r="CE47" s="35"/>
      <c r="CF47" s="35"/>
      <c r="CG47" s="36">
        <f t="shared" si="6"/>
        <v>0</v>
      </c>
      <c r="CH47" s="36">
        <f t="shared" si="7"/>
        <v>0</v>
      </c>
      <c r="CI47" s="36">
        <f t="shared" si="8"/>
        <v>0</v>
      </c>
      <c r="CJ47" s="36">
        <f t="shared" si="9"/>
        <v>0</v>
      </c>
      <c r="CK47" s="10"/>
      <c r="CL47" s="10"/>
      <c r="CM47" s="10"/>
      <c r="CN47" s="10"/>
      <c r="CO47" s="10"/>
    </row>
    <row r="48" spans="1:93" ht="16.350000000000001" customHeight="1" x14ac:dyDescent="0.25">
      <c r="A48" s="383"/>
      <c r="B48" s="37" t="s">
        <v>38</v>
      </c>
      <c r="C48" s="38">
        <f t="shared" si="0"/>
        <v>0</v>
      </c>
      <c r="D48" s="39">
        <f>SUM(H48+J48+L48+N48+P48+R48+T48+V48+X48+Z48+AB48+AD48+AF48+AH48+AJ48+AL48)</f>
        <v>0</v>
      </c>
      <c r="E48" s="40">
        <f t="shared" si="12"/>
        <v>0</v>
      </c>
      <c r="F48" s="90"/>
      <c r="G48" s="91"/>
      <c r="H48" s="41"/>
      <c r="I48" s="42"/>
      <c r="J48" s="41"/>
      <c r="K48" s="43"/>
      <c r="L48" s="41"/>
      <c r="M48" s="43"/>
      <c r="N48" s="41"/>
      <c r="O48" s="43"/>
      <c r="P48" s="41"/>
      <c r="Q48" s="43"/>
      <c r="R48" s="41"/>
      <c r="S48" s="43"/>
      <c r="T48" s="41"/>
      <c r="U48" s="43"/>
      <c r="V48" s="41"/>
      <c r="W48" s="43"/>
      <c r="X48" s="41"/>
      <c r="Y48" s="43"/>
      <c r="Z48" s="41"/>
      <c r="AA48" s="43"/>
      <c r="AB48" s="41"/>
      <c r="AC48" s="43"/>
      <c r="AD48" s="41"/>
      <c r="AE48" s="43"/>
      <c r="AF48" s="41"/>
      <c r="AG48" s="43"/>
      <c r="AH48" s="41"/>
      <c r="AI48" s="43"/>
      <c r="AJ48" s="41"/>
      <c r="AK48" s="43"/>
      <c r="AL48" s="44"/>
      <c r="AM48" s="45"/>
      <c r="AN48" s="46"/>
      <c r="AO48" s="47"/>
      <c r="AP48" s="42"/>
      <c r="AQ48" s="32"/>
      <c r="AR48" s="32"/>
      <c r="AS48" s="48"/>
      <c r="AT48" s="32"/>
      <c r="AU48" s="33" t="str">
        <f t="shared" si="1"/>
        <v/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17"/>
      <c r="BG48" s="17"/>
      <c r="BX48" s="2"/>
      <c r="CA48" s="35" t="str">
        <f t="shared" si="2"/>
        <v/>
      </c>
      <c r="CB48" s="35" t="str">
        <f t="shared" si="3"/>
        <v/>
      </c>
      <c r="CC48" s="35" t="str">
        <f t="shared" si="4"/>
        <v/>
      </c>
      <c r="CD48" s="35" t="str">
        <f t="shared" si="5"/>
        <v/>
      </c>
      <c r="CE48" s="35"/>
      <c r="CF48" s="35"/>
      <c r="CG48" s="36">
        <f t="shared" si="6"/>
        <v>0</v>
      </c>
      <c r="CH48" s="36">
        <f t="shared" si="7"/>
        <v>0</v>
      </c>
      <c r="CI48" s="36">
        <f t="shared" si="8"/>
        <v>0</v>
      </c>
      <c r="CJ48" s="36">
        <f t="shared" si="9"/>
        <v>0</v>
      </c>
      <c r="CK48" s="10"/>
      <c r="CL48" s="10"/>
      <c r="CM48" s="10"/>
      <c r="CN48" s="10"/>
      <c r="CO48" s="10"/>
    </row>
    <row r="49" spans="1:93" ht="16.350000000000001" customHeight="1" x14ac:dyDescent="0.25">
      <c r="A49" s="383"/>
      <c r="B49" s="37" t="s">
        <v>39</v>
      </c>
      <c r="C49" s="38">
        <f t="shared" si="0"/>
        <v>174</v>
      </c>
      <c r="D49" s="39">
        <f t="shared" si="12"/>
        <v>124</v>
      </c>
      <c r="E49" s="40">
        <f t="shared" si="12"/>
        <v>50</v>
      </c>
      <c r="F49" s="90"/>
      <c r="G49" s="91"/>
      <c r="H49" s="41"/>
      <c r="I49" s="42"/>
      <c r="J49" s="41"/>
      <c r="K49" s="43"/>
      <c r="L49" s="41"/>
      <c r="M49" s="43"/>
      <c r="N49" s="41">
        <v>9</v>
      </c>
      <c r="O49" s="43"/>
      <c r="P49" s="41">
        <v>9</v>
      </c>
      <c r="Q49" s="43">
        <v>8</v>
      </c>
      <c r="R49" s="41">
        <v>23</v>
      </c>
      <c r="S49" s="43">
        <v>5</v>
      </c>
      <c r="T49" s="41">
        <v>16</v>
      </c>
      <c r="U49" s="43">
        <v>13</v>
      </c>
      <c r="V49" s="41">
        <v>22</v>
      </c>
      <c r="W49" s="43">
        <v>8</v>
      </c>
      <c r="X49" s="41">
        <v>15</v>
      </c>
      <c r="Y49" s="43">
        <v>3</v>
      </c>
      <c r="Z49" s="41">
        <v>10</v>
      </c>
      <c r="AA49" s="43">
        <v>6</v>
      </c>
      <c r="AB49" s="41">
        <v>7</v>
      </c>
      <c r="AC49" s="43">
        <v>1</v>
      </c>
      <c r="AD49" s="41">
        <v>4</v>
      </c>
      <c r="AE49" s="43">
        <v>3</v>
      </c>
      <c r="AF49" s="41">
        <v>3</v>
      </c>
      <c r="AG49" s="43">
        <v>3</v>
      </c>
      <c r="AH49" s="41">
        <v>4</v>
      </c>
      <c r="AI49" s="43"/>
      <c r="AJ49" s="41">
        <v>2</v>
      </c>
      <c r="AK49" s="43"/>
      <c r="AL49" s="44"/>
      <c r="AM49" s="45"/>
      <c r="AN49" s="46"/>
      <c r="AO49" s="47">
        <v>0</v>
      </c>
      <c r="AP49" s="42">
        <v>4</v>
      </c>
      <c r="AQ49" s="32">
        <v>4</v>
      </c>
      <c r="AR49" s="32">
        <v>12</v>
      </c>
      <c r="AS49" s="48"/>
      <c r="AT49" s="32">
        <v>0</v>
      </c>
      <c r="AU49" s="33" t="str">
        <f t="shared" si="1"/>
        <v/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17"/>
      <c r="BG49" s="17"/>
      <c r="BX49" s="2"/>
      <c r="CA49" s="35" t="str">
        <f t="shared" si="2"/>
        <v/>
      </c>
      <c r="CB49" s="35" t="str">
        <f t="shared" si="3"/>
        <v/>
      </c>
      <c r="CC49" s="35" t="str">
        <f t="shared" si="4"/>
        <v/>
      </c>
      <c r="CD49" s="35" t="str">
        <f t="shared" si="5"/>
        <v/>
      </c>
      <c r="CE49" s="35"/>
      <c r="CF49" s="35"/>
      <c r="CG49" s="36">
        <f t="shared" si="6"/>
        <v>0</v>
      </c>
      <c r="CH49" s="36">
        <f t="shared" si="7"/>
        <v>0</v>
      </c>
      <c r="CI49" s="36">
        <f t="shared" si="8"/>
        <v>0</v>
      </c>
      <c r="CJ49" s="36">
        <f t="shared" si="9"/>
        <v>0</v>
      </c>
      <c r="CK49" s="10"/>
      <c r="CL49" s="10"/>
      <c r="CM49" s="10"/>
      <c r="CN49" s="10"/>
      <c r="CO49" s="10"/>
    </row>
    <row r="50" spans="1:93" ht="16.350000000000001" customHeight="1" x14ac:dyDescent="0.25">
      <c r="A50" s="383"/>
      <c r="B50" s="37" t="s">
        <v>40</v>
      </c>
      <c r="C50" s="38">
        <f t="shared" si="0"/>
        <v>0</v>
      </c>
      <c r="D50" s="39">
        <f t="shared" si="12"/>
        <v>0</v>
      </c>
      <c r="E50" s="40">
        <f t="shared" si="12"/>
        <v>0</v>
      </c>
      <c r="F50" s="90"/>
      <c r="G50" s="91"/>
      <c r="H50" s="41"/>
      <c r="I50" s="42"/>
      <c r="J50" s="41"/>
      <c r="K50" s="43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1"/>
      <c r="W50" s="43"/>
      <c r="X50" s="41"/>
      <c r="Y50" s="43"/>
      <c r="Z50" s="41"/>
      <c r="AA50" s="43"/>
      <c r="AB50" s="41"/>
      <c r="AC50" s="43"/>
      <c r="AD50" s="41"/>
      <c r="AE50" s="43"/>
      <c r="AF50" s="41"/>
      <c r="AG50" s="43"/>
      <c r="AH50" s="41"/>
      <c r="AI50" s="43"/>
      <c r="AJ50" s="41"/>
      <c r="AK50" s="43"/>
      <c r="AL50" s="44"/>
      <c r="AM50" s="45"/>
      <c r="AN50" s="46"/>
      <c r="AO50" s="47"/>
      <c r="AP50" s="42"/>
      <c r="AQ50" s="32"/>
      <c r="AR50" s="32"/>
      <c r="AS50" s="48"/>
      <c r="AT50" s="32"/>
      <c r="AU50" s="33" t="str">
        <f t="shared" si="1"/>
        <v/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7"/>
      <c r="BG50" s="17"/>
      <c r="BX50" s="2"/>
      <c r="CA50" s="35" t="str">
        <f t="shared" si="2"/>
        <v/>
      </c>
      <c r="CB50" s="35" t="str">
        <f t="shared" si="3"/>
        <v/>
      </c>
      <c r="CC50" s="35" t="str">
        <f t="shared" si="4"/>
        <v/>
      </c>
      <c r="CD50" s="35" t="str">
        <f t="shared" si="5"/>
        <v/>
      </c>
      <c r="CE50" s="35"/>
      <c r="CF50" s="35"/>
      <c r="CG50" s="36">
        <f t="shared" si="6"/>
        <v>0</v>
      </c>
      <c r="CH50" s="36">
        <f t="shared" si="7"/>
        <v>0</v>
      </c>
      <c r="CI50" s="36">
        <f t="shared" si="8"/>
        <v>0</v>
      </c>
      <c r="CJ50" s="36">
        <f t="shared" si="9"/>
        <v>0</v>
      </c>
      <c r="CK50" s="10"/>
      <c r="CL50" s="10"/>
      <c r="CM50" s="10"/>
      <c r="CN50" s="10"/>
      <c r="CO50" s="10"/>
    </row>
    <row r="51" spans="1:93" ht="16.350000000000001" customHeight="1" x14ac:dyDescent="0.25">
      <c r="A51" s="383"/>
      <c r="B51" s="37" t="s">
        <v>41</v>
      </c>
      <c r="C51" s="38">
        <f t="shared" si="0"/>
        <v>0</v>
      </c>
      <c r="D51" s="39">
        <f>SUM(H51+J51+L51+N51+P51+R51+T51+V51+X51+Z51+AB51+AD51+AF51+AH51+AJ51+AL51)</f>
        <v>0</v>
      </c>
      <c r="E51" s="40">
        <f t="shared" si="12"/>
        <v>0</v>
      </c>
      <c r="F51" s="90"/>
      <c r="G51" s="91"/>
      <c r="H51" s="41"/>
      <c r="I51" s="42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41"/>
      <c r="W51" s="43"/>
      <c r="X51" s="41"/>
      <c r="Y51" s="43"/>
      <c r="Z51" s="41"/>
      <c r="AA51" s="43"/>
      <c r="AB51" s="41"/>
      <c r="AC51" s="43"/>
      <c r="AD51" s="41"/>
      <c r="AE51" s="43"/>
      <c r="AF51" s="41"/>
      <c r="AG51" s="43"/>
      <c r="AH51" s="41"/>
      <c r="AI51" s="43"/>
      <c r="AJ51" s="41"/>
      <c r="AK51" s="43"/>
      <c r="AL51" s="44"/>
      <c r="AM51" s="45"/>
      <c r="AN51" s="46"/>
      <c r="AO51" s="47"/>
      <c r="AP51" s="42"/>
      <c r="AQ51" s="32"/>
      <c r="AR51" s="32"/>
      <c r="AS51" s="48"/>
      <c r="AT51" s="32"/>
      <c r="AU51" s="33" t="str">
        <f t="shared" si="1"/>
        <v/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7"/>
      <c r="BG51" s="17"/>
      <c r="BX51" s="2"/>
      <c r="CA51" s="35" t="str">
        <f t="shared" si="2"/>
        <v/>
      </c>
      <c r="CB51" s="35" t="str">
        <f t="shared" si="3"/>
        <v/>
      </c>
      <c r="CC51" s="35" t="str">
        <f t="shared" si="4"/>
        <v/>
      </c>
      <c r="CD51" s="35" t="str">
        <f t="shared" si="5"/>
        <v/>
      </c>
      <c r="CE51" s="35"/>
      <c r="CF51" s="35"/>
      <c r="CG51" s="36">
        <f t="shared" si="6"/>
        <v>0</v>
      </c>
      <c r="CH51" s="36">
        <f t="shared" si="7"/>
        <v>0</v>
      </c>
      <c r="CI51" s="36">
        <f t="shared" si="8"/>
        <v>0</v>
      </c>
      <c r="CJ51" s="36">
        <f t="shared" si="9"/>
        <v>0</v>
      </c>
      <c r="CK51" s="10"/>
      <c r="CL51" s="10"/>
      <c r="CM51" s="10"/>
      <c r="CN51" s="10"/>
      <c r="CO51" s="10"/>
    </row>
    <row r="52" spans="1:93" ht="16.350000000000001" customHeight="1" x14ac:dyDescent="0.25">
      <c r="A52" s="383"/>
      <c r="B52" s="37" t="s">
        <v>42</v>
      </c>
      <c r="C52" s="38">
        <f t="shared" si="0"/>
        <v>0</v>
      </c>
      <c r="D52" s="39">
        <f t="shared" si="12"/>
        <v>0</v>
      </c>
      <c r="E52" s="40">
        <f t="shared" si="12"/>
        <v>0</v>
      </c>
      <c r="F52" s="90"/>
      <c r="G52" s="91"/>
      <c r="H52" s="41"/>
      <c r="I52" s="42"/>
      <c r="J52" s="41"/>
      <c r="K52" s="43"/>
      <c r="L52" s="41"/>
      <c r="M52" s="43"/>
      <c r="N52" s="41"/>
      <c r="O52" s="43"/>
      <c r="P52" s="41"/>
      <c r="Q52" s="43"/>
      <c r="R52" s="41"/>
      <c r="S52" s="43"/>
      <c r="T52" s="41"/>
      <c r="U52" s="43"/>
      <c r="V52" s="41"/>
      <c r="W52" s="43"/>
      <c r="X52" s="41"/>
      <c r="Y52" s="43"/>
      <c r="Z52" s="41"/>
      <c r="AA52" s="43"/>
      <c r="AB52" s="41"/>
      <c r="AC52" s="43"/>
      <c r="AD52" s="41"/>
      <c r="AE52" s="43"/>
      <c r="AF52" s="41"/>
      <c r="AG52" s="43"/>
      <c r="AH52" s="41"/>
      <c r="AI52" s="43"/>
      <c r="AJ52" s="41"/>
      <c r="AK52" s="43"/>
      <c r="AL52" s="44"/>
      <c r="AM52" s="45"/>
      <c r="AN52" s="46"/>
      <c r="AO52" s="47"/>
      <c r="AP52" s="42"/>
      <c r="AQ52" s="32"/>
      <c r="AR52" s="32"/>
      <c r="AS52" s="48"/>
      <c r="AT52" s="32"/>
      <c r="AU52" s="33" t="str">
        <f t="shared" si="1"/>
        <v/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17"/>
      <c r="BG52" s="17"/>
      <c r="BX52" s="2"/>
      <c r="CA52" s="35" t="str">
        <f t="shared" si="2"/>
        <v/>
      </c>
      <c r="CB52" s="35" t="str">
        <f t="shared" si="3"/>
        <v/>
      </c>
      <c r="CC52" s="35" t="str">
        <f t="shared" si="4"/>
        <v/>
      </c>
      <c r="CD52" s="35" t="str">
        <f t="shared" si="5"/>
        <v/>
      </c>
      <c r="CE52" s="35"/>
      <c r="CF52" s="35"/>
      <c r="CG52" s="36">
        <f t="shared" si="6"/>
        <v>0</v>
      </c>
      <c r="CH52" s="36">
        <f t="shared" si="7"/>
        <v>0</v>
      </c>
      <c r="CI52" s="36">
        <f t="shared" si="8"/>
        <v>0</v>
      </c>
      <c r="CJ52" s="36">
        <f t="shared" si="9"/>
        <v>0</v>
      </c>
      <c r="CK52" s="10"/>
      <c r="CL52" s="10"/>
      <c r="CM52" s="10"/>
      <c r="CN52" s="10"/>
      <c r="CO52" s="10"/>
    </row>
    <row r="53" spans="1:93" ht="16.350000000000001" customHeight="1" x14ac:dyDescent="0.25">
      <c r="A53" s="383"/>
      <c r="B53" s="37" t="s">
        <v>43</v>
      </c>
      <c r="C53" s="38">
        <f t="shared" si="0"/>
        <v>0</v>
      </c>
      <c r="D53" s="39">
        <f t="shared" ref="D53:E57" si="13">SUM(H53+J53+L53+N53+P53+R53+T53+V53+X53+Z53+AB53+AD53+AF53+AH53+AJ53+AL53)</f>
        <v>0</v>
      </c>
      <c r="E53" s="40">
        <f t="shared" si="13"/>
        <v>0</v>
      </c>
      <c r="F53" s="90"/>
      <c r="G53" s="91"/>
      <c r="H53" s="41"/>
      <c r="I53" s="42"/>
      <c r="J53" s="41"/>
      <c r="K53" s="43"/>
      <c r="L53" s="41"/>
      <c r="M53" s="43"/>
      <c r="N53" s="41"/>
      <c r="O53" s="43"/>
      <c r="P53" s="41"/>
      <c r="Q53" s="43"/>
      <c r="R53" s="41"/>
      <c r="S53" s="43"/>
      <c r="T53" s="41"/>
      <c r="U53" s="43"/>
      <c r="V53" s="41"/>
      <c r="W53" s="43"/>
      <c r="X53" s="41"/>
      <c r="Y53" s="43"/>
      <c r="Z53" s="41"/>
      <c r="AA53" s="43"/>
      <c r="AB53" s="41"/>
      <c r="AC53" s="43"/>
      <c r="AD53" s="41"/>
      <c r="AE53" s="43"/>
      <c r="AF53" s="41"/>
      <c r="AG53" s="43"/>
      <c r="AH53" s="41"/>
      <c r="AI53" s="43"/>
      <c r="AJ53" s="41"/>
      <c r="AK53" s="43"/>
      <c r="AL53" s="44"/>
      <c r="AM53" s="45"/>
      <c r="AN53" s="46"/>
      <c r="AO53" s="47"/>
      <c r="AP53" s="42"/>
      <c r="AQ53" s="32"/>
      <c r="AR53" s="32"/>
      <c r="AS53" s="48"/>
      <c r="AT53" s="32"/>
      <c r="AU53" s="33" t="str">
        <f t="shared" si="1"/>
        <v/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17"/>
      <c r="BG53" s="17"/>
      <c r="BX53" s="2"/>
      <c r="CA53" s="35" t="str">
        <f t="shared" si="2"/>
        <v/>
      </c>
      <c r="CB53" s="35" t="str">
        <f t="shared" si="3"/>
        <v/>
      </c>
      <c r="CC53" s="35" t="str">
        <f t="shared" si="4"/>
        <v/>
      </c>
      <c r="CD53" s="35" t="str">
        <f t="shared" si="5"/>
        <v/>
      </c>
      <c r="CE53" s="35"/>
      <c r="CF53" s="35"/>
      <c r="CG53" s="36">
        <f t="shared" si="6"/>
        <v>0</v>
      </c>
      <c r="CH53" s="36">
        <f t="shared" si="7"/>
        <v>0</v>
      </c>
      <c r="CI53" s="36">
        <f t="shared" si="8"/>
        <v>0</v>
      </c>
      <c r="CJ53" s="36">
        <f t="shared" si="9"/>
        <v>0</v>
      </c>
      <c r="CK53" s="10"/>
      <c r="CL53" s="10"/>
      <c r="CM53" s="10"/>
      <c r="CN53" s="10"/>
      <c r="CO53" s="10"/>
    </row>
    <row r="54" spans="1:93" ht="16.350000000000001" customHeight="1" x14ac:dyDescent="0.25">
      <c r="A54" s="383"/>
      <c r="B54" s="49" t="s">
        <v>44</v>
      </c>
      <c r="C54" s="50">
        <f t="shared" si="0"/>
        <v>0</v>
      </c>
      <c r="D54" s="51">
        <f>SUM(H54+J54+L54+N54+P54+R54+T54+V54+X54+Z54+AB54+AD54+AF54+AH54+AJ54+AL54)</f>
        <v>0</v>
      </c>
      <c r="E54" s="52">
        <f t="shared" si="13"/>
        <v>0</v>
      </c>
      <c r="F54" s="90"/>
      <c r="G54" s="91"/>
      <c r="H54" s="53"/>
      <c r="I54" s="54"/>
      <c r="J54" s="53"/>
      <c r="K54" s="55"/>
      <c r="L54" s="53"/>
      <c r="M54" s="55"/>
      <c r="N54" s="53"/>
      <c r="O54" s="55"/>
      <c r="P54" s="53"/>
      <c r="Q54" s="55"/>
      <c r="R54" s="53"/>
      <c r="S54" s="55"/>
      <c r="T54" s="53"/>
      <c r="U54" s="55"/>
      <c r="V54" s="53"/>
      <c r="W54" s="55"/>
      <c r="X54" s="53"/>
      <c r="Y54" s="55"/>
      <c r="Z54" s="53"/>
      <c r="AA54" s="55"/>
      <c r="AB54" s="53"/>
      <c r="AC54" s="55"/>
      <c r="AD54" s="53"/>
      <c r="AE54" s="55"/>
      <c r="AF54" s="53"/>
      <c r="AG54" s="55"/>
      <c r="AH54" s="53"/>
      <c r="AI54" s="55"/>
      <c r="AJ54" s="53"/>
      <c r="AK54" s="55"/>
      <c r="AL54" s="56"/>
      <c r="AM54" s="57"/>
      <c r="AN54" s="46"/>
      <c r="AO54" s="58"/>
      <c r="AP54" s="42"/>
      <c r="AQ54" s="32"/>
      <c r="AR54" s="32"/>
      <c r="AS54" s="48"/>
      <c r="AT54" s="32"/>
      <c r="AU54" s="33" t="str">
        <f t="shared" si="1"/>
        <v/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17"/>
      <c r="BG54" s="17"/>
      <c r="BX54" s="2"/>
      <c r="CA54" s="35" t="str">
        <f t="shared" si="2"/>
        <v/>
      </c>
      <c r="CB54" s="35" t="str">
        <f t="shared" si="3"/>
        <v/>
      </c>
      <c r="CC54" s="35" t="str">
        <f t="shared" si="4"/>
        <v/>
      </c>
      <c r="CD54" s="35" t="str">
        <f t="shared" si="5"/>
        <v/>
      </c>
      <c r="CE54" s="35"/>
      <c r="CF54" s="35"/>
      <c r="CG54" s="36">
        <f t="shared" si="6"/>
        <v>0</v>
      </c>
      <c r="CH54" s="36">
        <f t="shared" si="7"/>
        <v>0</v>
      </c>
      <c r="CI54" s="36">
        <f t="shared" si="8"/>
        <v>0</v>
      </c>
      <c r="CJ54" s="36">
        <f t="shared" si="9"/>
        <v>0</v>
      </c>
      <c r="CK54" s="10"/>
      <c r="CL54" s="10"/>
      <c r="CM54" s="10"/>
      <c r="CN54" s="10"/>
      <c r="CO54" s="10"/>
    </row>
    <row r="55" spans="1:93" ht="16.350000000000001" customHeight="1" x14ac:dyDescent="0.25">
      <c r="A55" s="383"/>
      <c r="B55" s="37" t="s">
        <v>45</v>
      </c>
      <c r="C55" s="38">
        <f t="shared" si="0"/>
        <v>0</v>
      </c>
      <c r="D55" s="39">
        <f t="shared" si="13"/>
        <v>0</v>
      </c>
      <c r="E55" s="40">
        <f t="shared" si="13"/>
        <v>0</v>
      </c>
      <c r="F55" s="90"/>
      <c r="G55" s="92"/>
      <c r="H55" s="41"/>
      <c r="I55" s="42"/>
      <c r="J55" s="41"/>
      <c r="K55" s="43"/>
      <c r="L55" s="41"/>
      <c r="M55" s="43"/>
      <c r="N55" s="41"/>
      <c r="O55" s="43"/>
      <c r="P55" s="41"/>
      <c r="Q55" s="43"/>
      <c r="R55" s="41"/>
      <c r="S55" s="43"/>
      <c r="T55" s="41"/>
      <c r="U55" s="43"/>
      <c r="V55" s="41"/>
      <c r="W55" s="43"/>
      <c r="X55" s="41"/>
      <c r="Y55" s="43"/>
      <c r="Z55" s="41"/>
      <c r="AA55" s="43"/>
      <c r="AB55" s="41"/>
      <c r="AC55" s="43"/>
      <c r="AD55" s="41"/>
      <c r="AE55" s="43"/>
      <c r="AF55" s="41"/>
      <c r="AG55" s="43"/>
      <c r="AH55" s="41"/>
      <c r="AI55" s="43"/>
      <c r="AJ55" s="41"/>
      <c r="AK55" s="43"/>
      <c r="AL55" s="44"/>
      <c r="AM55" s="45"/>
      <c r="AN55" s="46"/>
      <c r="AO55" s="47"/>
      <c r="AP55" s="42"/>
      <c r="AQ55" s="32"/>
      <c r="AR55" s="32"/>
      <c r="AS55" s="48"/>
      <c r="AT55" s="32"/>
      <c r="AU55" s="33" t="str">
        <f t="shared" si="1"/>
        <v/>
      </c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17"/>
      <c r="BG55" s="17"/>
      <c r="BX55" s="2"/>
      <c r="CA55" s="35" t="str">
        <f t="shared" si="2"/>
        <v/>
      </c>
      <c r="CB55" s="35" t="str">
        <f t="shared" si="3"/>
        <v/>
      </c>
      <c r="CC55" s="35" t="str">
        <f t="shared" si="4"/>
        <v/>
      </c>
      <c r="CD55" s="35" t="str">
        <f t="shared" si="5"/>
        <v/>
      </c>
      <c r="CE55" s="35"/>
      <c r="CF55" s="35"/>
      <c r="CG55" s="36">
        <f t="shared" si="6"/>
        <v>0</v>
      </c>
      <c r="CH55" s="36">
        <f t="shared" si="7"/>
        <v>0</v>
      </c>
      <c r="CI55" s="36">
        <f t="shared" si="8"/>
        <v>0</v>
      </c>
      <c r="CJ55" s="36">
        <f t="shared" si="9"/>
        <v>0</v>
      </c>
      <c r="CK55" s="10"/>
      <c r="CL55" s="10"/>
      <c r="CM55" s="10"/>
      <c r="CN55" s="10"/>
      <c r="CO55" s="10"/>
    </row>
    <row r="56" spans="1:93" ht="16.350000000000001" customHeight="1" x14ac:dyDescent="0.25">
      <c r="A56" s="383"/>
      <c r="B56" s="59" t="s">
        <v>46</v>
      </c>
      <c r="C56" s="38">
        <f t="shared" si="0"/>
        <v>0</v>
      </c>
      <c r="D56" s="39">
        <f t="shared" si="13"/>
        <v>0</v>
      </c>
      <c r="E56" s="61">
        <f t="shared" si="13"/>
        <v>0</v>
      </c>
      <c r="F56" s="90"/>
      <c r="G56" s="93"/>
      <c r="H56" s="41"/>
      <c r="I56" s="42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41"/>
      <c r="W56" s="43"/>
      <c r="X56" s="41"/>
      <c r="Y56" s="43"/>
      <c r="Z56" s="41"/>
      <c r="AA56" s="43"/>
      <c r="AB56" s="41"/>
      <c r="AC56" s="43"/>
      <c r="AD56" s="41"/>
      <c r="AE56" s="43"/>
      <c r="AF56" s="41"/>
      <c r="AG56" s="101"/>
      <c r="AH56" s="41"/>
      <c r="AI56" s="43"/>
      <c r="AJ56" s="41"/>
      <c r="AK56" s="43"/>
      <c r="AL56" s="44"/>
      <c r="AM56" s="45"/>
      <c r="AN56" s="46"/>
      <c r="AO56" s="47"/>
      <c r="AP56" s="42"/>
      <c r="AQ56" s="32"/>
      <c r="AR56" s="32"/>
      <c r="AS56" s="48"/>
      <c r="AT56" s="32"/>
      <c r="AU56" s="33" t="str">
        <f t="shared" si="1"/>
        <v/>
      </c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17"/>
      <c r="BG56" s="17"/>
      <c r="BX56" s="2"/>
      <c r="CA56" s="35" t="str">
        <f t="shared" si="2"/>
        <v/>
      </c>
      <c r="CB56" s="35" t="str">
        <f t="shared" si="3"/>
        <v/>
      </c>
      <c r="CC56" s="35" t="str">
        <f t="shared" si="4"/>
        <v/>
      </c>
      <c r="CD56" s="35" t="str">
        <f t="shared" si="5"/>
        <v/>
      </c>
      <c r="CE56" s="35"/>
      <c r="CF56" s="35"/>
      <c r="CG56" s="36">
        <f t="shared" si="6"/>
        <v>0</v>
      </c>
      <c r="CH56" s="36">
        <f t="shared" si="7"/>
        <v>0</v>
      </c>
      <c r="CI56" s="36">
        <f t="shared" si="8"/>
        <v>0</v>
      </c>
      <c r="CJ56" s="36">
        <f t="shared" si="9"/>
        <v>0</v>
      </c>
      <c r="CK56" s="10"/>
      <c r="CL56" s="10"/>
      <c r="CM56" s="10"/>
      <c r="CN56" s="10"/>
      <c r="CO56" s="10"/>
    </row>
    <row r="57" spans="1:93" ht="16.350000000000001" customHeight="1" x14ac:dyDescent="0.25">
      <c r="A57" s="384"/>
      <c r="B57" s="63" t="s">
        <v>47</v>
      </c>
      <c r="C57" s="64">
        <f t="shared" si="0"/>
        <v>0</v>
      </c>
      <c r="D57" s="65">
        <f>SUM(H57+J57+L57+N57+P57+R57+T57+V57+X57+Z57+AB57+AD57+AF57+AH57+AJ57+AL57)</f>
        <v>0</v>
      </c>
      <c r="E57" s="66">
        <f t="shared" si="13"/>
        <v>0</v>
      </c>
      <c r="F57" s="97"/>
      <c r="G57" s="98"/>
      <c r="H57" s="67"/>
      <c r="I57" s="68"/>
      <c r="J57" s="67"/>
      <c r="K57" s="69"/>
      <c r="L57" s="67"/>
      <c r="M57" s="69"/>
      <c r="N57" s="67"/>
      <c r="O57" s="69"/>
      <c r="P57" s="67"/>
      <c r="Q57" s="69"/>
      <c r="R57" s="67"/>
      <c r="S57" s="69"/>
      <c r="T57" s="67"/>
      <c r="U57" s="69"/>
      <c r="V57" s="67"/>
      <c r="W57" s="69"/>
      <c r="X57" s="67"/>
      <c r="Y57" s="69"/>
      <c r="Z57" s="67"/>
      <c r="AA57" s="69"/>
      <c r="AB57" s="67"/>
      <c r="AC57" s="69"/>
      <c r="AD57" s="67"/>
      <c r="AE57" s="69"/>
      <c r="AF57" s="67"/>
      <c r="AG57" s="69"/>
      <c r="AH57" s="67"/>
      <c r="AI57" s="69"/>
      <c r="AJ57" s="67"/>
      <c r="AK57" s="69"/>
      <c r="AL57" s="99"/>
      <c r="AM57" s="71"/>
      <c r="AN57" s="72"/>
      <c r="AO57" s="73"/>
      <c r="AP57" s="74"/>
      <c r="AQ57" s="75"/>
      <c r="AR57" s="75"/>
      <c r="AS57" s="48"/>
      <c r="AT57" s="32"/>
      <c r="AU57" s="33" t="str">
        <f t="shared" si="1"/>
        <v/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17"/>
      <c r="BG57" s="17"/>
      <c r="BX57" s="2"/>
      <c r="CA57" s="35" t="str">
        <f t="shared" si="2"/>
        <v/>
      </c>
      <c r="CB57" s="35" t="str">
        <f t="shared" si="3"/>
        <v/>
      </c>
      <c r="CC57" s="35" t="str">
        <f t="shared" si="4"/>
        <v/>
      </c>
      <c r="CD57" s="35" t="str">
        <f t="shared" si="5"/>
        <v/>
      </c>
      <c r="CE57" s="35"/>
      <c r="CF57" s="35"/>
      <c r="CG57" s="36">
        <f t="shared" si="6"/>
        <v>0</v>
      </c>
      <c r="CH57" s="36">
        <f t="shared" si="7"/>
        <v>0</v>
      </c>
      <c r="CI57" s="36">
        <f t="shared" si="8"/>
        <v>0</v>
      </c>
      <c r="CJ57" s="36">
        <f t="shared" si="9"/>
        <v>0</v>
      </c>
      <c r="CK57" s="10"/>
      <c r="CL57" s="10"/>
      <c r="CM57" s="10"/>
      <c r="CN57" s="10"/>
      <c r="CO57" s="10"/>
    </row>
    <row r="58" spans="1:93" ht="16.350000000000001" customHeight="1" x14ac:dyDescent="0.25">
      <c r="A58" s="382" t="s">
        <v>51</v>
      </c>
      <c r="B58" s="18" t="s">
        <v>37</v>
      </c>
      <c r="C58" s="19">
        <f t="shared" si="0"/>
        <v>17</v>
      </c>
      <c r="D58" s="20">
        <f>SUM(J58+L58+N58+P58+R58+T58+V58+X58+Z58+AB58+AD58+AF58+AH58+AJ58+AL58)</f>
        <v>13</v>
      </c>
      <c r="E58" s="21">
        <f>SUM(K58+M58+O58+Q58+S58+U58+W58+Y58+AA58+AC58+AE58+AG58+AI58+AK58+AM58)</f>
        <v>4</v>
      </c>
      <c r="F58" s="88"/>
      <c r="G58" s="89"/>
      <c r="H58" s="88"/>
      <c r="I58" s="89"/>
      <c r="J58" s="22"/>
      <c r="K58" s="24"/>
      <c r="L58" s="22"/>
      <c r="M58" s="24"/>
      <c r="N58" s="22"/>
      <c r="O58" s="24"/>
      <c r="P58" s="22"/>
      <c r="Q58" s="24">
        <v>1</v>
      </c>
      <c r="R58" s="22">
        <v>2</v>
      </c>
      <c r="S58" s="24"/>
      <c r="T58" s="22">
        <v>2</v>
      </c>
      <c r="U58" s="24">
        <v>1</v>
      </c>
      <c r="V58" s="22">
        <v>3</v>
      </c>
      <c r="W58" s="24"/>
      <c r="X58" s="22">
        <v>4</v>
      </c>
      <c r="Y58" s="24"/>
      <c r="Z58" s="22">
        <v>1</v>
      </c>
      <c r="AA58" s="24">
        <v>1</v>
      </c>
      <c r="AB58" s="22"/>
      <c r="AC58" s="24"/>
      <c r="AD58" s="22"/>
      <c r="AE58" s="24"/>
      <c r="AF58" s="22"/>
      <c r="AG58" s="24">
        <v>1</v>
      </c>
      <c r="AH58" s="22">
        <v>1</v>
      </c>
      <c r="AI58" s="24"/>
      <c r="AJ58" s="22"/>
      <c r="AK58" s="24"/>
      <c r="AL58" s="25"/>
      <c r="AM58" s="26"/>
      <c r="AN58" s="81"/>
      <c r="AO58" s="28">
        <v>0</v>
      </c>
      <c r="AP58" s="23">
        <v>0</v>
      </c>
      <c r="AQ58" s="102">
        <v>1</v>
      </c>
      <c r="AR58" s="102">
        <v>2</v>
      </c>
      <c r="AS58" s="102">
        <v>0</v>
      </c>
      <c r="AT58" s="102">
        <v>0</v>
      </c>
      <c r="AU58" s="33" t="str">
        <f t="shared" si="1"/>
        <v/>
      </c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7"/>
      <c r="BG58" s="17"/>
      <c r="BX58" s="2"/>
      <c r="CA58" s="35" t="str">
        <f t="shared" si="2"/>
        <v/>
      </c>
      <c r="CB58" s="35" t="str">
        <f t="shared" si="3"/>
        <v/>
      </c>
      <c r="CC58" s="35" t="str">
        <f t="shared" si="4"/>
        <v/>
      </c>
      <c r="CD58" s="35" t="str">
        <f t="shared" si="5"/>
        <v/>
      </c>
      <c r="CE58" s="35"/>
      <c r="CF58" s="35"/>
      <c r="CG58" s="36">
        <f t="shared" si="6"/>
        <v>0</v>
      </c>
      <c r="CH58" s="36">
        <f t="shared" si="7"/>
        <v>0</v>
      </c>
      <c r="CI58" s="36">
        <f t="shared" si="8"/>
        <v>0</v>
      </c>
      <c r="CJ58" s="36">
        <f t="shared" si="9"/>
        <v>0</v>
      </c>
      <c r="CK58" s="10"/>
      <c r="CL58" s="10"/>
      <c r="CM58" s="10"/>
      <c r="CN58" s="10"/>
      <c r="CO58" s="10"/>
    </row>
    <row r="59" spans="1:93" ht="16.350000000000001" customHeight="1" x14ac:dyDescent="0.25">
      <c r="A59" s="383"/>
      <c r="B59" s="37" t="s">
        <v>38</v>
      </c>
      <c r="C59" s="38">
        <f t="shared" si="0"/>
        <v>0</v>
      </c>
      <c r="D59" s="39">
        <f t="shared" ref="D59:E64" si="14">SUM(J59+L59+N59+P59+R59+T59+V59+X59+Z59+AB59+AD59+AF59+AH59+AJ59+AL59)</f>
        <v>0</v>
      </c>
      <c r="E59" s="40">
        <f t="shared" si="14"/>
        <v>0</v>
      </c>
      <c r="F59" s="90"/>
      <c r="G59" s="91"/>
      <c r="H59" s="90"/>
      <c r="I59" s="91"/>
      <c r="J59" s="41"/>
      <c r="K59" s="43"/>
      <c r="L59" s="41"/>
      <c r="M59" s="43"/>
      <c r="N59" s="41"/>
      <c r="O59" s="43"/>
      <c r="P59" s="41"/>
      <c r="Q59" s="43"/>
      <c r="R59" s="41"/>
      <c r="S59" s="43"/>
      <c r="T59" s="41"/>
      <c r="U59" s="43"/>
      <c r="V59" s="41"/>
      <c r="W59" s="43"/>
      <c r="X59" s="41"/>
      <c r="Y59" s="43"/>
      <c r="Z59" s="41"/>
      <c r="AA59" s="43"/>
      <c r="AB59" s="41"/>
      <c r="AC59" s="43"/>
      <c r="AD59" s="41"/>
      <c r="AE59" s="43"/>
      <c r="AF59" s="41"/>
      <c r="AG59" s="43"/>
      <c r="AH59" s="41"/>
      <c r="AI59" s="43"/>
      <c r="AJ59" s="41"/>
      <c r="AK59" s="43"/>
      <c r="AL59" s="44"/>
      <c r="AM59" s="45"/>
      <c r="AN59" s="46"/>
      <c r="AO59" s="47"/>
      <c r="AP59" s="42"/>
      <c r="AQ59" s="32"/>
      <c r="AR59" s="32"/>
      <c r="AS59" s="32"/>
      <c r="AT59" s="32"/>
      <c r="AU59" s="33" t="str">
        <f t="shared" si="1"/>
        <v/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7"/>
      <c r="BG59" s="17"/>
      <c r="BX59" s="2"/>
      <c r="CA59" s="35" t="str">
        <f t="shared" si="2"/>
        <v/>
      </c>
      <c r="CB59" s="35" t="str">
        <f t="shared" si="3"/>
        <v/>
      </c>
      <c r="CC59" s="35" t="str">
        <f t="shared" si="4"/>
        <v/>
      </c>
      <c r="CD59" s="35" t="str">
        <f t="shared" si="5"/>
        <v/>
      </c>
      <c r="CE59" s="35"/>
      <c r="CF59" s="35"/>
      <c r="CG59" s="36">
        <f t="shared" si="6"/>
        <v>0</v>
      </c>
      <c r="CH59" s="36">
        <f t="shared" si="7"/>
        <v>0</v>
      </c>
      <c r="CI59" s="36">
        <f t="shared" si="8"/>
        <v>0</v>
      </c>
      <c r="CJ59" s="36">
        <f t="shared" si="9"/>
        <v>0</v>
      </c>
      <c r="CK59" s="10"/>
      <c r="CL59" s="10"/>
      <c r="CM59" s="10"/>
      <c r="CN59" s="10"/>
      <c r="CO59" s="10"/>
    </row>
    <row r="60" spans="1:93" ht="16.350000000000001" customHeight="1" x14ac:dyDescent="0.25">
      <c r="A60" s="383"/>
      <c r="B60" s="37" t="s">
        <v>39</v>
      </c>
      <c r="C60" s="38">
        <f t="shared" si="0"/>
        <v>174</v>
      </c>
      <c r="D60" s="39">
        <f>SUM(J60+L60+N60+P60+R60+T60+V60+X60+Z60+AB60+AD60+AF60+AH60+AJ60+AL60)</f>
        <v>124</v>
      </c>
      <c r="E60" s="40">
        <f>SUM(K60+M60+O60+Q60+S60+U60+W60+Y60+AA60+AC60+AE60+AG60+AI60+AK60+AM60)</f>
        <v>50</v>
      </c>
      <c r="F60" s="90"/>
      <c r="G60" s="91"/>
      <c r="H60" s="90"/>
      <c r="I60" s="91"/>
      <c r="J60" s="41"/>
      <c r="K60" s="43"/>
      <c r="L60" s="41"/>
      <c r="M60" s="43"/>
      <c r="N60" s="41">
        <v>9</v>
      </c>
      <c r="O60" s="43"/>
      <c r="P60" s="41">
        <v>9</v>
      </c>
      <c r="Q60" s="43">
        <v>8</v>
      </c>
      <c r="R60" s="41">
        <v>23</v>
      </c>
      <c r="S60" s="43">
        <v>5</v>
      </c>
      <c r="T60" s="41">
        <v>16</v>
      </c>
      <c r="U60" s="43">
        <v>13</v>
      </c>
      <c r="V60" s="41">
        <v>22</v>
      </c>
      <c r="W60" s="43">
        <v>8</v>
      </c>
      <c r="X60" s="41">
        <v>15</v>
      </c>
      <c r="Y60" s="43">
        <v>3</v>
      </c>
      <c r="Z60" s="41">
        <v>10</v>
      </c>
      <c r="AA60" s="43">
        <v>6</v>
      </c>
      <c r="AB60" s="41">
        <v>7</v>
      </c>
      <c r="AC60" s="43">
        <v>1</v>
      </c>
      <c r="AD60" s="41">
        <v>4</v>
      </c>
      <c r="AE60" s="43">
        <v>3</v>
      </c>
      <c r="AF60" s="41">
        <v>3</v>
      </c>
      <c r="AG60" s="43">
        <v>3</v>
      </c>
      <c r="AH60" s="41">
        <v>4</v>
      </c>
      <c r="AI60" s="43"/>
      <c r="AJ60" s="41">
        <v>2</v>
      </c>
      <c r="AK60" s="43"/>
      <c r="AL60" s="44"/>
      <c r="AM60" s="45"/>
      <c r="AN60" s="46"/>
      <c r="AO60" s="47">
        <v>0</v>
      </c>
      <c r="AP60" s="42">
        <v>4</v>
      </c>
      <c r="AQ60" s="32">
        <v>4</v>
      </c>
      <c r="AR60" s="32">
        <v>12</v>
      </c>
      <c r="AS60" s="32">
        <v>0</v>
      </c>
      <c r="AT60" s="32">
        <v>0</v>
      </c>
      <c r="AU60" s="33" t="str">
        <f t="shared" si="1"/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17"/>
      <c r="BG60" s="17"/>
      <c r="BX60" s="2"/>
      <c r="CA60" s="35" t="str">
        <f t="shared" si="2"/>
        <v/>
      </c>
      <c r="CB60" s="35" t="str">
        <f t="shared" si="3"/>
        <v/>
      </c>
      <c r="CC60" s="35" t="str">
        <f t="shared" si="4"/>
        <v/>
      </c>
      <c r="CD60" s="35" t="str">
        <f t="shared" si="5"/>
        <v/>
      </c>
      <c r="CE60" s="35"/>
      <c r="CF60" s="35"/>
      <c r="CG60" s="36">
        <f t="shared" si="6"/>
        <v>0</v>
      </c>
      <c r="CH60" s="36">
        <f t="shared" si="7"/>
        <v>0</v>
      </c>
      <c r="CI60" s="36">
        <f t="shared" si="8"/>
        <v>0</v>
      </c>
      <c r="CJ60" s="36">
        <f t="shared" si="9"/>
        <v>0</v>
      </c>
      <c r="CK60" s="10"/>
      <c r="CL60" s="10"/>
      <c r="CM60" s="10"/>
      <c r="CN60" s="10"/>
      <c r="CO60" s="10"/>
    </row>
    <row r="61" spans="1:93" ht="16.350000000000001" customHeight="1" x14ac:dyDescent="0.25">
      <c r="A61" s="383"/>
      <c r="B61" s="37" t="s">
        <v>41</v>
      </c>
      <c r="C61" s="38">
        <f t="shared" si="0"/>
        <v>0</v>
      </c>
      <c r="D61" s="39">
        <f t="shared" si="14"/>
        <v>0</v>
      </c>
      <c r="E61" s="40">
        <f t="shared" si="14"/>
        <v>0</v>
      </c>
      <c r="F61" s="90"/>
      <c r="G61" s="91"/>
      <c r="H61" s="90"/>
      <c r="I61" s="91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41"/>
      <c r="W61" s="43"/>
      <c r="X61" s="41"/>
      <c r="Y61" s="43"/>
      <c r="Z61" s="41"/>
      <c r="AA61" s="43"/>
      <c r="AB61" s="41"/>
      <c r="AC61" s="43"/>
      <c r="AD61" s="41"/>
      <c r="AE61" s="43"/>
      <c r="AF61" s="41"/>
      <c r="AG61" s="43"/>
      <c r="AH61" s="41"/>
      <c r="AI61" s="43"/>
      <c r="AJ61" s="41"/>
      <c r="AK61" s="43"/>
      <c r="AL61" s="44"/>
      <c r="AM61" s="45"/>
      <c r="AN61" s="46"/>
      <c r="AO61" s="47"/>
      <c r="AP61" s="42"/>
      <c r="AQ61" s="32"/>
      <c r="AR61" s="32"/>
      <c r="AS61" s="32"/>
      <c r="AT61" s="32"/>
      <c r="AU61" s="33" t="str">
        <f t="shared" si="1"/>
        <v/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17"/>
      <c r="BG61" s="17"/>
      <c r="BX61" s="2"/>
      <c r="CA61" s="35" t="str">
        <f t="shared" si="2"/>
        <v/>
      </c>
      <c r="CB61" s="35" t="str">
        <f t="shared" si="3"/>
        <v/>
      </c>
      <c r="CC61" s="35" t="str">
        <f t="shared" si="4"/>
        <v/>
      </c>
      <c r="CD61" s="35" t="str">
        <f t="shared" si="5"/>
        <v/>
      </c>
      <c r="CE61" s="35"/>
      <c r="CF61" s="35"/>
      <c r="CG61" s="36">
        <f t="shared" si="6"/>
        <v>0</v>
      </c>
      <c r="CH61" s="36">
        <f t="shared" si="7"/>
        <v>0</v>
      </c>
      <c r="CI61" s="36">
        <f t="shared" si="8"/>
        <v>0</v>
      </c>
      <c r="CJ61" s="36">
        <f t="shared" si="9"/>
        <v>0</v>
      </c>
      <c r="CK61" s="10"/>
      <c r="CL61" s="10"/>
      <c r="CM61" s="10"/>
      <c r="CN61" s="10"/>
      <c r="CO61" s="10"/>
    </row>
    <row r="62" spans="1:93" ht="16.350000000000001" customHeight="1" x14ac:dyDescent="0.25">
      <c r="A62" s="383"/>
      <c r="B62" s="37" t="s">
        <v>42</v>
      </c>
      <c r="C62" s="38">
        <f t="shared" si="0"/>
        <v>0</v>
      </c>
      <c r="D62" s="39">
        <f t="shared" si="14"/>
        <v>0</v>
      </c>
      <c r="E62" s="40">
        <f t="shared" si="14"/>
        <v>0</v>
      </c>
      <c r="F62" s="90"/>
      <c r="G62" s="91"/>
      <c r="H62" s="90"/>
      <c r="I62" s="91"/>
      <c r="J62" s="41"/>
      <c r="K62" s="43"/>
      <c r="L62" s="41"/>
      <c r="M62" s="43"/>
      <c r="N62" s="41"/>
      <c r="O62" s="43"/>
      <c r="P62" s="41"/>
      <c r="Q62" s="43"/>
      <c r="R62" s="41"/>
      <c r="S62" s="43"/>
      <c r="T62" s="41"/>
      <c r="U62" s="43"/>
      <c r="V62" s="41"/>
      <c r="W62" s="43"/>
      <c r="X62" s="41"/>
      <c r="Y62" s="43"/>
      <c r="Z62" s="41"/>
      <c r="AA62" s="43"/>
      <c r="AB62" s="41"/>
      <c r="AC62" s="43"/>
      <c r="AD62" s="41"/>
      <c r="AE62" s="43"/>
      <c r="AF62" s="41"/>
      <c r="AG62" s="43"/>
      <c r="AH62" s="41"/>
      <c r="AI62" s="43"/>
      <c r="AJ62" s="41"/>
      <c r="AK62" s="43"/>
      <c r="AL62" s="44"/>
      <c r="AM62" s="45"/>
      <c r="AN62" s="46"/>
      <c r="AO62" s="47"/>
      <c r="AP62" s="42"/>
      <c r="AQ62" s="32"/>
      <c r="AR62" s="32"/>
      <c r="AS62" s="32"/>
      <c r="AT62" s="32"/>
      <c r="AU62" s="33" t="str">
        <f t="shared" si="1"/>
        <v/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17"/>
      <c r="BG62" s="17"/>
      <c r="BX62" s="2"/>
      <c r="CA62" s="35" t="str">
        <f t="shared" si="2"/>
        <v/>
      </c>
      <c r="CB62" s="35" t="str">
        <f t="shared" si="3"/>
        <v/>
      </c>
      <c r="CC62" s="35" t="str">
        <f t="shared" si="4"/>
        <v/>
      </c>
      <c r="CD62" s="35" t="str">
        <f t="shared" si="5"/>
        <v/>
      </c>
      <c r="CE62" s="35"/>
      <c r="CF62" s="35"/>
      <c r="CG62" s="36">
        <f t="shared" si="6"/>
        <v>0</v>
      </c>
      <c r="CH62" s="36">
        <f t="shared" si="7"/>
        <v>0</v>
      </c>
      <c r="CI62" s="36">
        <f t="shared" si="8"/>
        <v>0</v>
      </c>
      <c r="CJ62" s="36">
        <f t="shared" si="9"/>
        <v>0</v>
      </c>
      <c r="CK62" s="10"/>
      <c r="CL62" s="10"/>
      <c r="CM62" s="10"/>
      <c r="CN62" s="10"/>
      <c r="CO62" s="10"/>
    </row>
    <row r="63" spans="1:93" ht="16.350000000000001" customHeight="1" x14ac:dyDescent="0.25">
      <c r="A63" s="383"/>
      <c r="B63" s="103" t="s">
        <v>46</v>
      </c>
      <c r="C63" s="104">
        <f t="shared" si="0"/>
        <v>0</v>
      </c>
      <c r="D63" s="39">
        <f>SUM(J63+L63+N63+P63+R63+T63+V63+X63+Z63+AB63+AD63+AF63+AH63+AJ63+AL63)</f>
        <v>0</v>
      </c>
      <c r="E63" s="61">
        <f>SUM(K63+M63+O63+Q63+S63+U63+W63+Y63+AA63+AC63+AE63+AG63+AI63+AK63+AM63)</f>
        <v>0</v>
      </c>
      <c r="F63" s="90"/>
      <c r="G63" s="91"/>
      <c r="H63" s="90"/>
      <c r="I63" s="91"/>
      <c r="J63" s="53"/>
      <c r="K63" s="55"/>
      <c r="L63" s="53"/>
      <c r="M63" s="55"/>
      <c r="N63" s="53"/>
      <c r="O63" s="55"/>
      <c r="P63" s="53"/>
      <c r="Q63" s="55"/>
      <c r="R63" s="53"/>
      <c r="S63" s="55"/>
      <c r="T63" s="53"/>
      <c r="U63" s="55"/>
      <c r="V63" s="53"/>
      <c r="W63" s="55"/>
      <c r="X63" s="53"/>
      <c r="Y63" s="55"/>
      <c r="Z63" s="53"/>
      <c r="AA63" s="55"/>
      <c r="AB63" s="53"/>
      <c r="AC63" s="55"/>
      <c r="AD63" s="53"/>
      <c r="AE63" s="55"/>
      <c r="AF63" s="53"/>
      <c r="AG63" s="55"/>
      <c r="AH63" s="53"/>
      <c r="AI63" s="55"/>
      <c r="AJ63" s="53"/>
      <c r="AK63" s="55"/>
      <c r="AL63" s="56"/>
      <c r="AM63" s="57"/>
      <c r="AN63" s="46"/>
      <c r="AO63" s="58"/>
      <c r="AP63" s="54"/>
      <c r="AQ63" s="105"/>
      <c r="AR63" s="105"/>
      <c r="AS63" s="105"/>
      <c r="AT63" s="105"/>
      <c r="AU63" s="33" t="str">
        <f t="shared" si="1"/>
        <v/>
      </c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17"/>
      <c r="BG63" s="17"/>
      <c r="BX63" s="2"/>
      <c r="CA63" s="35" t="str">
        <f t="shared" si="2"/>
        <v/>
      </c>
      <c r="CB63" s="35" t="str">
        <f t="shared" si="3"/>
        <v/>
      </c>
      <c r="CC63" s="35" t="str">
        <f t="shared" si="4"/>
        <v/>
      </c>
      <c r="CD63" s="35" t="str">
        <f t="shared" si="5"/>
        <v/>
      </c>
      <c r="CE63" s="35"/>
      <c r="CF63" s="35"/>
      <c r="CG63" s="36">
        <f t="shared" si="6"/>
        <v>0</v>
      </c>
      <c r="CH63" s="36">
        <f t="shared" si="7"/>
        <v>0</v>
      </c>
      <c r="CI63" s="36">
        <f t="shared" si="8"/>
        <v>0</v>
      </c>
      <c r="CJ63" s="36">
        <f t="shared" si="9"/>
        <v>0</v>
      </c>
      <c r="CK63" s="10"/>
      <c r="CL63" s="10"/>
      <c r="CM63" s="10"/>
      <c r="CN63" s="10"/>
      <c r="CO63" s="10"/>
    </row>
    <row r="64" spans="1:93" ht="16.350000000000001" customHeight="1" x14ac:dyDescent="0.25">
      <c r="A64" s="383"/>
      <c r="B64" s="63" t="s">
        <v>45</v>
      </c>
      <c r="C64" s="64">
        <f t="shared" si="0"/>
        <v>0</v>
      </c>
      <c r="D64" s="65">
        <f t="shared" si="14"/>
        <v>0</v>
      </c>
      <c r="E64" s="66">
        <f t="shared" si="14"/>
        <v>0</v>
      </c>
      <c r="F64" s="97"/>
      <c r="G64" s="106"/>
      <c r="H64" s="97"/>
      <c r="I64" s="106"/>
      <c r="J64" s="70"/>
      <c r="K64" s="84"/>
      <c r="L64" s="70"/>
      <c r="M64" s="84"/>
      <c r="N64" s="70"/>
      <c r="O64" s="84"/>
      <c r="P64" s="70"/>
      <c r="Q64" s="84"/>
      <c r="R64" s="70"/>
      <c r="S64" s="84"/>
      <c r="T64" s="70"/>
      <c r="U64" s="84"/>
      <c r="V64" s="70"/>
      <c r="W64" s="84"/>
      <c r="X64" s="70"/>
      <c r="Y64" s="84"/>
      <c r="Z64" s="70"/>
      <c r="AA64" s="84"/>
      <c r="AB64" s="70"/>
      <c r="AC64" s="84"/>
      <c r="AD64" s="70"/>
      <c r="AE64" s="84"/>
      <c r="AF64" s="70"/>
      <c r="AG64" s="84"/>
      <c r="AH64" s="70"/>
      <c r="AI64" s="84"/>
      <c r="AJ64" s="70"/>
      <c r="AK64" s="84"/>
      <c r="AL64" s="85"/>
      <c r="AM64" s="86"/>
      <c r="AN64" s="72"/>
      <c r="AO64" s="87"/>
      <c r="AP64" s="74"/>
      <c r="AQ64" s="75"/>
      <c r="AR64" s="75"/>
      <c r="AS64" s="75"/>
      <c r="AT64" s="75"/>
      <c r="AU64" s="33" t="str">
        <f t="shared" si="1"/>
        <v/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17"/>
      <c r="BG64" s="17"/>
      <c r="BX64" s="2"/>
      <c r="CA64" s="35" t="str">
        <f t="shared" si="2"/>
        <v/>
      </c>
      <c r="CB64" s="35" t="str">
        <f t="shared" si="3"/>
        <v/>
      </c>
      <c r="CC64" s="35" t="str">
        <f t="shared" si="4"/>
        <v/>
      </c>
      <c r="CD64" s="35" t="str">
        <f t="shared" si="5"/>
        <v/>
      </c>
      <c r="CE64" s="35"/>
      <c r="CF64" s="35"/>
      <c r="CG64" s="36">
        <f t="shared" si="6"/>
        <v>0</v>
      </c>
      <c r="CH64" s="36">
        <f t="shared" si="7"/>
        <v>0</v>
      </c>
      <c r="CI64" s="36">
        <f t="shared" si="8"/>
        <v>0</v>
      </c>
      <c r="CJ64" s="36">
        <f t="shared" si="9"/>
        <v>0</v>
      </c>
      <c r="CK64" s="10"/>
      <c r="CL64" s="10"/>
      <c r="CM64" s="10"/>
      <c r="CN64" s="10"/>
      <c r="CO64" s="10"/>
    </row>
    <row r="65" spans="1:93" ht="16.350000000000001" customHeight="1" x14ac:dyDescent="0.25">
      <c r="A65" s="382" t="s">
        <v>52</v>
      </c>
      <c r="B65" s="18" t="s">
        <v>37</v>
      </c>
      <c r="C65" s="19">
        <f t="shared" si="0"/>
        <v>15</v>
      </c>
      <c r="D65" s="20">
        <f>SUM(J65+L65+N65+P65+R65+T65+V65+X65+Z65+AB65)</f>
        <v>12</v>
      </c>
      <c r="E65" s="21">
        <f>SUM(K65+M65+O65+Q65+S65+U65+W65+Y65+AA65+AC65)</f>
        <v>3</v>
      </c>
      <c r="F65" s="88"/>
      <c r="G65" s="89"/>
      <c r="H65" s="88"/>
      <c r="I65" s="89"/>
      <c r="J65" s="22"/>
      <c r="K65" s="24"/>
      <c r="L65" s="22"/>
      <c r="M65" s="24"/>
      <c r="N65" s="22"/>
      <c r="O65" s="24"/>
      <c r="P65" s="22"/>
      <c r="Q65" s="24">
        <v>1</v>
      </c>
      <c r="R65" s="22">
        <v>2</v>
      </c>
      <c r="S65" s="24"/>
      <c r="T65" s="22">
        <v>2</v>
      </c>
      <c r="U65" s="24">
        <v>1</v>
      </c>
      <c r="V65" s="22">
        <v>3</v>
      </c>
      <c r="W65" s="24"/>
      <c r="X65" s="22">
        <v>4</v>
      </c>
      <c r="Y65" s="24"/>
      <c r="Z65" s="22">
        <v>1</v>
      </c>
      <c r="AA65" s="24">
        <v>1</v>
      </c>
      <c r="AB65" s="41"/>
      <c r="AC65" s="43"/>
      <c r="AD65" s="107"/>
      <c r="AE65" s="108"/>
      <c r="AF65" s="109"/>
      <c r="AG65" s="110"/>
      <c r="AH65" s="109"/>
      <c r="AI65" s="110"/>
      <c r="AJ65" s="109"/>
      <c r="AK65" s="110"/>
      <c r="AL65" s="111"/>
      <c r="AM65" s="112"/>
      <c r="AN65" s="81"/>
      <c r="AO65" s="82">
        <v>0</v>
      </c>
      <c r="AP65" s="29">
        <v>0</v>
      </c>
      <c r="AQ65" s="30">
        <v>1</v>
      </c>
      <c r="AR65" s="30">
        <v>2</v>
      </c>
      <c r="AS65" s="30">
        <v>0</v>
      </c>
      <c r="AT65" s="30">
        <v>0</v>
      </c>
      <c r="AU65" s="33" t="str">
        <f t="shared" si="1"/>
        <v/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17"/>
      <c r="BG65" s="17"/>
      <c r="BX65" s="2"/>
      <c r="CA65" s="35" t="str">
        <f t="shared" si="2"/>
        <v/>
      </c>
      <c r="CB65" s="35" t="str">
        <f t="shared" si="3"/>
        <v/>
      </c>
      <c r="CC65" s="35" t="str">
        <f t="shared" si="4"/>
        <v/>
      </c>
      <c r="CD65" s="35" t="str">
        <f t="shared" si="5"/>
        <v/>
      </c>
      <c r="CE65" s="35"/>
      <c r="CF65" s="35"/>
      <c r="CG65" s="36">
        <f t="shared" si="6"/>
        <v>0</v>
      </c>
      <c r="CH65" s="36">
        <f t="shared" si="7"/>
        <v>0</v>
      </c>
      <c r="CI65" s="36">
        <f t="shared" si="8"/>
        <v>0</v>
      </c>
      <c r="CJ65" s="36">
        <f t="shared" si="9"/>
        <v>0</v>
      </c>
      <c r="CK65" s="10"/>
      <c r="CL65" s="10"/>
      <c r="CM65" s="10"/>
      <c r="CN65" s="10"/>
      <c r="CO65" s="10"/>
    </row>
    <row r="66" spans="1:93" ht="16.350000000000001" customHeight="1" x14ac:dyDescent="0.25">
      <c r="A66" s="383"/>
      <c r="B66" s="37" t="s">
        <v>39</v>
      </c>
      <c r="C66" s="38">
        <f t="shared" si="0"/>
        <v>155</v>
      </c>
      <c r="D66" s="39">
        <f t="shared" ref="D66:E68" si="15">SUM(J66+L66+N66+P66+R66+T66+V66+X66+Z66+AB66)</f>
        <v>111</v>
      </c>
      <c r="E66" s="40">
        <f>SUM(K66+M66+O66+Q66+S66+U66+W66+Y66+AA66+AC66)</f>
        <v>44</v>
      </c>
      <c r="F66" s="90"/>
      <c r="G66" s="91"/>
      <c r="H66" s="90"/>
      <c r="I66" s="91"/>
      <c r="J66" s="41"/>
      <c r="K66" s="43"/>
      <c r="L66" s="41"/>
      <c r="M66" s="43"/>
      <c r="N66" s="41">
        <v>9</v>
      </c>
      <c r="O66" s="43"/>
      <c r="P66" s="41">
        <v>9</v>
      </c>
      <c r="Q66" s="43">
        <v>8</v>
      </c>
      <c r="R66" s="41">
        <v>23</v>
      </c>
      <c r="S66" s="43">
        <v>5</v>
      </c>
      <c r="T66" s="41">
        <v>16</v>
      </c>
      <c r="U66" s="43">
        <v>13</v>
      </c>
      <c r="V66" s="41">
        <v>22</v>
      </c>
      <c r="W66" s="43">
        <v>8</v>
      </c>
      <c r="X66" s="41">
        <v>15</v>
      </c>
      <c r="Y66" s="43">
        <v>3</v>
      </c>
      <c r="Z66" s="41">
        <v>10</v>
      </c>
      <c r="AA66" s="43">
        <v>6</v>
      </c>
      <c r="AB66" s="41">
        <v>7</v>
      </c>
      <c r="AC66" s="43">
        <v>1</v>
      </c>
      <c r="AD66" s="107"/>
      <c r="AE66" s="108"/>
      <c r="AF66" s="113"/>
      <c r="AG66" s="92"/>
      <c r="AH66" s="113"/>
      <c r="AI66" s="92"/>
      <c r="AJ66" s="113"/>
      <c r="AK66" s="92"/>
      <c r="AL66" s="114"/>
      <c r="AM66" s="115"/>
      <c r="AN66" s="46"/>
      <c r="AO66" s="47">
        <v>0</v>
      </c>
      <c r="AP66" s="42">
        <v>4</v>
      </c>
      <c r="AQ66" s="32">
        <v>4</v>
      </c>
      <c r="AR66" s="32">
        <v>12</v>
      </c>
      <c r="AS66" s="32">
        <v>0</v>
      </c>
      <c r="AT66" s="32">
        <v>0</v>
      </c>
      <c r="AU66" s="33" t="str">
        <f t="shared" si="1"/>
        <v/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17"/>
      <c r="BG66" s="17"/>
      <c r="BX66" s="2"/>
      <c r="CA66" s="35" t="str">
        <f t="shared" si="2"/>
        <v/>
      </c>
      <c r="CB66" s="35" t="str">
        <f t="shared" si="3"/>
        <v/>
      </c>
      <c r="CC66" s="35" t="str">
        <f t="shared" si="4"/>
        <v/>
      </c>
      <c r="CD66" s="35" t="str">
        <f t="shared" si="5"/>
        <v/>
      </c>
      <c r="CE66" s="35"/>
      <c r="CF66" s="35"/>
      <c r="CG66" s="36">
        <f t="shared" si="6"/>
        <v>0</v>
      </c>
      <c r="CH66" s="36">
        <f t="shared" si="7"/>
        <v>0</v>
      </c>
      <c r="CI66" s="36">
        <f t="shared" si="8"/>
        <v>0</v>
      </c>
      <c r="CJ66" s="36">
        <f t="shared" si="9"/>
        <v>0</v>
      </c>
      <c r="CK66" s="10"/>
      <c r="CL66" s="10"/>
      <c r="CM66" s="10"/>
      <c r="CN66" s="10"/>
      <c r="CO66" s="10"/>
    </row>
    <row r="67" spans="1:93" ht="16.350000000000001" customHeight="1" x14ac:dyDescent="0.25">
      <c r="A67" s="383"/>
      <c r="B67" s="59" t="s">
        <v>46</v>
      </c>
      <c r="C67" s="38">
        <f t="shared" si="0"/>
        <v>0</v>
      </c>
      <c r="D67" s="39">
        <f t="shared" si="15"/>
        <v>0</v>
      </c>
      <c r="E67" s="61">
        <f t="shared" si="15"/>
        <v>0</v>
      </c>
      <c r="F67" s="90"/>
      <c r="G67" s="91"/>
      <c r="H67" s="90"/>
      <c r="I67" s="91"/>
      <c r="J67" s="53"/>
      <c r="K67" s="55"/>
      <c r="L67" s="53"/>
      <c r="M67" s="55"/>
      <c r="N67" s="53"/>
      <c r="O67" s="55"/>
      <c r="P67" s="53"/>
      <c r="Q67" s="55"/>
      <c r="R67" s="53"/>
      <c r="S67" s="55"/>
      <c r="T67" s="53"/>
      <c r="U67" s="55"/>
      <c r="V67" s="53"/>
      <c r="W67" s="55"/>
      <c r="X67" s="53"/>
      <c r="Y67" s="55"/>
      <c r="Z67" s="53"/>
      <c r="AA67" s="55"/>
      <c r="AB67" s="41"/>
      <c r="AC67" s="43"/>
      <c r="AD67" s="107"/>
      <c r="AE67" s="108"/>
      <c r="AF67" s="90"/>
      <c r="AG67" s="116"/>
      <c r="AH67" s="90"/>
      <c r="AI67" s="116"/>
      <c r="AJ67" s="90"/>
      <c r="AK67" s="116"/>
      <c r="AL67" s="117"/>
      <c r="AM67" s="118"/>
      <c r="AN67" s="46"/>
      <c r="AO67" s="58"/>
      <c r="AP67" s="54"/>
      <c r="AQ67" s="105"/>
      <c r="AR67" s="105"/>
      <c r="AS67" s="105"/>
      <c r="AT67" s="105"/>
      <c r="AU67" s="33" t="str">
        <f t="shared" si="1"/>
        <v/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7"/>
      <c r="BG67" s="17"/>
      <c r="BX67" s="2"/>
      <c r="CA67" s="35" t="str">
        <f t="shared" si="2"/>
        <v/>
      </c>
      <c r="CB67" s="35" t="str">
        <f t="shared" si="3"/>
        <v/>
      </c>
      <c r="CC67" s="35" t="str">
        <f t="shared" si="4"/>
        <v/>
      </c>
      <c r="CD67" s="35" t="str">
        <f t="shared" si="5"/>
        <v/>
      </c>
      <c r="CE67" s="35"/>
      <c r="CF67" s="35"/>
      <c r="CG67" s="36">
        <f t="shared" si="6"/>
        <v>0</v>
      </c>
      <c r="CH67" s="36">
        <f t="shared" si="7"/>
        <v>0</v>
      </c>
      <c r="CI67" s="36">
        <f t="shared" si="8"/>
        <v>0</v>
      </c>
      <c r="CJ67" s="36">
        <f t="shared" si="9"/>
        <v>0</v>
      </c>
      <c r="CK67" s="10"/>
      <c r="CL67" s="10"/>
      <c r="CM67" s="10"/>
      <c r="CN67" s="10"/>
      <c r="CO67" s="10"/>
    </row>
    <row r="68" spans="1:93" ht="16.350000000000001" customHeight="1" x14ac:dyDescent="0.25">
      <c r="A68" s="384"/>
      <c r="B68" s="63" t="s">
        <v>45</v>
      </c>
      <c r="C68" s="64">
        <f t="shared" si="0"/>
        <v>0</v>
      </c>
      <c r="D68" s="65">
        <f t="shared" si="15"/>
        <v>0</v>
      </c>
      <c r="E68" s="66">
        <f t="shared" si="15"/>
        <v>0</v>
      </c>
      <c r="F68" s="97"/>
      <c r="G68" s="106"/>
      <c r="H68" s="97"/>
      <c r="I68" s="106"/>
      <c r="J68" s="70"/>
      <c r="K68" s="84"/>
      <c r="L68" s="70"/>
      <c r="M68" s="84"/>
      <c r="N68" s="70"/>
      <c r="O68" s="84"/>
      <c r="P68" s="70"/>
      <c r="Q68" s="84"/>
      <c r="R68" s="70"/>
      <c r="S68" s="84"/>
      <c r="T68" s="70"/>
      <c r="U68" s="84"/>
      <c r="V68" s="70"/>
      <c r="W68" s="84"/>
      <c r="X68" s="70"/>
      <c r="Y68" s="84"/>
      <c r="Z68" s="70"/>
      <c r="AA68" s="84"/>
      <c r="AB68" s="41"/>
      <c r="AC68" s="43"/>
      <c r="AD68" s="107"/>
      <c r="AE68" s="108"/>
      <c r="AF68" s="97"/>
      <c r="AG68" s="119"/>
      <c r="AH68" s="97"/>
      <c r="AI68" s="119"/>
      <c r="AJ68" s="97"/>
      <c r="AK68" s="119"/>
      <c r="AL68" s="120"/>
      <c r="AM68" s="121"/>
      <c r="AN68" s="72"/>
      <c r="AO68" s="87"/>
      <c r="AP68" s="74"/>
      <c r="AQ68" s="75"/>
      <c r="AR68" s="75"/>
      <c r="AS68" s="75"/>
      <c r="AT68" s="75"/>
      <c r="AU68" s="33" t="str">
        <f t="shared" si="1"/>
        <v/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7"/>
      <c r="BG68" s="17"/>
      <c r="BX68" s="2"/>
      <c r="CA68" s="35" t="str">
        <f t="shared" si="2"/>
        <v/>
      </c>
      <c r="CB68" s="35" t="str">
        <f t="shared" si="3"/>
        <v/>
      </c>
      <c r="CC68" s="35" t="str">
        <f t="shared" si="4"/>
        <v/>
      </c>
      <c r="CD68" s="35" t="str">
        <f t="shared" si="5"/>
        <v/>
      </c>
      <c r="CE68" s="35"/>
      <c r="CF68" s="35"/>
      <c r="CG68" s="36">
        <f t="shared" si="6"/>
        <v>0</v>
      </c>
      <c r="CH68" s="36">
        <f t="shared" si="7"/>
        <v>0</v>
      </c>
      <c r="CI68" s="36">
        <f t="shared" si="8"/>
        <v>0</v>
      </c>
      <c r="CJ68" s="36">
        <f t="shared" si="9"/>
        <v>0</v>
      </c>
      <c r="CK68" s="10"/>
      <c r="CL68" s="10"/>
      <c r="CM68" s="10"/>
      <c r="CN68" s="10"/>
      <c r="CO68" s="10"/>
    </row>
    <row r="69" spans="1:93" ht="16.350000000000001" customHeight="1" x14ac:dyDescent="0.25">
      <c r="A69" s="382" t="s">
        <v>53</v>
      </c>
      <c r="B69" s="18" t="s">
        <v>37</v>
      </c>
      <c r="C69" s="19">
        <f t="shared" si="0"/>
        <v>15</v>
      </c>
      <c r="D69" s="20">
        <f>SUM(J69+L69+N69+P69+R69+T69+V69+X69+Z69+AB69+AD69+AF69+AH69+AJ69+AL69)</f>
        <v>12</v>
      </c>
      <c r="E69" s="21">
        <f>SUM(K69+M69+O69+Q69+S69+U69+W69+Y69+AA69+AC69+AE69+AG69+AI69+AK69+AM69)</f>
        <v>3</v>
      </c>
      <c r="F69" s="88"/>
      <c r="G69" s="89"/>
      <c r="H69" s="88"/>
      <c r="I69" s="89"/>
      <c r="J69" s="22"/>
      <c r="K69" s="24"/>
      <c r="L69" s="22"/>
      <c r="M69" s="24"/>
      <c r="N69" s="22"/>
      <c r="O69" s="24"/>
      <c r="P69" s="22"/>
      <c r="Q69" s="24">
        <v>1</v>
      </c>
      <c r="R69" s="22">
        <v>2</v>
      </c>
      <c r="S69" s="24"/>
      <c r="T69" s="22">
        <v>2</v>
      </c>
      <c r="U69" s="24">
        <v>1</v>
      </c>
      <c r="V69" s="22">
        <v>3</v>
      </c>
      <c r="W69" s="24"/>
      <c r="X69" s="22">
        <v>4</v>
      </c>
      <c r="Y69" s="24"/>
      <c r="Z69" s="22">
        <v>1</v>
      </c>
      <c r="AA69" s="24">
        <v>1</v>
      </c>
      <c r="AB69" s="22"/>
      <c r="AC69" s="24"/>
      <c r="AD69" s="22"/>
      <c r="AE69" s="24"/>
      <c r="AF69" s="22"/>
      <c r="AG69" s="24"/>
      <c r="AH69" s="22"/>
      <c r="AI69" s="24"/>
      <c r="AJ69" s="22"/>
      <c r="AK69" s="24"/>
      <c r="AL69" s="25"/>
      <c r="AM69" s="26"/>
      <c r="AN69" s="81"/>
      <c r="AO69" s="82">
        <v>0</v>
      </c>
      <c r="AP69" s="29">
        <v>0</v>
      </c>
      <c r="AQ69" s="30">
        <v>1</v>
      </c>
      <c r="AR69" s="30">
        <v>2</v>
      </c>
      <c r="AS69" s="30">
        <v>0</v>
      </c>
      <c r="AT69" s="30">
        <v>0</v>
      </c>
      <c r="AU69" s="33" t="str">
        <f t="shared" si="1"/>
        <v/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17"/>
      <c r="BG69" s="17"/>
      <c r="BX69" s="2"/>
      <c r="CA69" s="35" t="str">
        <f t="shared" si="2"/>
        <v/>
      </c>
      <c r="CB69" s="35" t="str">
        <f t="shared" si="3"/>
        <v/>
      </c>
      <c r="CC69" s="35" t="str">
        <f t="shared" si="4"/>
        <v/>
      </c>
      <c r="CD69" s="35" t="str">
        <f t="shared" si="5"/>
        <v/>
      </c>
      <c r="CE69" s="35"/>
      <c r="CF69" s="35"/>
      <c r="CG69" s="36">
        <f t="shared" si="6"/>
        <v>0</v>
      </c>
      <c r="CH69" s="36">
        <f t="shared" si="7"/>
        <v>0</v>
      </c>
      <c r="CI69" s="36">
        <f t="shared" si="8"/>
        <v>0</v>
      </c>
      <c r="CJ69" s="36">
        <f t="shared" si="9"/>
        <v>0</v>
      </c>
      <c r="CK69" s="10"/>
      <c r="CL69" s="10"/>
      <c r="CM69" s="10"/>
      <c r="CN69" s="10"/>
      <c r="CO69" s="10"/>
    </row>
    <row r="70" spans="1:93" ht="16.350000000000001" customHeight="1" x14ac:dyDescent="0.25">
      <c r="A70" s="383"/>
      <c r="B70" s="37" t="s">
        <v>38</v>
      </c>
      <c r="C70" s="38">
        <f t="shared" si="0"/>
        <v>0</v>
      </c>
      <c r="D70" s="39">
        <f t="shared" ref="D70:E75" si="16">SUM(J70+L70+N70+P70+R70+T70+V70+X70+Z70+AB70+AD70+AF70+AH70+AJ70+AL70)</f>
        <v>0</v>
      </c>
      <c r="E70" s="40">
        <f t="shared" si="16"/>
        <v>0</v>
      </c>
      <c r="F70" s="90"/>
      <c r="G70" s="91"/>
      <c r="H70" s="90"/>
      <c r="I70" s="91"/>
      <c r="J70" s="41"/>
      <c r="K70" s="43"/>
      <c r="L70" s="41"/>
      <c r="M70" s="43"/>
      <c r="N70" s="41"/>
      <c r="O70" s="43"/>
      <c r="P70" s="41"/>
      <c r="Q70" s="43"/>
      <c r="R70" s="41"/>
      <c r="S70" s="43"/>
      <c r="T70" s="41"/>
      <c r="U70" s="43"/>
      <c r="V70" s="41"/>
      <c r="W70" s="43"/>
      <c r="X70" s="41"/>
      <c r="Y70" s="43"/>
      <c r="Z70" s="41"/>
      <c r="AA70" s="43"/>
      <c r="AB70" s="41"/>
      <c r="AC70" s="43"/>
      <c r="AD70" s="41"/>
      <c r="AE70" s="43"/>
      <c r="AF70" s="41"/>
      <c r="AG70" s="43"/>
      <c r="AH70" s="41"/>
      <c r="AI70" s="43"/>
      <c r="AJ70" s="41"/>
      <c r="AK70" s="43"/>
      <c r="AL70" s="44"/>
      <c r="AM70" s="45"/>
      <c r="AN70" s="46"/>
      <c r="AO70" s="122"/>
      <c r="AP70" s="123"/>
      <c r="AQ70" s="124"/>
      <c r="AR70" s="124"/>
      <c r="AS70" s="124"/>
      <c r="AT70" s="124"/>
      <c r="AU70" s="33" t="str">
        <f t="shared" si="1"/>
        <v/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7"/>
      <c r="BG70" s="17"/>
      <c r="BX70" s="2"/>
      <c r="CA70" s="35" t="str">
        <f t="shared" si="2"/>
        <v/>
      </c>
      <c r="CB70" s="35" t="str">
        <f t="shared" si="3"/>
        <v/>
      </c>
      <c r="CC70" s="35" t="str">
        <f t="shared" si="4"/>
        <v/>
      </c>
      <c r="CD70" s="35" t="str">
        <f t="shared" si="5"/>
        <v/>
      </c>
      <c r="CE70" s="35"/>
      <c r="CF70" s="35"/>
      <c r="CG70" s="36">
        <f t="shared" si="6"/>
        <v>0</v>
      </c>
      <c r="CH70" s="36">
        <f t="shared" si="7"/>
        <v>0</v>
      </c>
      <c r="CI70" s="36">
        <f t="shared" si="8"/>
        <v>0</v>
      </c>
      <c r="CJ70" s="36">
        <f t="shared" si="9"/>
        <v>0</v>
      </c>
      <c r="CK70" s="10"/>
      <c r="CL70" s="10"/>
      <c r="CM70" s="10"/>
      <c r="CN70" s="10"/>
      <c r="CO70" s="10"/>
    </row>
    <row r="71" spans="1:93" ht="16.350000000000001" customHeight="1" x14ac:dyDescent="0.25">
      <c r="A71" s="383"/>
      <c r="B71" s="37" t="s">
        <v>39</v>
      </c>
      <c r="C71" s="38">
        <f t="shared" si="0"/>
        <v>182</v>
      </c>
      <c r="D71" s="39">
        <f t="shared" si="16"/>
        <v>124</v>
      </c>
      <c r="E71" s="40">
        <f t="shared" si="16"/>
        <v>58</v>
      </c>
      <c r="F71" s="90"/>
      <c r="G71" s="91"/>
      <c r="H71" s="90"/>
      <c r="I71" s="91"/>
      <c r="J71" s="41"/>
      <c r="K71" s="43"/>
      <c r="L71" s="41"/>
      <c r="M71" s="43"/>
      <c r="N71" s="41">
        <v>9</v>
      </c>
      <c r="O71" s="43">
        <v>2</v>
      </c>
      <c r="P71" s="41">
        <v>9</v>
      </c>
      <c r="Q71" s="43">
        <v>9</v>
      </c>
      <c r="R71" s="41">
        <v>23</v>
      </c>
      <c r="S71" s="43">
        <v>9</v>
      </c>
      <c r="T71" s="41">
        <v>16</v>
      </c>
      <c r="U71" s="43">
        <v>13</v>
      </c>
      <c r="V71" s="41">
        <v>22</v>
      </c>
      <c r="W71" s="43">
        <v>8</v>
      </c>
      <c r="X71" s="41">
        <v>15</v>
      </c>
      <c r="Y71" s="43">
        <v>4</v>
      </c>
      <c r="Z71" s="41">
        <v>10</v>
      </c>
      <c r="AA71" s="43">
        <v>6</v>
      </c>
      <c r="AB71" s="41">
        <v>7</v>
      </c>
      <c r="AC71" s="43">
        <v>1</v>
      </c>
      <c r="AD71" s="41">
        <v>4</v>
      </c>
      <c r="AE71" s="43">
        <v>3</v>
      </c>
      <c r="AF71" s="41">
        <v>3</v>
      </c>
      <c r="AG71" s="43">
        <v>3</v>
      </c>
      <c r="AH71" s="41">
        <v>4</v>
      </c>
      <c r="AI71" s="43"/>
      <c r="AJ71" s="41">
        <v>2</v>
      </c>
      <c r="AK71" s="43"/>
      <c r="AL71" s="44"/>
      <c r="AM71" s="45"/>
      <c r="AN71" s="46"/>
      <c r="AO71" s="47">
        <v>0</v>
      </c>
      <c r="AP71" s="42">
        <v>4</v>
      </c>
      <c r="AQ71" s="32">
        <v>4</v>
      </c>
      <c r="AR71" s="32">
        <v>12</v>
      </c>
      <c r="AS71" s="32">
        <v>0</v>
      </c>
      <c r="AT71" s="32">
        <v>0</v>
      </c>
      <c r="AU71" s="33" t="str">
        <f t="shared" si="1"/>
        <v/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7"/>
      <c r="BG71" s="17"/>
      <c r="BX71" s="2"/>
      <c r="CA71" s="35" t="str">
        <f t="shared" si="2"/>
        <v/>
      </c>
      <c r="CB71" s="35" t="str">
        <f t="shared" si="3"/>
        <v/>
      </c>
      <c r="CC71" s="35" t="str">
        <f t="shared" si="4"/>
        <v/>
      </c>
      <c r="CD71" s="35" t="str">
        <f t="shared" si="5"/>
        <v/>
      </c>
      <c r="CE71" s="35"/>
      <c r="CF71" s="35"/>
      <c r="CG71" s="36">
        <f t="shared" si="6"/>
        <v>0</v>
      </c>
      <c r="CH71" s="36">
        <f t="shared" si="7"/>
        <v>0</v>
      </c>
      <c r="CI71" s="36">
        <f t="shared" si="8"/>
        <v>0</v>
      </c>
      <c r="CJ71" s="36">
        <f t="shared" si="9"/>
        <v>0</v>
      </c>
      <c r="CK71" s="10"/>
      <c r="CL71" s="10"/>
      <c r="CM71" s="10"/>
      <c r="CN71" s="10"/>
      <c r="CO71" s="10"/>
    </row>
    <row r="72" spans="1:93" ht="16.350000000000001" customHeight="1" x14ac:dyDescent="0.25">
      <c r="A72" s="383"/>
      <c r="B72" s="37" t="s">
        <v>41</v>
      </c>
      <c r="C72" s="38">
        <f t="shared" si="0"/>
        <v>0</v>
      </c>
      <c r="D72" s="39">
        <f t="shared" si="16"/>
        <v>0</v>
      </c>
      <c r="E72" s="40">
        <f>SUM(K72+M72+O72+Q72+S72+U72+W72+Y72+AA72+AC72+AE72+AG72+AI72+AK72+AM72)</f>
        <v>0</v>
      </c>
      <c r="F72" s="90"/>
      <c r="G72" s="91"/>
      <c r="H72" s="90"/>
      <c r="I72" s="91"/>
      <c r="J72" s="41"/>
      <c r="K72" s="43"/>
      <c r="L72" s="41"/>
      <c r="M72" s="43"/>
      <c r="N72" s="41"/>
      <c r="O72" s="43"/>
      <c r="P72" s="41"/>
      <c r="Q72" s="43"/>
      <c r="R72" s="41"/>
      <c r="S72" s="43"/>
      <c r="T72" s="41"/>
      <c r="U72" s="43"/>
      <c r="V72" s="41"/>
      <c r="W72" s="43"/>
      <c r="X72" s="41"/>
      <c r="Y72" s="43"/>
      <c r="Z72" s="41"/>
      <c r="AA72" s="43"/>
      <c r="AB72" s="41"/>
      <c r="AC72" s="43"/>
      <c r="AD72" s="41"/>
      <c r="AE72" s="43"/>
      <c r="AF72" s="41"/>
      <c r="AG72" s="43"/>
      <c r="AH72" s="41"/>
      <c r="AI72" s="43"/>
      <c r="AJ72" s="41"/>
      <c r="AK72" s="43"/>
      <c r="AL72" s="44"/>
      <c r="AM72" s="45"/>
      <c r="AN72" s="46"/>
      <c r="AO72" s="47"/>
      <c r="AP72" s="42"/>
      <c r="AQ72" s="32"/>
      <c r="AR72" s="32"/>
      <c r="AS72" s="32"/>
      <c r="AT72" s="32"/>
      <c r="AU72" s="33" t="str">
        <f t="shared" si="1"/>
        <v/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17"/>
      <c r="BG72" s="17"/>
      <c r="BX72" s="2"/>
      <c r="CA72" s="35" t="str">
        <f t="shared" si="2"/>
        <v/>
      </c>
      <c r="CB72" s="35" t="str">
        <f t="shared" si="3"/>
        <v/>
      </c>
      <c r="CC72" s="35" t="str">
        <f t="shared" si="4"/>
        <v/>
      </c>
      <c r="CD72" s="35" t="str">
        <f t="shared" si="5"/>
        <v/>
      </c>
      <c r="CE72" s="35"/>
      <c r="CF72" s="35"/>
      <c r="CG72" s="36">
        <f t="shared" si="6"/>
        <v>0</v>
      </c>
      <c r="CH72" s="36">
        <f t="shared" si="7"/>
        <v>0</v>
      </c>
      <c r="CI72" s="36">
        <f t="shared" si="8"/>
        <v>0</v>
      </c>
      <c r="CJ72" s="36">
        <f t="shared" si="9"/>
        <v>0</v>
      </c>
      <c r="CK72" s="10"/>
      <c r="CL72" s="10"/>
      <c r="CM72" s="10"/>
      <c r="CN72" s="10"/>
      <c r="CO72" s="10"/>
    </row>
    <row r="73" spans="1:93" ht="16.350000000000001" customHeight="1" x14ac:dyDescent="0.25">
      <c r="A73" s="383"/>
      <c r="B73" s="37" t="s">
        <v>42</v>
      </c>
      <c r="C73" s="38">
        <f t="shared" si="0"/>
        <v>0</v>
      </c>
      <c r="D73" s="39">
        <f t="shared" si="16"/>
        <v>0</v>
      </c>
      <c r="E73" s="40">
        <f t="shared" si="16"/>
        <v>0</v>
      </c>
      <c r="F73" s="90"/>
      <c r="G73" s="91"/>
      <c r="H73" s="90"/>
      <c r="I73" s="91"/>
      <c r="J73" s="41"/>
      <c r="K73" s="43"/>
      <c r="L73" s="41"/>
      <c r="M73" s="43"/>
      <c r="N73" s="41"/>
      <c r="O73" s="43"/>
      <c r="P73" s="41"/>
      <c r="Q73" s="43"/>
      <c r="R73" s="41"/>
      <c r="S73" s="43"/>
      <c r="T73" s="41"/>
      <c r="U73" s="43"/>
      <c r="V73" s="41"/>
      <c r="W73" s="43"/>
      <c r="X73" s="41"/>
      <c r="Y73" s="43"/>
      <c r="Z73" s="41"/>
      <c r="AA73" s="43"/>
      <c r="AB73" s="41"/>
      <c r="AC73" s="43"/>
      <c r="AD73" s="41"/>
      <c r="AE73" s="43"/>
      <c r="AF73" s="41"/>
      <c r="AG73" s="43"/>
      <c r="AH73" s="41"/>
      <c r="AI73" s="43"/>
      <c r="AJ73" s="41"/>
      <c r="AK73" s="43"/>
      <c r="AL73" s="44"/>
      <c r="AM73" s="45"/>
      <c r="AN73" s="46"/>
      <c r="AO73" s="47"/>
      <c r="AP73" s="42"/>
      <c r="AQ73" s="32"/>
      <c r="AR73" s="32"/>
      <c r="AS73" s="32"/>
      <c r="AT73" s="32"/>
      <c r="AU73" s="33" t="str">
        <f t="shared" si="1"/>
        <v/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7"/>
      <c r="BG73" s="17"/>
      <c r="BX73" s="2"/>
      <c r="CA73" s="35" t="str">
        <f t="shared" si="2"/>
        <v/>
      </c>
      <c r="CB73" s="35" t="str">
        <f t="shared" si="3"/>
        <v/>
      </c>
      <c r="CC73" s="35" t="str">
        <f t="shared" si="4"/>
        <v/>
      </c>
      <c r="CD73" s="35" t="str">
        <f t="shared" si="5"/>
        <v/>
      </c>
      <c r="CE73" s="35"/>
      <c r="CF73" s="35"/>
      <c r="CG73" s="36">
        <f t="shared" si="6"/>
        <v>0</v>
      </c>
      <c r="CH73" s="36">
        <f t="shared" si="7"/>
        <v>0</v>
      </c>
      <c r="CI73" s="36">
        <f t="shared" si="8"/>
        <v>0</v>
      </c>
      <c r="CJ73" s="36">
        <f t="shared" si="9"/>
        <v>0</v>
      </c>
      <c r="CK73" s="10"/>
      <c r="CL73" s="10"/>
      <c r="CM73" s="10"/>
      <c r="CN73" s="10"/>
      <c r="CO73" s="10"/>
    </row>
    <row r="74" spans="1:93" ht="16.350000000000001" customHeight="1" x14ac:dyDescent="0.25">
      <c r="A74" s="383"/>
      <c r="B74" s="103" t="s">
        <v>46</v>
      </c>
      <c r="C74" s="104">
        <f t="shared" si="0"/>
        <v>0</v>
      </c>
      <c r="D74" s="39">
        <f t="shared" si="16"/>
        <v>0</v>
      </c>
      <c r="E74" s="61">
        <f t="shared" si="16"/>
        <v>0</v>
      </c>
      <c r="F74" s="90"/>
      <c r="G74" s="91"/>
      <c r="H74" s="90"/>
      <c r="I74" s="91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3"/>
      <c r="U74" s="55"/>
      <c r="V74" s="53"/>
      <c r="W74" s="55"/>
      <c r="X74" s="53"/>
      <c r="Y74" s="55"/>
      <c r="Z74" s="53"/>
      <c r="AA74" s="55"/>
      <c r="AB74" s="53"/>
      <c r="AC74" s="55"/>
      <c r="AD74" s="53"/>
      <c r="AE74" s="55"/>
      <c r="AF74" s="53"/>
      <c r="AG74" s="55"/>
      <c r="AH74" s="53"/>
      <c r="AI74" s="55"/>
      <c r="AJ74" s="53"/>
      <c r="AK74" s="55"/>
      <c r="AL74" s="56"/>
      <c r="AM74" s="57"/>
      <c r="AN74" s="46"/>
      <c r="AO74" s="58"/>
      <c r="AP74" s="54"/>
      <c r="AQ74" s="105"/>
      <c r="AR74" s="105"/>
      <c r="AS74" s="105"/>
      <c r="AT74" s="105"/>
      <c r="AU74" s="33" t="str">
        <f t="shared" si="1"/>
        <v/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17"/>
      <c r="BG74" s="17"/>
      <c r="BX74" s="2"/>
      <c r="CA74" s="35" t="str">
        <f t="shared" si="2"/>
        <v/>
      </c>
      <c r="CB74" s="35" t="str">
        <f t="shared" si="3"/>
        <v/>
      </c>
      <c r="CC74" s="35" t="str">
        <f t="shared" si="4"/>
        <v/>
      </c>
      <c r="CD74" s="35" t="str">
        <f t="shared" si="5"/>
        <v/>
      </c>
      <c r="CE74" s="35"/>
      <c r="CF74" s="35"/>
      <c r="CG74" s="36">
        <f t="shared" si="6"/>
        <v>0</v>
      </c>
      <c r="CH74" s="36">
        <f t="shared" si="7"/>
        <v>0</v>
      </c>
      <c r="CI74" s="36">
        <f t="shared" si="8"/>
        <v>0</v>
      </c>
      <c r="CJ74" s="36">
        <f t="shared" si="9"/>
        <v>0</v>
      </c>
      <c r="CK74" s="10"/>
      <c r="CL74" s="10"/>
      <c r="CM74" s="10"/>
      <c r="CN74" s="10"/>
      <c r="CO74" s="10"/>
    </row>
    <row r="75" spans="1:93" ht="16.350000000000001" customHeight="1" x14ac:dyDescent="0.25">
      <c r="A75" s="384"/>
      <c r="B75" s="63" t="s">
        <v>45</v>
      </c>
      <c r="C75" s="64">
        <f t="shared" si="0"/>
        <v>0</v>
      </c>
      <c r="D75" s="65">
        <f t="shared" si="16"/>
        <v>0</v>
      </c>
      <c r="E75" s="66">
        <f t="shared" si="16"/>
        <v>0</v>
      </c>
      <c r="F75" s="97"/>
      <c r="G75" s="106"/>
      <c r="H75" s="97"/>
      <c r="I75" s="106"/>
      <c r="J75" s="70"/>
      <c r="K75" s="84"/>
      <c r="L75" s="70"/>
      <c r="M75" s="84"/>
      <c r="N75" s="70"/>
      <c r="O75" s="84"/>
      <c r="P75" s="70"/>
      <c r="Q75" s="84"/>
      <c r="R75" s="70"/>
      <c r="S75" s="84"/>
      <c r="T75" s="70"/>
      <c r="U75" s="84"/>
      <c r="V75" s="70"/>
      <c r="W75" s="84"/>
      <c r="X75" s="70"/>
      <c r="Y75" s="84"/>
      <c r="Z75" s="70"/>
      <c r="AA75" s="84"/>
      <c r="AB75" s="70"/>
      <c r="AC75" s="84"/>
      <c r="AD75" s="70"/>
      <c r="AE75" s="84"/>
      <c r="AF75" s="70"/>
      <c r="AG75" s="84"/>
      <c r="AH75" s="70"/>
      <c r="AI75" s="84"/>
      <c r="AJ75" s="70"/>
      <c r="AK75" s="84"/>
      <c r="AL75" s="85"/>
      <c r="AM75" s="86"/>
      <c r="AN75" s="72"/>
      <c r="AO75" s="87"/>
      <c r="AP75" s="74"/>
      <c r="AQ75" s="75"/>
      <c r="AR75" s="75"/>
      <c r="AS75" s="75"/>
      <c r="AT75" s="75"/>
      <c r="AU75" s="33" t="str">
        <f t="shared" si="1"/>
        <v/>
      </c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17"/>
      <c r="BG75" s="17"/>
      <c r="BX75" s="2"/>
      <c r="CA75" s="35" t="str">
        <f t="shared" si="2"/>
        <v/>
      </c>
      <c r="CB75" s="35" t="str">
        <f t="shared" si="3"/>
        <v/>
      </c>
      <c r="CC75" s="35" t="str">
        <f t="shared" si="4"/>
        <v/>
      </c>
      <c r="CD75" s="35" t="str">
        <f t="shared" si="5"/>
        <v/>
      </c>
      <c r="CE75" s="35"/>
      <c r="CF75" s="35"/>
      <c r="CG75" s="36">
        <f t="shared" si="6"/>
        <v>0</v>
      </c>
      <c r="CH75" s="36">
        <f t="shared" si="7"/>
        <v>0</v>
      </c>
      <c r="CI75" s="36">
        <f t="shared" si="8"/>
        <v>0</v>
      </c>
      <c r="CJ75" s="36">
        <f t="shared" si="9"/>
        <v>0</v>
      </c>
      <c r="CK75" s="10"/>
      <c r="CL75" s="10"/>
      <c r="CM75" s="10"/>
      <c r="CN75" s="10"/>
      <c r="CO75" s="10"/>
    </row>
    <row r="76" spans="1:93" ht="16.350000000000001" customHeight="1" x14ac:dyDescent="0.25">
      <c r="A76" s="382" t="s">
        <v>54</v>
      </c>
      <c r="B76" s="18" t="s">
        <v>55</v>
      </c>
      <c r="C76" s="19">
        <f>SUM(D76+E76)</f>
        <v>0</v>
      </c>
      <c r="D76" s="125"/>
      <c r="E76" s="21">
        <f>SUM(K76+M76+O76+Q76+S76+U76+W76+Y76+AA76+AC76)</f>
        <v>0</v>
      </c>
      <c r="F76" s="88"/>
      <c r="G76" s="89"/>
      <c r="H76" s="88"/>
      <c r="I76" s="89"/>
      <c r="J76" s="88"/>
      <c r="K76" s="24"/>
      <c r="L76" s="88"/>
      <c r="M76" s="24"/>
      <c r="N76" s="88"/>
      <c r="O76" s="24"/>
      <c r="P76" s="88"/>
      <c r="Q76" s="24"/>
      <c r="R76" s="88"/>
      <c r="S76" s="24"/>
      <c r="T76" s="88"/>
      <c r="U76" s="24"/>
      <c r="V76" s="88"/>
      <c r="W76" s="24"/>
      <c r="X76" s="88"/>
      <c r="Y76" s="24"/>
      <c r="Z76" s="88"/>
      <c r="AA76" s="24"/>
      <c r="AB76" s="88"/>
      <c r="AC76" s="55"/>
      <c r="AD76" s="126"/>
      <c r="AE76" s="127"/>
      <c r="AF76" s="109"/>
      <c r="AG76" s="110"/>
      <c r="AH76" s="109"/>
      <c r="AI76" s="110"/>
      <c r="AJ76" s="109"/>
      <c r="AK76" s="110"/>
      <c r="AL76" s="111"/>
      <c r="AM76" s="112"/>
      <c r="AN76" s="81"/>
      <c r="AO76" s="82"/>
      <c r="AP76" s="29"/>
      <c r="AQ76" s="30"/>
      <c r="AR76" s="30"/>
      <c r="AS76" s="30"/>
      <c r="AT76" s="30"/>
      <c r="AU76" s="33" t="str">
        <f t="shared" si="1"/>
        <v/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17"/>
      <c r="BG76" s="17"/>
      <c r="BX76" s="2"/>
      <c r="CA76" s="35" t="str">
        <f t="shared" si="2"/>
        <v/>
      </c>
      <c r="CB76" s="35" t="str">
        <f t="shared" si="3"/>
        <v/>
      </c>
      <c r="CC76" s="35" t="str">
        <f t="shared" si="4"/>
        <v/>
      </c>
      <c r="CD76" s="35" t="str">
        <f t="shared" si="5"/>
        <v/>
      </c>
      <c r="CE76" s="35"/>
      <c r="CF76" s="35"/>
      <c r="CG76" s="36">
        <f t="shared" si="6"/>
        <v>0</v>
      </c>
      <c r="CH76" s="36">
        <f t="shared" si="7"/>
        <v>0</v>
      </c>
      <c r="CI76" s="36">
        <f t="shared" si="8"/>
        <v>0</v>
      </c>
      <c r="CJ76" s="36">
        <f t="shared" si="9"/>
        <v>0</v>
      </c>
      <c r="CK76" s="10"/>
      <c r="CL76" s="10"/>
      <c r="CM76" s="10"/>
      <c r="CN76" s="10"/>
      <c r="CO76" s="10"/>
    </row>
    <row r="77" spans="1:93" ht="16.350000000000001" customHeight="1" x14ac:dyDescent="0.25">
      <c r="A77" s="383"/>
      <c r="B77" s="128" t="s">
        <v>56</v>
      </c>
      <c r="C77" s="129">
        <f t="shared" si="0"/>
        <v>4</v>
      </c>
      <c r="D77" s="130"/>
      <c r="E77" s="61">
        <f t="shared" ref="E77:E80" si="17">SUM(K77+M77+O77+Q77+S77+U77+W77+Y77+AA77+AC77)</f>
        <v>4</v>
      </c>
      <c r="F77" s="90"/>
      <c r="G77" s="91"/>
      <c r="H77" s="90"/>
      <c r="I77" s="91"/>
      <c r="J77" s="90"/>
      <c r="K77" s="43"/>
      <c r="L77" s="90"/>
      <c r="M77" s="43"/>
      <c r="N77" s="90"/>
      <c r="O77" s="43"/>
      <c r="P77" s="90"/>
      <c r="Q77" s="43">
        <v>3</v>
      </c>
      <c r="R77" s="90"/>
      <c r="S77" s="43"/>
      <c r="T77" s="90"/>
      <c r="U77" s="43">
        <v>1</v>
      </c>
      <c r="V77" s="90"/>
      <c r="W77" s="43"/>
      <c r="X77" s="90"/>
      <c r="Y77" s="43"/>
      <c r="Z77" s="90"/>
      <c r="AA77" s="43"/>
      <c r="AB77" s="90"/>
      <c r="AC77" s="55"/>
      <c r="AD77" s="126"/>
      <c r="AE77" s="127"/>
      <c r="AF77" s="113"/>
      <c r="AG77" s="92"/>
      <c r="AH77" s="113"/>
      <c r="AI77" s="92"/>
      <c r="AJ77" s="113"/>
      <c r="AK77" s="92"/>
      <c r="AL77" s="114"/>
      <c r="AM77" s="115"/>
      <c r="AN77" s="46"/>
      <c r="AO77" s="47">
        <v>0</v>
      </c>
      <c r="AP77" s="42">
        <v>0</v>
      </c>
      <c r="AQ77" s="32">
        <v>0</v>
      </c>
      <c r="AR77" s="32">
        <v>1</v>
      </c>
      <c r="AS77" s="32">
        <v>0</v>
      </c>
      <c r="AT77" s="32">
        <v>0</v>
      </c>
      <c r="AU77" s="33" t="str">
        <f t="shared" si="1"/>
        <v/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17"/>
      <c r="BG77" s="17"/>
      <c r="BX77" s="2"/>
      <c r="CA77" s="35" t="str">
        <f t="shared" si="2"/>
        <v/>
      </c>
      <c r="CB77" s="35" t="str">
        <f t="shared" si="3"/>
        <v/>
      </c>
      <c r="CC77" s="35" t="str">
        <f t="shared" si="4"/>
        <v/>
      </c>
      <c r="CD77" s="35" t="str">
        <f t="shared" si="5"/>
        <v/>
      </c>
      <c r="CE77" s="35"/>
      <c r="CF77" s="35"/>
      <c r="CG77" s="36">
        <f t="shared" si="6"/>
        <v>0</v>
      </c>
      <c r="CH77" s="36">
        <f t="shared" si="7"/>
        <v>0</v>
      </c>
      <c r="CI77" s="36">
        <f t="shared" si="8"/>
        <v>0</v>
      </c>
      <c r="CJ77" s="36">
        <f t="shared" si="9"/>
        <v>0</v>
      </c>
      <c r="CK77" s="10"/>
      <c r="CL77" s="10"/>
      <c r="CM77" s="10"/>
      <c r="CN77" s="10"/>
      <c r="CO77" s="10"/>
    </row>
    <row r="78" spans="1:93" ht="16.350000000000001" customHeight="1" x14ac:dyDescent="0.25">
      <c r="A78" s="383"/>
      <c r="B78" s="128" t="s">
        <v>57</v>
      </c>
      <c r="C78" s="129">
        <f t="shared" ref="C78:C89" si="18">SUM(D78+E78)</f>
        <v>0</v>
      </c>
      <c r="D78" s="131"/>
      <c r="E78" s="61">
        <f t="shared" si="17"/>
        <v>0</v>
      </c>
      <c r="F78" s="113"/>
      <c r="G78" s="132"/>
      <c r="H78" s="113"/>
      <c r="I78" s="132"/>
      <c r="J78" s="113"/>
      <c r="K78" s="43"/>
      <c r="L78" s="113"/>
      <c r="M78" s="43"/>
      <c r="N78" s="113"/>
      <c r="O78" s="43"/>
      <c r="P78" s="113"/>
      <c r="Q78" s="43"/>
      <c r="R78" s="113"/>
      <c r="S78" s="43"/>
      <c r="T78" s="113"/>
      <c r="U78" s="43"/>
      <c r="V78" s="113"/>
      <c r="W78" s="43"/>
      <c r="X78" s="113"/>
      <c r="Y78" s="43"/>
      <c r="Z78" s="113"/>
      <c r="AA78" s="43"/>
      <c r="AB78" s="113"/>
      <c r="AC78" s="55"/>
      <c r="AD78" s="126"/>
      <c r="AE78" s="127"/>
      <c r="AF78" s="113"/>
      <c r="AG78" s="92"/>
      <c r="AH78" s="113"/>
      <c r="AI78" s="92"/>
      <c r="AJ78" s="113"/>
      <c r="AK78" s="92"/>
      <c r="AL78" s="114"/>
      <c r="AM78" s="115"/>
      <c r="AN78" s="46"/>
      <c r="AO78" s="58"/>
      <c r="AP78" s="54"/>
      <c r="AQ78" s="105"/>
      <c r="AR78" s="105"/>
      <c r="AS78" s="105"/>
      <c r="AT78" s="105"/>
      <c r="AU78" s="33" t="str">
        <f t="shared" ref="AU78:AU89" si="19">$CA78&amp;$CB78&amp;$CC78&amp;$CD78</f>
        <v/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7"/>
      <c r="BG78" s="17"/>
      <c r="BX78" s="2"/>
      <c r="CA78" s="35" t="str">
        <f t="shared" ref="CA78:CA89" si="20">IF(CG78=1,"* No olvide digitar la columna Trans y/o Pueblos Originarios y/o Migrantes y/o Población SENAME (Digite Cero si no tiene). ","")</f>
        <v/>
      </c>
      <c r="CB78" s="35" t="str">
        <f t="shared" ref="CB78:CB89" si="21">IF(CH78=1,"* El número de Trans y/o Pueblos Originarios y/o Migrantes y/o Población SENAME NO DEBE ser mayor que el Total. ","")</f>
        <v/>
      </c>
      <c r="CC78" s="35" t="str">
        <f t="shared" ref="CC78:CC89" si="22">IF(CI78=1,"* Las consejerías realizadas en Espacios amigables NO DEBEN ser mayor al Total. ","")</f>
        <v/>
      </c>
      <c r="CD78" s="35" t="str">
        <f t="shared" ref="CD78:CD89" si="23">IF(CJ78=1,"* La columna 14-18 AÑOS no puede ser mayor al total por grupo edad de 10 a 19 años. ","")</f>
        <v/>
      </c>
      <c r="CE78" s="35"/>
      <c r="CF78" s="35"/>
      <c r="CG78" s="36">
        <f t="shared" ref="CG78:CG89" si="24">IF(AND(C78&lt;&gt;0,OR(AO78="",AP78="",AQ78="",AR78="",AT78="")),1,0)</f>
        <v>0</v>
      </c>
      <c r="CH78" s="36">
        <f t="shared" ref="CH78:CH89" si="25">IF(OR(C78&lt;(AO78+AP78),C78&lt;AQ78,C78&lt;AR78,C78&lt;AT78),1,0)</f>
        <v>0</v>
      </c>
      <c r="CI78" s="36">
        <f t="shared" ref="CI78:CI89" si="26">IF(C78&lt;AN78,1,0)</f>
        <v>0</v>
      </c>
      <c r="CJ78" s="36">
        <f t="shared" ref="CJ78:CJ89" si="27">IF((J78+K78+L78+M78)&lt;AS78,1,0)</f>
        <v>0</v>
      </c>
      <c r="CK78" s="10"/>
      <c r="CL78" s="10"/>
      <c r="CM78" s="10"/>
      <c r="CN78" s="10"/>
      <c r="CO78" s="10"/>
    </row>
    <row r="79" spans="1:93" ht="16.350000000000001" customHeight="1" x14ac:dyDescent="0.25">
      <c r="A79" s="383"/>
      <c r="B79" s="128" t="s">
        <v>58</v>
      </c>
      <c r="C79" s="38">
        <f t="shared" si="18"/>
        <v>4</v>
      </c>
      <c r="D79" s="130"/>
      <c r="E79" s="61">
        <f t="shared" si="17"/>
        <v>4</v>
      </c>
      <c r="F79" s="90"/>
      <c r="G79" s="91"/>
      <c r="H79" s="90"/>
      <c r="I79" s="91"/>
      <c r="J79" s="90"/>
      <c r="K79" s="55"/>
      <c r="L79" s="90"/>
      <c r="M79" s="55"/>
      <c r="N79" s="90"/>
      <c r="O79" s="55"/>
      <c r="P79" s="90"/>
      <c r="Q79" s="55">
        <v>3</v>
      </c>
      <c r="R79" s="90"/>
      <c r="S79" s="55"/>
      <c r="T79" s="90"/>
      <c r="U79" s="55">
        <v>1</v>
      </c>
      <c r="V79" s="90"/>
      <c r="W79" s="55"/>
      <c r="X79" s="90"/>
      <c r="Y79" s="55"/>
      <c r="Z79" s="90"/>
      <c r="AA79" s="55"/>
      <c r="AB79" s="90"/>
      <c r="AC79" s="55"/>
      <c r="AD79" s="126"/>
      <c r="AE79" s="127"/>
      <c r="AF79" s="113"/>
      <c r="AG79" s="92"/>
      <c r="AH79" s="113"/>
      <c r="AI79" s="92"/>
      <c r="AJ79" s="113"/>
      <c r="AK79" s="92"/>
      <c r="AL79" s="114"/>
      <c r="AM79" s="115"/>
      <c r="AN79" s="46"/>
      <c r="AO79" s="58">
        <v>0</v>
      </c>
      <c r="AP79" s="54">
        <v>0</v>
      </c>
      <c r="AQ79" s="105">
        <v>0</v>
      </c>
      <c r="AR79" s="105">
        <v>1</v>
      </c>
      <c r="AS79" s="105">
        <v>0</v>
      </c>
      <c r="AT79" s="105">
        <v>0</v>
      </c>
      <c r="AU79" s="33" t="str">
        <f t="shared" si="19"/>
        <v/>
      </c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17"/>
      <c r="BG79" s="17"/>
      <c r="BX79" s="2"/>
      <c r="CA79" s="35" t="str">
        <f t="shared" si="20"/>
        <v/>
      </c>
      <c r="CB79" s="35" t="str">
        <f t="shared" si="21"/>
        <v/>
      </c>
      <c r="CC79" s="35" t="str">
        <f t="shared" si="22"/>
        <v/>
      </c>
      <c r="CD79" s="35" t="str">
        <f t="shared" si="23"/>
        <v/>
      </c>
      <c r="CE79" s="35"/>
      <c r="CF79" s="35"/>
      <c r="CG79" s="36">
        <f t="shared" si="24"/>
        <v>0</v>
      </c>
      <c r="CH79" s="36">
        <f t="shared" si="25"/>
        <v>0</v>
      </c>
      <c r="CI79" s="36">
        <f t="shared" si="26"/>
        <v>0</v>
      </c>
      <c r="CJ79" s="36">
        <f t="shared" si="27"/>
        <v>0</v>
      </c>
      <c r="CK79" s="10"/>
      <c r="CL79" s="10"/>
      <c r="CM79" s="10"/>
      <c r="CN79" s="10"/>
      <c r="CO79" s="10"/>
    </row>
    <row r="80" spans="1:93" ht="16.350000000000001" customHeight="1" x14ac:dyDescent="0.25">
      <c r="A80" s="383"/>
      <c r="B80" s="133" t="s">
        <v>46</v>
      </c>
      <c r="C80" s="134">
        <f t="shared" si="18"/>
        <v>0</v>
      </c>
      <c r="D80" s="135"/>
      <c r="E80" s="66">
        <f t="shared" si="17"/>
        <v>0</v>
      </c>
      <c r="F80" s="97"/>
      <c r="G80" s="106"/>
      <c r="H80" s="97"/>
      <c r="I80" s="106"/>
      <c r="J80" s="97"/>
      <c r="K80" s="84"/>
      <c r="L80" s="97"/>
      <c r="M80" s="84"/>
      <c r="N80" s="97"/>
      <c r="O80" s="84"/>
      <c r="P80" s="97"/>
      <c r="Q80" s="84"/>
      <c r="R80" s="97"/>
      <c r="S80" s="84"/>
      <c r="T80" s="97"/>
      <c r="U80" s="84"/>
      <c r="V80" s="97"/>
      <c r="W80" s="84"/>
      <c r="X80" s="97"/>
      <c r="Y80" s="84"/>
      <c r="Z80" s="97"/>
      <c r="AA80" s="84"/>
      <c r="AB80" s="97"/>
      <c r="AC80" s="84"/>
      <c r="AD80" s="136"/>
      <c r="AE80" s="137"/>
      <c r="AF80" s="97"/>
      <c r="AG80" s="119"/>
      <c r="AH80" s="97"/>
      <c r="AI80" s="119"/>
      <c r="AJ80" s="97"/>
      <c r="AK80" s="119"/>
      <c r="AL80" s="120"/>
      <c r="AM80" s="121"/>
      <c r="AN80" s="72"/>
      <c r="AO80" s="87"/>
      <c r="AP80" s="74"/>
      <c r="AQ80" s="75"/>
      <c r="AR80" s="75"/>
      <c r="AS80" s="75"/>
      <c r="AT80" s="75"/>
      <c r="AU80" s="33" t="str">
        <f t="shared" si="19"/>
        <v/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17"/>
      <c r="BG80" s="17"/>
      <c r="BX80" s="2"/>
      <c r="CA80" s="35" t="str">
        <f t="shared" si="20"/>
        <v/>
      </c>
      <c r="CB80" s="35" t="str">
        <f t="shared" si="21"/>
        <v/>
      </c>
      <c r="CC80" s="35" t="str">
        <f t="shared" si="22"/>
        <v/>
      </c>
      <c r="CD80" s="35" t="str">
        <f t="shared" si="23"/>
        <v/>
      </c>
      <c r="CE80" s="35"/>
      <c r="CF80" s="35"/>
      <c r="CG80" s="36">
        <f t="shared" si="24"/>
        <v>0</v>
      </c>
      <c r="CH80" s="36">
        <f t="shared" si="25"/>
        <v>0</v>
      </c>
      <c r="CI80" s="36">
        <f t="shared" si="26"/>
        <v>0</v>
      </c>
      <c r="CJ80" s="36">
        <f t="shared" si="27"/>
        <v>0</v>
      </c>
      <c r="CK80" s="10"/>
      <c r="CL80" s="10"/>
      <c r="CM80" s="10"/>
      <c r="CN80" s="10"/>
      <c r="CO80" s="10"/>
    </row>
    <row r="81" spans="1:93" ht="16.350000000000001" customHeight="1" x14ac:dyDescent="0.25">
      <c r="A81" s="271" t="s">
        <v>59</v>
      </c>
      <c r="B81" s="139" t="s">
        <v>38</v>
      </c>
      <c r="C81" s="134">
        <f t="shared" si="18"/>
        <v>0</v>
      </c>
      <c r="D81" s="140">
        <f>SUM(F81+H81+J81)</f>
        <v>0</v>
      </c>
      <c r="E81" s="66">
        <f>SUM(G81+I81+K81)</f>
        <v>0</v>
      </c>
      <c r="F81" s="141"/>
      <c r="G81" s="142"/>
      <c r="H81" s="141"/>
      <c r="I81" s="142"/>
      <c r="J81" s="141"/>
      <c r="K81" s="143"/>
      <c r="L81" s="144"/>
      <c r="M81" s="145"/>
      <c r="N81" s="144"/>
      <c r="O81" s="145"/>
      <c r="P81" s="144"/>
      <c r="Q81" s="145"/>
      <c r="R81" s="144"/>
      <c r="S81" s="145"/>
      <c r="T81" s="144"/>
      <c r="U81" s="145"/>
      <c r="V81" s="144"/>
      <c r="W81" s="145"/>
      <c r="X81" s="144"/>
      <c r="Y81" s="145"/>
      <c r="Z81" s="144"/>
      <c r="AA81" s="145"/>
      <c r="AB81" s="144"/>
      <c r="AC81" s="145"/>
      <c r="AD81" s="146"/>
      <c r="AE81" s="147"/>
      <c r="AF81" s="148"/>
      <c r="AG81" s="149"/>
      <c r="AH81" s="148"/>
      <c r="AI81" s="149"/>
      <c r="AJ81" s="148"/>
      <c r="AK81" s="149"/>
      <c r="AL81" s="150"/>
      <c r="AM81" s="151"/>
      <c r="AN81" s="152"/>
      <c r="AO81" s="153"/>
      <c r="AP81" s="142"/>
      <c r="AQ81" s="154"/>
      <c r="AR81" s="154"/>
      <c r="AS81" s="154"/>
      <c r="AT81" s="154"/>
      <c r="AU81" s="33" t="str">
        <f t="shared" si="19"/>
        <v/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17"/>
      <c r="BG81" s="17"/>
      <c r="BX81" s="2"/>
      <c r="CA81" s="35" t="str">
        <f t="shared" si="20"/>
        <v/>
      </c>
      <c r="CB81" s="35" t="str">
        <f t="shared" si="21"/>
        <v/>
      </c>
      <c r="CC81" s="35" t="str">
        <f t="shared" si="22"/>
        <v/>
      </c>
      <c r="CD81" s="35" t="str">
        <f t="shared" si="23"/>
        <v/>
      </c>
      <c r="CE81" s="35"/>
      <c r="CF81" s="35"/>
      <c r="CG81" s="36">
        <f t="shared" si="24"/>
        <v>0</v>
      </c>
      <c r="CH81" s="36">
        <f t="shared" si="25"/>
        <v>0</v>
      </c>
      <c r="CI81" s="36">
        <f t="shared" si="26"/>
        <v>0</v>
      </c>
      <c r="CJ81" s="36">
        <f t="shared" si="27"/>
        <v>0</v>
      </c>
      <c r="CK81" s="10"/>
      <c r="CL81" s="10"/>
      <c r="CM81" s="10"/>
      <c r="CN81" s="10"/>
      <c r="CO81" s="10"/>
    </row>
    <row r="82" spans="1:93" ht="16.350000000000001" customHeight="1" x14ac:dyDescent="0.25">
      <c r="A82" s="382" t="s">
        <v>60</v>
      </c>
      <c r="B82" s="18" t="s">
        <v>37</v>
      </c>
      <c r="C82" s="19">
        <f t="shared" si="18"/>
        <v>0</v>
      </c>
      <c r="D82" s="20">
        <f>+F82+H82+J82+L82+N82+P82+R82+T82+V82+X82+Z82+AB82+AD82+AF82+AH82+AJ82+AL82</f>
        <v>0</v>
      </c>
      <c r="E82" s="21">
        <f>+G82+I82+K82+M82+O82+Q82+S82+U82+W82+Y82+AA82+AC82+AE82+AG82+AI82+AK82+AM82</f>
        <v>0</v>
      </c>
      <c r="F82" s="94"/>
      <c r="G82" s="95"/>
      <c r="H82" s="94"/>
      <c r="I82" s="95"/>
      <c r="J82" s="94"/>
      <c r="K82" s="96"/>
      <c r="L82" s="41"/>
      <c r="M82" s="43"/>
      <c r="N82" s="41"/>
      <c r="O82" s="43"/>
      <c r="P82" s="41"/>
      <c r="Q82" s="43"/>
      <c r="R82" s="41"/>
      <c r="S82" s="43"/>
      <c r="T82" s="41"/>
      <c r="U82" s="43"/>
      <c r="V82" s="41"/>
      <c r="W82" s="43"/>
      <c r="X82" s="41"/>
      <c r="Y82" s="43"/>
      <c r="Z82" s="41"/>
      <c r="AA82" s="43"/>
      <c r="AB82" s="41"/>
      <c r="AC82" s="43"/>
      <c r="AD82" s="94"/>
      <c r="AE82" s="96"/>
      <c r="AF82" s="94"/>
      <c r="AG82" s="96"/>
      <c r="AH82" s="94"/>
      <c r="AI82" s="96"/>
      <c r="AJ82" s="94"/>
      <c r="AK82" s="96"/>
      <c r="AL82" s="155"/>
      <c r="AM82" s="156"/>
      <c r="AN82" s="157"/>
      <c r="AO82" s="158"/>
      <c r="AP82" s="95"/>
      <c r="AQ82" s="83"/>
      <c r="AR82" s="83"/>
      <c r="AS82" s="83"/>
      <c r="AT82" s="83"/>
      <c r="AU82" s="33" t="str">
        <f t="shared" si="19"/>
        <v/>
      </c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17"/>
      <c r="BG82" s="17"/>
      <c r="BX82" s="2"/>
      <c r="CA82" s="35" t="str">
        <f t="shared" si="20"/>
        <v/>
      </c>
      <c r="CB82" s="35" t="str">
        <f t="shared" si="21"/>
        <v/>
      </c>
      <c r="CC82" s="35" t="str">
        <f t="shared" si="22"/>
        <v/>
      </c>
      <c r="CD82" s="35" t="str">
        <f t="shared" si="23"/>
        <v/>
      </c>
      <c r="CE82" s="35"/>
      <c r="CF82" s="35"/>
      <c r="CG82" s="36">
        <f t="shared" si="24"/>
        <v>0</v>
      </c>
      <c r="CH82" s="36">
        <f t="shared" si="25"/>
        <v>0</v>
      </c>
      <c r="CI82" s="36">
        <f t="shared" si="26"/>
        <v>0</v>
      </c>
      <c r="CJ82" s="36">
        <f t="shared" si="27"/>
        <v>0</v>
      </c>
      <c r="CK82" s="10"/>
      <c r="CL82" s="10"/>
      <c r="CM82" s="10"/>
      <c r="CN82" s="10"/>
      <c r="CO82" s="10"/>
    </row>
    <row r="83" spans="1:93" ht="16.350000000000001" customHeight="1" x14ac:dyDescent="0.25">
      <c r="A83" s="383"/>
      <c r="B83" s="37" t="s">
        <v>38</v>
      </c>
      <c r="C83" s="38">
        <f t="shared" si="18"/>
        <v>0</v>
      </c>
      <c r="D83" s="39">
        <f t="shared" ref="D83:E89" si="28">+F83+H83+J83+L83+N83+P83+R83+T83+V83+X83+Z83+AB83+AD83+AF83+AH83+AJ83+AL83</f>
        <v>0</v>
      </c>
      <c r="E83" s="40">
        <f t="shared" si="28"/>
        <v>0</v>
      </c>
      <c r="F83" s="41"/>
      <c r="G83" s="42"/>
      <c r="H83" s="41"/>
      <c r="I83" s="42"/>
      <c r="J83" s="41"/>
      <c r="K83" s="43"/>
      <c r="L83" s="41"/>
      <c r="M83" s="43"/>
      <c r="N83" s="41"/>
      <c r="O83" s="43"/>
      <c r="P83" s="41"/>
      <c r="Q83" s="43"/>
      <c r="R83" s="41"/>
      <c r="S83" s="43"/>
      <c r="T83" s="41"/>
      <c r="U83" s="43"/>
      <c r="V83" s="41"/>
      <c r="W83" s="43"/>
      <c r="X83" s="41"/>
      <c r="Y83" s="43"/>
      <c r="Z83" s="41"/>
      <c r="AA83" s="43"/>
      <c r="AB83" s="41"/>
      <c r="AC83" s="43"/>
      <c r="AD83" s="41"/>
      <c r="AE83" s="43"/>
      <c r="AF83" s="41"/>
      <c r="AG83" s="43"/>
      <c r="AH83" s="41"/>
      <c r="AI83" s="43"/>
      <c r="AJ83" s="41"/>
      <c r="AK83" s="43"/>
      <c r="AL83" s="44"/>
      <c r="AM83" s="45"/>
      <c r="AN83" s="159"/>
      <c r="AO83" s="47"/>
      <c r="AP83" s="42"/>
      <c r="AQ83" s="32"/>
      <c r="AR83" s="32"/>
      <c r="AS83" s="32"/>
      <c r="AT83" s="32"/>
      <c r="AU83" s="33" t="str">
        <f t="shared" si="19"/>
        <v/>
      </c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17"/>
      <c r="BG83" s="17"/>
      <c r="BX83" s="2"/>
      <c r="CA83" s="35" t="str">
        <f t="shared" si="20"/>
        <v/>
      </c>
      <c r="CB83" s="35" t="str">
        <f t="shared" si="21"/>
        <v/>
      </c>
      <c r="CC83" s="35" t="str">
        <f t="shared" si="22"/>
        <v/>
      </c>
      <c r="CD83" s="35" t="str">
        <f t="shared" si="23"/>
        <v/>
      </c>
      <c r="CE83" s="35"/>
      <c r="CF83" s="35"/>
      <c r="CG83" s="36">
        <f t="shared" si="24"/>
        <v>0</v>
      </c>
      <c r="CH83" s="36">
        <f t="shared" si="25"/>
        <v>0</v>
      </c>
      <c r="CI83" s="36">
        <f t="shared" si="26"/>
        <v>0</v>
      </c>
      <c r="CJ83" s="36">
        <f t="shared" si="27"/>
        <v>0</v>
      </c>
      <c r="CK83" s="10"/>
      <c r="CL83" s="10"/>
      <c r="CM83" s="10"/>
      <c r="CN83" s="10"/>
      <c r="CO83" s="10"/>
    </row>
    <row r="84" spans="1:93" ht="16.350000000000001" customHeight="1" x14ac:dyDescent="0.25">
      <c r="A84" s="383"/>
      <c r="B84" s="37" t="s">
        <v>39</v>
      </c>
      <c r="C84" s="38">
        <f t="shared" si="18"/>
        <v>1</v>
      </c>
      <c r="D84" s="39">
        <f t="shared" si="28"/>
        <v>1</v>
      </c>
      <c r="E84" s="40">
        <f t="shared" si="28"/>
        <v>0</v>
      </c>
      <c r="F84" s="41">
        <v>1</v>
      </c>
      <c r="G84" s="42"/>
      <c r="H84" s="41"/>
      <c r="I84" s="42"/>
      <c r="J84" s="41"/>
      <c r="K84" s="43"/>
      <c r="L84" s="41"/>
      <c r="M84" s="43"/>
      <c r="N84" s="41"/>
      <c r="O84" s="43"/>
      <c r="P84" s="41"/>
      <c r="Q84" s="43"/>
      <c r="R84" s="41"/>
      <c r="S84" s="43"/>
      <c r="T84" s="41"/>
      <c r="U84" s="43"/>
      <c r="V84" s="41"/>
      <c r="W84" s="43"/>
      <c r="X84" s="41"/>
      <c r="Y84" s="43"/>
      <c r="Z84" s="41"/>
      <c r="AA84" s="43"/>
      <c r="AB84" s="41"/>
      <c r="AC84" s="43"/>
      <c r="AD84" s="41"/>
      <c r="AE84" s="43"/>
      <c r="AF84" s="41"/>
      <c r="AG84" s="43"/>
      <c r="AH84" s="41"/>
      <c r="AI84" s="43"/>
      <c r="AJ84" s="41"/>
      <c r="AK84" s="43"/>
      <c r="AL84" s="44"/>
      <c r="AM84" s="45"/>
      <c r="AN84" s="159"/>
      <c r="AO84" s="47">
        <v>0</v>
      </c>
      <c r="AP84" s="42">
        <v>0</v>
      </c>
      <c r="AQ84" s="32">
        <v>0</v>
      </c>
      <c r="AR84" s="32">
        <v>0</v>
      </c>
      <c r="AS84" s="32">
        <v>0</v>
      </c>
      <c r="AT84" s="32">
        <v>0</v>
      </c>
      <c r="AU84" s="33" t="str">
        <f t="shared" si="19"/>
        <v/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17"/>
      <c r="BG84" s="17"/>
      <c r="BX84" s="2"/>
      <c r="CA84" s="35" t="str">
        <f t="shared" si="20"/>
        <v/>
      </c>
      <c r="CB84" s="35" t="str">
        <f t="shared" si="21"/>
        <v/>
      </c>
      <c r="CC84" s="35" t="str">
        <f t="shared" si="22"/>
        <v/>
      </c>
      <c r="CD84" s="35" t="str">
        <f t="shared" si="23"/>
        <v/>
      </c>
      <c r="CE84" s="35"/>
      <c r="CF84" s="35"/>
      <c r="CG84" s="36">
        <f t="shared" si="24"/>
        <v>0</v>
      </c>
      <c r="CH84" s="36">
        <f t="shared" si="25"/>
        <v>0</v>
      </c>
      <c r="CI84" s="36">
        <f t="shared" si="26"/>
        <v>0</v>
      </c>
      <c r="CJ84" s="36">
        <f t="shared" si="27"/>
        <v>0</v>
      </c>
      <c r="CK84" s="10"/>
      <c r="CL84" s="10"/>
      <c r="CM84" s="10"/>
      <c r="CN84" s="10"/>
      <c r="CO84" s="10"/>
    </row>
    <row r="85" spans="1:93" ht="16.350000000000001" customHeight="1" x14ac:dyDescent="0.25">
      <c r="A85" s="383"/>
      <c r="B85" s="37" t="s">
        <v>41</v>
      </c>
      <c r="C85" s="38">
        <f t="shared" si="18"/>
        <v>0</v>
      </c>
      <c r="D85" s="39">
        <f t="shared" si="28"/>
        <v>0</v>
      </c>
      <c r="E85" s="40">
        <f t="shared" si="28"/>
        <v>0</v>
      </c>
      <c r="F85" s="41"/>
      <c r="G85" s="42"/>
      <c r="H85" s="41"/>
      <c r="I85" s="42"/>
      <c r="J85" s="41"/>
      <c r="K85" s="43"/>
      <c r="L85" s="41"/>
      <c r="M85" s="43"/>
      <c r="N85" s="41"/>
      <c r="O85" s="43"/>
      <c r="P85" s="41"/>
      <c r="Q85" s="43"/>
      <c r="R85" s="41"/>
      <c r="S85" s="43"/>
      <c r="T85" s="41"/>
      <c r="U85" s="43"/>
      <c r="V85" s="41"/>
      <c r="W85" s="43"/>
      <c r="X85" s="41"/>
      <c r="Y85" s="43"/>
      <c r="Z85" s="41"/>
      <c r="AA85" s="43"/>
      <c r="AB85" s="41"/>
      <c r="AC85" s="43"/>
      <c r="AD85" s="41"/>
      <c r="AE85" s="43"/>
      <c r="AF85" s="41"/>
      <c r="AG85" s="43"/>
      <c r="AH85" s="41"/>
      <c r="AI85" s="43"/>
      <c r="AJ85" s="41"/>
      <c r="AK85" s="43"/>
      <c r="AL85" s="44"/>
      <c r="AM85" s="45"/>
      <c r="AN85" s="159"/>
      <c r="AO85" s="47"/>
      <c r="AP85" s="42"/>
      <c r="AQ85" s="32"/>
      <c r="AR85" s="32"/>
      <c r="AS85" s="32"/>
      <c r="AT85" s="32"/>
      <c r="AU85" s="33" t="str">
        <f t="shared" si="19"/>
        <v/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17"/>
      <c r="BG85" s="17"/>
      <c r="BX85" s="2"/>
      <c r="CA85" s="35" t="str">
        <f t="shared" si="20"/>
        <v/>
      </c>
      <c r="CB85" s="35" t="str">
        <f t="shared" si="21"/>
        <v/>
      </c>
      <c r="CC85" s="35" t="str">
        <f t="shared" si="22"/>
        <v/>
      </c>
      <c r="CD85" s="35" t="str">
        <f t="shared" si="23"/>
        <v/>
      </c>
      <c r="CE85" s="35"/>
      <c r="CF85" s="35"/>
      <c r="CG85" s="36">
        <f t="shared" si="24"/>
        <v>0</v>
      </c>
      <c r="CH85" s="36">
        <f t="shared" si="25"/>
        <v>0</v>
      </c>
      <c r="CI85" s="36">
        <f t="shared" si="26"/>
        <v>0</v>
      </c>
      <c r="CJ85" s="36">
        <f t="shared" si="27"/>
        <v>0</v>
      </c>
      <c r="CK85" s="10"/>
      <c r="CL85" s="10"/>
      <c r="CM85" s="10"/>
      <c r="CN85" s="10"/>
      <c r="CO85" s="10"/>
    </row>
    <row r="86" spans="1:93" ht="16.350000000000001" customHeight="1" x14ac:dyDescent="0.25">
      <c r="A86" s="383"/>
      <c r="B86" s="37" t="s">
        <v>42</v>
      </c>
      <c r="C86" s="38">
        <f t="shared" si="18"/>
        <v>0</v>
      </c>
      <c r="D86" s="39">
        <f t="shared" si="28"/>
        <v>0</v>
      </c>
      <c r="E86" s="40">
        <f t="shared" si="28"/>
        <v>0</v>
      </c>
      <c r="F86" s="41"/>
      <c r="G86" s="42"/>
      <c r="H86" s="41"/>
      <c r="I86" s="42"/>
      <c r="J86" s="41"/>
      <c r="K86" s="43"/>
      <c r="L86" s="41"/>
      <c r="M86" s="43"/>
      <c r="N86" s="41"/>
      <c r="O86" s="43"/>
      <c r="P86" s="41"/>
      <c r="Q86" s="43"/>
      <c r="R86" s="41"/>
      <c r="S86" s="43"/>
      <c r="T86" s="41"/>
      <c r="U86" s="43"/>
      <c r="V86" s="41"/>
      <c r="W86" s="43"/>
      <c r="X86" s="41"/>
      <c r="Y86" s="43"/>
      <c r="Z86" s="41"/>
      <c r="AA86" s="43"/>
      <c r="AB86" s="41"/>
      <c r="AC86" s="43"/>
      <c r="AD86" s="41"/>
      <c r="AE86" s="43"/>
      <c r="AF86" s="41"/>
      <c r="AG86" s="43"/>
      <c r="AH86" s="41"/>
      <c r="AI86" s="43"/>
      <c r="AJ86" s="41"/>
      <c r="AK86" s="43"/>
      <c r="AL86" s="44"/>
      <c r="AM86" s="45"/>
      <c r="AN86" s="159"/>
      <c r="AO86" s="47"/>
      <c r="AP86" s="42"/>
      <c r="AQ86" s="32"/>
      <c r="AR86" s="32"/>
      <c r="AS86" s="32"/>
      <c r="AT86" s="32"/>
      <c r="AU86" s="33" t="str">
        <f t="shared" si="19"/>
        <v/>
      </c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17"/>
      <c r="BG86" s="17"/>
      <c r="BX86" s="2"/>
      <c r="CA86" s="35" t="str">
        <f t="shared" si="20"/>
        <v/>
      </c>
      <c r="CB86" s="35" t="str">
        <f t="shared" si="21"/>
        <v/>
      </c>
      <c r="CC86" s="35" t="str">
        <f t="shared" si="22"/>
        <v/>
      </c>
      <c r="CD86" s="35" t="str">
        <f t="shared" si="23"/>
        <v/>
      </c>
      <c r="CE86" s="35"/>
      <c r="CF86" s="35"/>
      <c r="CG86" s="36">
        <f t="shared" si="24"/>
        <v>0</v>
      </c>
      <c r="CH86" s="36">
        <f t="shared" si="25"/>
        <v>0</v>
      </c>
      <c r="CI86" s="36">
        <f t="shared" si="26"/>
        <v>0</v>
      </c>
      <c r="CJ86" s="36">
        <f t="shared" si="27"/>
        <v>0</v>
      </c>
      <c r="CK86" s="10"/>
      <c r="CL86" s="10"/>
      <c r="CM86" s="10"/>
      <c r="CN86" s="10"/>
      <c r="CO86" s="10"/>
    </row>
    <row r="87" spans="1:93" ht="16.350000000000001" customHeight="1" x14ac:dyDescent="0.25">
      <c r="A87" s="383"/>
      <c r="B87" s="37" t="s">
        <v>44</v>
      </c>
      <c r="C87" s="38">
        <f t="shared" si="18"/>
        <v>0</v>
      </c>
      <c r="D87" s="39">
        <f t="shared" si="28"/>
        <v>0</v>
      </c>
      <c r="E87" s="40">
        <f t="shared" si="28"/>
        <v>0</v>
      </c>
      <c r="F87" s="41"/>
      <c r="G87" s="42"/>
      <c r="H87" s="41"/>
      <c r="I87" s="42"/>
      <c r="J87" s="41"/>
      <c r="K87" s="43"/>
      <c r="L87" s="41"/>
      <c r="M87" s="43"/>
      <c r="N87" s="41"/>
      <c r="O87" s="43"/>
      <c r="P87" s="41"/>
      <c r="Q87" s="43"/>
      <c r="R87" s="41"/>
      <c r="S87" s="43"/>
      <c r="T87" s="41"/>
      <c r="U87" s="43"/>
      <c r="V87" s="41"/>
      <c r="W87" s="43"/>
      <c r="X87" s="41"/>
      <c r="Y87" s="43"/>
      <c r="Z87" s="41"/>
      <c r="AA87" s="43"/>
      <c r="AB87" s="41"/>
      <c r="AC87" s="43"/>
      <c r="AD87" s="41"/>
      <c r="AE87" s="43"/>
      <c r="AF87" s="41"/>
      <c r="AG87" s="43"/>
      <c r="AH87" s="41"/>
      <c r="AI87" s="43"/>
      <c r="AJ87" s="41"/>
      <c r="AK87" s="43"/>
      <c r="AL87" s="44"/>
      <c r="AM87" s="45"/>
      <c r="AN87" s="159"/>
      <c r="AO87" s="47"/>
      <c r="AP87" s="42"/>
      <c r="AQ87" s="32"/>
      <c r="AR87" s="32"/>
      <c r="AS87" s="32"/>
      <c r="AT87" s="32"/>
      <c r="AU87" s="33" t="str">
        <f t="shared" si="19"/>
        <v/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17"/>
      <c r="BG87" s="17"/>
      <c r="BX87" s="2"/>
      <c r="CA87" s="35" t="str">
        <f t="shared" si="20"/>
        <v/>
      </c>
      <c r="CB87" s="35" t="str">
        <f t="shared" si="21"/>
        <v/>
      </c>
      <c r="CC87" s="35" t="str">
        <f t="shared" si="22"/>
        <v/>
      </c>
      <c r="CD87" s="35" t="str">
        <f t="shared" si="23"/>
        <v/>
      </c>
      <c r="CE87" s="35"/>
      <c r="CF87" s="35"/>
      <c r="CG87" s="36">
        <f t="shared" si="24"/>
        <v>0</v>
      </c>
      <c r="CH87" s="36">
        <f t="shared" si="25"/>
        <v>0</v>
      </c>
      <c r="CI87" s="36">
        <f t="shared" si="26"/>
        <v>0</v>
      </c>
      <c r="CJ87" s="36">
        <f t="shared" si="27"/>
        <v>0</v>
      </c>
      <c r="CK87" s="10"/>
      <c r="CL87" s="10"/>
      <c r="CM87" s="10"/>
      <c r="CN87" s="10"/>
      <c r="CO87" s="10"/>
    </row>
    <row r="88" spans="1:93" ht="16.350000000000001" customHeight="1" x14ac:dyDescent="0.25">
      <c r="A88" s="383"/>
      <c r="B88" s="59" t="s">
        <v>46</v>
      </c>
      <c r="C88" s="38">
        <f t="shared" si="18"/>
        <v>0</v>
      </c>
      <c r="D88" s="39">
        <f t="shared" si="28"/>
        <v>0</v>
      </c>
      <c r="E88" s="61">
        <f t="shared" si="28"/>
        <v>0</v>
      </c>
      <c r="F88" s="41"/>
      <c r="G88" s="42"/>
      <c r="H88" s="41"/>
      <c r="I88" s="42"/>
      <c r="J88" s="41"/>
      <c r="K88" s="43"/>
      <c r="L88" s="41"/>
      <c r="M88" s="43"/>
      <c r="N88" s="41"/>
      <c r="O88" s="43"/>
      <c r="P88" s="41"/>
      <c r="Q88" s="43"/>
      <c r="R88" s="41"/>
      <c r="S88" s="43"/>
      <c r="T88" s="41"/>
      <c r="U88" s="43"/>
      <c r="V88" s="41"/>
      <c r="W88" s="43"/>
      <c r="X88" s="41"/>
      <c r="Y88" s="43"/>
      <c r="Z88" s="41"/>
      <c r="AA88" s="43"/>
      <c r="AB88" s="41"/>
      <c r="AC88" s="43"/>
      <c r="AD88" s="41"/>
      <c r="AE88" s="43"/>
      <c r="AF88" s="41"/>
      <c r="AG88" s="43"/>
      <c r="AH88" s="41"/>
      <c r="AI88" s="43"/>
      <c r="AJ88" s="41"/>
      <c r="AK88" s="43"/>
      <c r="AL88" s="44"/>
      <c r="AM88" s="45"/>
      <c r="AN88" s="159"/>
      <c r="AO88" s="47"/>
      <c r="AP88" s="42"/>
      <c r="AQ88" s="32"/>
      <c r="AR88" s="32"/>
      <c r="AS88" s="32"/>
      <c r="AT88" s="32"/>
      <c r="AU88" s="33" t="str">
        <f t="shared" si="19"/>
        <v/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7"/>
      <c r="BG88" s="17"/>
      <c r="BX88" s="2"/>
      <c r="CA88" s="35" t="str">
        <f t="shared" si="20"/>
        <v/>
      </c>
      <c r="CB88" s="35" t="str">
        <f t="shared" si="21"/>
        <v/>
      </c>
      <c r="CC88" s="35" t="str">
        <f t="shared" si="22"/>
        <v/>
      </c>
      <c r="CD88" s="35" t="str">
        <f t="shared" si="23"/>
        <v/>
      </c>
      <c r="CE88" s="35"/>
      <c r="CF88" s="35"/>
      <c r="CG88" s="36">
        <f t="shared" si="24"/>
        <v>0</v>
      </c>
      <c r="CH88" s="36">
        <f t="shared" si="25"/>
        <v>0</v>
      </c>
      <c r="CI88" s="36">
        <f t="shared" si="26"/>
        <v>0</v>
      </c>
      <c r="CJ88" s="36">
        <f t="shared" si="27"/>
        <v>0</v>
      </c>
      <c r="CK88" s="10"/>
      <c r="CL88" s="10"/>
      <c r="CM88" s="10"/>
      <c r="CN88" s="10"/>
      <c r="CO88" s="10"/>
    </row>
    <row r="89" spans="1:93" ht="16.350000000000001" customHeight="1" x14ac:dyDescent="0.25">
      <c r="A89" s="384"/>
      <c r="B89" s="63" t="s">
        <v>45</v>
      </c>
      <c r="C89" s="64">
        <f t="shared" si="18"/>
        <v>0</v>
      </c>
      <c r="D89" s="65">
        <f t="shared" si="28"/>
        <v>0</v>
      </c>
      <c r="E89" s="66">
        <f t="shared" si="28"/>
        <v>0</v>
      </c>
      <c r="F89" s="70"/>
      <c r="G89" s="74"/>
      <c r="H89" s="70"/>
      <c r="I89" s="74"/>
      <c r="J89" s="70"/>
      <c r="K89" s="84"/>
      <c r="L89" s="70"/>
      <c r="M89" s="84"/>
      <c r="N89" s="70"/>
      <c r="O89" s="84"/>
      <c r="P89" s="70"/>
      <c r="Q89" s="84"/>
      <c r="R89" s="70"/>
      <c r="S89" s="84"/>
      <c r="T89" s="70"/>
      <c r="U89" s="84"/>
      <c r="V89" s="70"/>
      <c r="W89" s="84"/>
      <c r="X89" s="70"/>
      <c r="Y89" s="84"/>
      <c r="Z89" s="70"/>
      <c r="AA89" s="84"/>
      <c r="AB89" s="70"/>
      <c r="AC89" s="84"/>
      <c r="AD89" s="70"/>
      <c r="AE89" s="84"/>
      <c r="AF89" s="70"/>
      <c r="AG89" s="84"/>
      <c r="AH89" s="70"/>
      <c r="AI89" s="84"/>
      <c r="AJ89" s="70"/>
      <c r="AK89" s="84"/>
      <c r="AL89" s="85"/>
      <c r="AM89" s="86"/>
      <c r="AN89" s="160"/>
      <c r="AO89" s="87"/>
      <c r="AP89" s="74"/>
      <c r="AQ89" s="75"/>
      <c r="AR89" s="75"/>
      <c r="AS89" s="75"/>
      <c r="AT89" s="75"/>
      <c r="AU89" s="33" t="str">
        <f t="shared" si="19"/>
        <v/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17"/>
      <c r="BG89" s="17"/>
      <c r="BX89" s="2"/>
      <c r="CA89" s="35" t="str">
        <f t="shared" si="20"/>
        <v/>
      </c>
      <c r="CB89" s="35" t="str">
        <f t="shared" si="21"/>
        <v/>
      </c>
      <c r="CC89" s="35" t="str">
        <f t="shared" si="22"/>
        <v/>
      </c>
      <c r="CD89" s="35" t="str">
        <f t="shared" si="23"/>
        <v/>
      </c>
      <c r="CE89" s="35"/>
      <c r="CF89" s="35"/>
      <c r="CG89" s="36">
        <f t="shared" si="24"/>
        <v>0</v>
      </c>
      <c r="CH89" s="36">
        <f t="shared" si="25"/>
        <v>0</v>
      </c>
      <c r="CI89" s="36">
        <f t="shared" si="26"/>
        <v>0</v>
      </c>
      <c r="CJ89" s="36">
        <f t="shared" si="27"/>
        <v>0</v>
      </c>
      <c r="CK89" s="10"/>
      <c r="CL89" s="10"/>
      <c r="CM89" s="10"/>
      <c r="CN89" s="10"/>
      <c r="CO89" s="10"/>
    </row>
    <row r="90" spans="1:93" ht="32.1" customHeight="1" x14ac:dyDescent="0.25">
      <c r="A90" s="161" t="s">
        <v>61</v>
      </c>
      <c r="B90" s="161"/>
      <c r="C90" s="162"/>
      <c r="D90" s="162"/>
      <c r="E90" s="162"/>
      <c r="F90" s="162"/>
      <c r="G90" s="162"/>
      <c r="H90" s="162"/>
      <c r="I90" s="162"/>
      <c r="J90" s="162"/>
      <c r="K90" s="163"/>
      <c r="L90" s="163"/>
      <c r="M90" s="164"/>
      <c r="N90" s="165"/>
      <c r="O90" s="164"/>
      <c r="P90" s="164"/>
      <c r="Q90" s="164"/>
      <c r="R90" s="164"/>
      <c r="S90" s="164"/>
      <c r="T90" s="164"/>
      <c r="U90" s="164"/>
      <c r="V90" s="164"/>
      <c r="W90" s="165"/>
      <c r="X90" s="165"/>
      <c r="Y90" s="165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7"/>
      <c r="AR90" s="17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21" customHeight="1" x14ac:dyDescent="0.25">
      <c r="A91" s="382" t="s">
        <v>62</v>
      </c>
      <c r="B91" s="388" t="s">
        <v>63</v>
      </c>
      <c r="C91" s="391" t="s">
        <v>6</v>
      </c>
      <c r="D91" s="392"/>
      <c r="E91" s="393"/>
      <c r="F91" s="415" t="s">
        <v>7</v>
      </c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6"/>
      <c r="AN91" s="392" t="s">
        <v>9</v>
      </c>
      <c r="AO91" s="393"/>
      <c r="AP91" s="382" t="s">
        <v>10</v>
      </c>
      <c r="AQ91" s="382" t="s">
        <v>11</v>
      </c>
      <c r="AR91" s="382" t="s">
        <v>13</v>
      </c>
      <c r="BX91" s="2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2.5" customHeight="1" x14ac:dyDescent="0.25">
      <c r="A92" s="383"/>
      <c r="B92" s="389"/>
      <c r="C92" s="397"/>
      <c r="D92" s="398"/>
      <c r="E92" s="399"/>
      <c r="F92" s="407" t="s">
        <v>14</v>
      </c>
      <c r="G92" s="408"/>
      <c r="H92" s="407" t="s">
        <v>15</v>
      </c>
      <c r="I92" s="408"/>
      <c r="J92" s="415" t="s">
        <v>64</v>
      </c>
      <c r="K92" s="417"/>
      <c r="L92" s="415" t="s">
        <v>65</v>
      </c>
      <c r="M92" s="417"/>
      <c r="N92" s="415" t="s">
        <v>66</v>
      </c>
      <c r="O92" s="417"/>
      <c r="P92" s="415" t="s">
        <v>67</v>
      </c>
      <c r="Q92" s="417"/>
      <c r="R92" s="415" t="s">
        <v>68</v>
      </c>
      <c r="S92" s="417"/>
      <c r="T92" s="415" t="s">
        <v>69</v>
      </c>
      <c r="U92" s="417"/>
      <c r="V92" s="415" t="s">
        <v>70</v>
      </c>
      <c r="W92" s="417"/>
      <c r="X92" s="415" t="s">
        <v>71</v>
      </c>
      <c r="Y92" s="417"/>
      <c r="Z92" s="415" t="s">
        <v>72</v>
      </c>
      <c r="AA92" s="417"/>
      <c r="AB92" s="415" t="s">
        <v>73</v>
      </c>
      <c r="AC92" s="417"/>
      <c r="AD92" s="415" t="s">
        <v>74</v>
      </c>
      <c r="AE92" s="418"/>
      <c r="AF92" s="415" t="s">
        <v>75</v>
      </c>
      <c r="AG92" s="417"/>
      <c r="AH92" s="418" t="s">
        <v>76</v>
      </c>
      <c r="AI92" s="418"/>
      <c r="AJ92" s="415" t="s">
        <v>77</v>
      </c>
      <c r="AK92" s="417"/>
      <c r="AL92" s="418" t="s">
        <v>30</v>
      </c>
      <c r="AM92" s="416"/>
      <c r="AN92" s="398"/>
      <c r="AO92" s="399"/>
      <c r="AP92" s="383"/>
      <c r="AQ92" s="383"/>
      <c r="AR92" s="383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X92" s="2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24" customHeight="1" x14ac:dyDescent="0.25">
      <c r="A93" s="384"/>
      <c r="B93" s="390"/>
      <c r="C93" s="166" t="s">
        <v>31</v>
      </c>
      <c r="D93" s="167" t="s">
        <v>32</v>
      </c>
      <c r="E93" s="295" t="s">
        <v>33</v>
      </c>
      <c r="F93" s="11" t="s">
        <v>32</v>
      </c>
      <c r="G93" s="293" t="s">
        <v>33</v>
      </c>
      <c r="H93" s="11" t="s">
        <v>32</v>
      </c>
      <c r="I93" s="293" t="s">
        <v>33</v>
      </c>
      <c r="J93" s="11" t="s">
        <v>32</v>
      </c>
      <c r="K93" s="293" t="s">
        <v>33</v>
      </c>
      <c r="L93" s="11" t="s">
        <v>32</v>
      </c>
      <c r="M93" s="293" t="s">
        <v>33</v>
      </c>
      <c r="N93" s="11" t="s">
        <v>32</v>
      </c>
      <c r="O93" s="298" t="s">
        <v>33</v>
      </c>
      <c r="P93" s="11" t="s">
        <v>32</v>
      </c>
      <c r="Q93" s="293" t="s">
        <v>33</v>
      </c>
      <c r="R93" s="170" t="s">
        <v>32</v>
      </c>
      <c r="S93" s="298" t="s">
        <v>33</v>
      </c>
      <c r="T93" s="11" t="s">
        <v>32</v>
      </c>
      <c r="U93" s="293" t="s">
        <v>33</v>
      </c>
      <c r="V93" s="170" t="s">
        <v>32</v>
      </c>
      <c r="W93" s="298" t="s">
        <v>33</v>
      </c>
      <c r="X93" s="11" t="s">
        <v>32</v>
      </c>
      <c r="Y93" s="293" t="s">
        <v>33</v>
      </c>
      <c r="Z93" s="170" t="s">
        <v>32</v>
      </c>
      <c r="AA93" s="298" t="s">
        <v>33</v>
      </c>
      <c r="AB93" s="11" t="s">
        <v>32</v>
      </c>
      <c r="AC93" s="293" t="s">
        <v>33</v>
      </c>
      <c r="AD93" s="11" t="s">
        <v>32</v>
      </c>
      <c r="AE93" s="298" t="s">
        <v>33</v>
      </c>
      <c r="AF93" s="11" t="s">
        <v>32</v>
      </c>
      <c r="AG93" s="293" t="s">
        <v>33</v>
      </c>
      <c r="AH93" s="170" t="s">
        <v>32</v>
      </c>
      <c r="AI93" s="298" t="s">
        <v>33</v>
      </c>
      <c r="AJ93" s="11" t="s">
        <v>32</v>
      </c>
      <c r="AK93" s="293" t="s">
        <v>33</v>
      </c>
      <c r="AL93" s="170" t="s">
        <v>32</v>
      </c>
      <c r="AM93" s="300" t="s">
        <v>33</v>
      </c>
      <c r="AN93" s="299" t="s">
        <v>34</v>
      </c>
      <c r="AO93" s="295" t="s">
        <v>35</v>
      </c>
      <c r="AP93" s="384"/>
      <c r="AQ93" s="384"/>
      <c r="AR93" s="384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X93" s="2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9.5" customHeight="1" x14ac:dyDescent="0.25">
      <c r="A94" s="382" t="s">
        <v>78</v>
      </c>
      <c r="B94" s="18" t="s">
        <v>79</v>
      </c>
      <c r="C94" s="19">
        <f t="shared" ref="C94:C105" si="29">SUM(D94+E94)</f>
        <v>150</v>
      </c>
      <c r="D94" s="20">
        <f>+L94+N94+P94+R94+T94+V94+X94+Z94+AB94+AD94</f>
        <v>75</v>
      </c>
      <c r="E94" s="172">
        <f>+M94+O94+Q94+S94+U94+W94+Y94+AA94+AC94+AE94</f>
        <v>75</v>
      </c>
      <c r="F94" s="126"/>
      <c r="G94" s="173"/>
      <c r="H94" s="126"/>
      <c r="I94" s="174"/>
      <c r="J94" s="126"/>
      <c r="K94" s="173"/>
      <c r="L94" s="77">
        <v>1</v>
      </c>
      <c r="M94" s="78">
        <v>1</v>
      </c>
      <c r="N94" s="175">
        <v>18</v>
      </c>
      <c r="O94" s="176">
        <v>15</v>
      </c>
      <c r="P94" s="79">
        <v>15</v>
      </c>
      <c r="Q94" s="78">
        <v>10</v>
      </c>
      <c r="R94" s="177">
        <v>6</v>
      </c>
      <c r="S94" s="176">
        <v>11</v>
      </c>
      <c r="T94" s="77">
        <v>5</v>
      </c>
      <c r="U94" s="29">
        <v>13</v>
      </c>
      <c r="V94" s="175">
        <v>8</v>
      </c>
      <c r="W94" s="177">
        <v>6</v>
      </c>
      <c r="X94" s="77">
        <v>12</v>
      </c>
      <c r="Y94" s="29">
        <v>11</v>
      </c>
      <c r="Z94" s="175">
        <v>6</v>
      </c>
      <c r="AA94" s="177">
        <v>6</v>
      </c>
      <c r="AB94" s="77">
        <v>4</v>
      </c>
      <c r="AC94" s="29">
        <v>2</v>
      </c>
      <c r="AD94" s="77">
        <v>0</v>
      </c>
      <c r="AE94" s="78">
        <v>0</v>
      </c>
      <c r="AF94" s="178"/>
      <c r="AG94" s="179"/>
      <c r="AH94" s="178"/>
      <c r="AI94" s="179"/>
      <c r="AJ94" s="178"/>
      <c r="AK94" s="179"/>
      <c r="AL94" s="180"/>
      <c r="AM94" s="181"/>
      <c r="AN94" s="182">
        <v>0</v>
      </c>
      <c r="AO94" s="78">
        <v>0</v>
      </c>
      <c r="AP94" s="30">
        <v>0</v>
      </c>
      <c r="AQ94" s="29">
        <v>0</v>
      </c>
      <c r="AR94" s="78">
        <v>0</v>
      </c>
      <c r="AS94" s="33" t="str">
        <f t="shared" ref="AS94:AS105" si="30">$CA94&amp;$CB94&amp;$CC94&amp;$CD94</f>
        <v/>
      </c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17"/>
      <c r="BE94" s="17"/>
      <c r="BX94" s="2"/>
      <c r="CA94" s="35" t="str">
        <f t="shared" ref="CA94:CA105" si="31">IF(CG94=1,"* No olvide digitar la columna Trans y/o Pueblos Originarios y/o Migrantes y/o Población SENAME (Digite Cero si no tiene). ","")</f>
        <v/>
      </c>
      <c r="CB94" s="35" t="str">
        <f t="shared" ref="CB94:CB105" si="32">IF(CH94=1,"* El número de Trans y/o Pueblos Originarios y/o Migrantes y/o Población SENAME NO DEBE ser mayor que el Total. ","")</f>
        <v/>
      </c>
      <c r="CC94" s="35"/>
      <c r="CD94" s="35"/>
      <c r="CE94" s="35"/>
      <c r="CF94" s="35"/>
      <c r="CG94" s="36">
        <f t="shared" ref="CG94:CG105" si="33">IF(AND(C94&lt;&gt;0,OR(AO94="",AP94="",AQ94="",AR94="",AN94="")),1,0)</f>
        <v>0</v>
      </c>
      <c r="CH94" s="36">
        <f t="shared" ref="CH94:CH105" si="34">IF(OR(C94&lt;(AN94+AO94),C94&lt;AQ94,C94&lt;AP94,C94&lt;AR94),1,0)</f>
        <v>0</v>
      </c>
      <c r="CI94" s="36"/>
      <c r="CJ94" s="36"/>
      <c r="CK94" s="10"/>
      <c r="CL94" s="10"/>
      <c r="CM94" s="10"/>
      <c r="CN94" s="10"/>
      <c r="CO94" s="10"/>
    </row>
    <row r="95" spans="1:93" ht="19.5" customHeight="1" x14ac:dyDescent="0.25">
      <c r="A95" s="383"/>
      <c r="B95" s="37" t="s">
        <v>80</v>
      </c>
      <c r="C95" s="38">
        <f t="shared" si="29"/>
        <v>30</v>
      </c>
      <c r="D95" s="39">
        <f>SUM(F95+H95+J95+L95+N95+P95+R95+T95+V95+X95+Z95+AB95+AD95+AF95+AH95+AJ95+AL95)</f>
        <v>19</v>
      </c>
      <c r="E95" s="183">
        <f t="shared" ref="D95:E97" si="35">SUM(G95+I95+K95+M95+O95+Q95+S95+U95+W95+Y95+AA95+AC95+AE95+AG95+AI95+AK95+AM95)</f>
        <v>11</v>
      </c>
      <c r="F95" s="41"/>
      <c r="G95" s="184"/>
      <c r="H95" s="41"/>
      <c r="I95" s="42"/>
      <c r="J95" s="182"/>
      <c r="K95" s="101"/>
      <c r="L95" s="41"/>
      <c r="M95" s="43"/>
      <c r="N95" s="182"/>
      <c r="O95" s="101">
        <v>1</v>
      </c>
      <c r="P95" s="44"/>
      <c r="Q95" s="43"/>
      <c r="R95" s="184">
        <v>1</v>
      </c>
      <c r="S95" s="101">
        <v>1</v>
      </c>
      <c r="T95" s="41">
        <v>4</v>
      </c>
      <c r="U95" s="42">
        <v>1</v>
      </c>
      <c r="V95" s="182">
        <v>1</v>
      </c>
      <c r="W95" s="184"/>
      <c r="X95" s="41">
        <v>3</v>
      </c>
      <c r="Y95" s="42">
        <v>1</v>
      </c>
      <c r="Z95" s="182">
        <v>1</v>
      </c>
      <c r="AA95" s="184"/>
      <c r="AB95" s="41">
        <v>2</v>
      </c>
      <c r="AC95" s="42"/>
      <c r="AD95" s="41">
        <v>1</v>
      </c>
      <c r="AE95" s="43">
        <v>2</v>
      </c>
      <c r="AF95" s="41">
        <v>3</v>
      </c>
      <c r="AG95" s="42">
        <v>2</v>
      </c>
      <c r="AH95" s="41">
        <v>1</v>
      </c>
      <c r="AI95" s="42">
        <v>2</v>
      </c>
      <c r="AJ95" s="41">
        <v>2</v>
      </c>
      <c r="AK95" s="42">
        <v>1</v>
      </c>
      <c r="AL95" s="182"/>
      <c r="AM95" s="46"/>
      <c r="AN95" s="182">
        <v>0</v>
      </c>
      <c r="AO95" s="43">
        <v>0</v>
      </c>
      <c r="AP95" s="32">
        <v>0</v>
      </c>
      <c r="AQ95" s="42">
        <v>0</v>
      </c>
      <c r="AR95" s="43">
        <v>0</v>
      </c>
      <c r="AS95" s="33" t="str">
        <f t="shared" si="30"/>
        <v/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17"/>
      <c r="BE95" s="17"/>
      <c r="BX95" s="2"/>
      <c r="CA95" s="35" t="str">
        <f t="shared" si="31"/>
        <v/>
      </c>
      <c r="CB95" s="35" t="str">
        <f t="shared" si="32"/>
        <v/>
      </c>
      <c r="CG95" s="36">
        <f t="shared" si="33"/>
        <v>0</v>
      </c>
      <c r="CH95" s="36">
        <f t="shared" si="34"/>
        <v>0</v>
      </c>
      <c r="CI95" s="10"/>
      <c r="CJ95" s="10"/>
      <c r="CK95" s="10"/>
      <c r="CL95" s="10"/>
      <c r="CM95" s="10"/>
      <c r="CN95" s="10"/>
      <c r="CO95" s="10"/>
    </row>
    <row r="96" spans="1:93" ht="19.5" customHeight="1" x14ac:dyDescent="0.25">
      <c r="A96" s="383"/>
      <c r="B96" s="37" t="s">
        <v>81</v>
      </c>
      <c r="C96" s="38">
        <f t="shared" si="29"/>
        <v>16</v>
      </c>
      <c r="D96" s="39">
        <f t="shared" si="35"/>
        <v>7</v>
      </c>
      <c r="E96" s="183">
        <f t="shared" si="35"/>
        <v>9</v>
      </c>
      <c r="F96" s="41">
        <v>1</v>
      </c>
      <c r="G96" s="184"/>
      <c r="H96" s="41"/>
      <c r="I96" s="42"/>
      <c r="J96" s="182"/>
      <c r="K96" s="101"/>
      <c r="L96" s="41"/>
      <c r="M96" s="43">
        <v>1</v>
      </c>
      <c r="N96" s="182">
        <v>1</v>
      </c>
      <c r="O96" s="101"/>
      <c r="P96" s="44">
        <v>3</v>
      </c>
      <c r="Q96" s="43"/>
      <c r="R96" s="184"/>
      <c r="S96" s="101">
        <v>3</v>
      </c>
      <c r="T96" s="41"/>
      <c r="U96" s="42"/>
      <c r="V96" s="182">
        <v>1</v>
      </c>
      <c r="W96" s="184">
        <v>1</v>
      </c>
      <c r="X96" s="41"/>
      <c r="Y96" s="42">
        <v>1</v>
      </c>
      <c r="Z96" s="182"/>
      <c r="AA96" s="184"/>
      <c r="AB96" s="41"/>
      <c r="AC96" s="42">
        <v>1</v>
      </c>
      <c r="AD96" s="41">
        <v>1</v>
      </c>
      <c r="AE96" s="43"/>
      <c r="AF96" s="41"/>
      <c r="AG96" s="42">
        <v>2</v>
      </c>
      <c r="AH96" s="41"/>
      <c r="AI96" s="42"/>
      <c r="AJ96" s="41"/>
      <c r="AK96" s="42"/>
      <c r="AL96" s="182"/>
      <c r="AM96" s="46"/>
      <c r="AN96" s="182">
        <v>0</v>
      </c>
      <c r="AO96" s="43">
        <v>0</v>
      </c>
      <c r="AP96" s="32">
        <v>0</v>
      </c>
      <c r="AQ96" s="42">
        <v>1</v>
      </c>
      <c r="AR96" s="43">
        <v>0</v>
      </c>
      <c r="AS96" s="33" t="str">
        <f t="shared" si="30"/>
        <v/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17"/>
      <c r="BE96" s="17"/>
      <c r="BX96" s="2"/>
      <c r="CA96" s="35" t="str">
        <f t="shared" si="31"/>
        <v/>
      </c>
      <c r="CB96" s="35" t="str">
        <f t="shared" si="32"/>
        <v/>
      </c>
      <c r="CG96" s="36">
        <f t="shared" si="33"/>
        <v>0</v>
      </c>
      <c r="CH96" s="36">
        <f t="shared" si="34"/>
        <v>0</v>
      </c>
      <c r="CI96" s="10"/>
      <c r="CJ96" s="10"/>
      <c r="CK96" s="10"/>
      <c r="CL96" s="10"/>
      <c r="CM96" s="10"/>
      <c r="CN96" s="10"/>
      <c r="CO96" s="10"/>
    </row>
    <row r="97" spans="1:93" ht="19.5" customHeight="1" x14ac:dyDescent="0.25">
      <c r="A97" s="383"/>
      <c r="B97" s="37" t="s">
        <v>82</v>
      </c>
      <c r="C97" s="38">
        <f t="shared" si="29"/>
        <v>0</v>
      </c>
      <c r="D97" s="39">
        <f t="shared" si="35"/>
        <v>0</v>
      </c>
      <c r="E97" s="183">
        <f t="shared" si="35"/>
        <v>0</v>
      </c>
      <c r="F97" s="41"/>
      <c r="G97" s="184"/>
      <c r="H97" s="41"/>
      <c r="I97" s="42"/>
      <c r="J97" s="182"/>
      <c r="K97" s="101"/>
      <c r="L97" s="41"/>
      <c r="M97" s="43"/>
      <c r="N97" s="182"/>
      <c r="O97" s="101"/>
      <c r="P97" s="44"/>
      <c r="Q97" s="43"/>
      <c r="R97" s="184"/>
      <c r="S97" s="101"/>
      <c r="T97" s="41"/>
      <c r="U97" s="42"/>
      <c r="V97" s="182"/>
      <c r="W97" s="184"/>
      <c r="X97" s="41"/>
      <c r="Y97" s="42"/>
      <c r="Z97" s="182"/>
      <c r="AA97" s="184"/>
      <c r="AB97" s="41"/>
      <c r="AC97" s="42"/>
      <c r="AD97" s="41"/>
      <c r="AE97" s="43"/>
      <c r="AF97" s="41"/>
      <c r="AG97" s="42"/>
      <c r="AH97" s="41"/>
      <c r="AI97" s="42"/>
      <c r="AJ97" s="41"/>
      <c r="AK97" s="42"/>
      <c r="AL97" s="182"/>
      <c r="AM97" s="46"/>
      <c r="AN97" s="182"/>
      <c r="AO97" s="43"/>
      <c r="AP97" s="32"/>
      <c r="AQ97" s="42"/>
      <c r="AR97" s="43"/>
      <c r="AS97" s="33" t="str">
        <f t="shared" si="30"/>
        <v/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17"/>
      <c r="BE97" s="17"/>
      <c r="BX97" s="2"/>
      <c r="CA97" s="35" t="str">
        <f t="shared" si="31"/>
        <v/>
      </c>
      <c r="CB97" s="35" t="str">
        <f t="shared" si="32"/>
        <v/>
      </c>
      <c r="CG97" s="36">
        <f t="shared" si="33"/>
        <v>0</v>
      </c>
      <c r="CH97" s="36">
        <f t="shared" si="34"/>
        <v>0</v>
      </c>
      <c r="CI97" s="10"/>
      <c r="CJ97" s="10"/>
      <c r="CK97" s="10"/>
      <c r="CL97" s="10"/>
      <c r="CM97" s="10"/>
      <c r="CN97" s="10"/>
      <c r="CO97" s="10"/>
    </row>
    <row r="98" spans="1:93" ht="19.5" customHeight="1" x14ac:dyDescent="0.25">
      <c r="A98" s="383"/>
      <c r="B98" s="128" t="s">
        <v>83</v>
      </c>
      <c r="C98" s="129">
        <f t="shared" si="29"/>
        <v>0</v>
      </c>
      <c r="D98" s="185">
        <f>+J98+L98+N98</f>
        <v>0</v>
      </c>
      <c r="E98" s="186">
        <f>+K98+M98+O98</f>
        <v>0</v>
      </c>
      <c r="F98" s="90"/>
      <c r="G98" s="187"/>
      <c r="H98" s="90"/>
      <c r="I98" s="91"/>
      <c r="J98" s="182"/>
      <c r="K98" s="101"/>
      <c r="L98" s="53"/>
      <c r="M98" s="55"/>
      <c r="N98" s="188"/>
      <c r="O98" s="189"/>
      <c r="P98" s="117"/>
      <c r="Q98" s="116"/>
      <c r="R98" s="187"/>
      <c r="S98" s="190"/>
      <c r="T98" s="90"/>
      <c r="U98" s="91"/>
      <c r="V98" s="130"/>
      <c r="W98" s="187"/>
      <c r="X98" s="90"/>
      <c r="Y98" s="91"/>
      <c r="Z98" s="130"/>
      <c r="AA98" s="187"/>
      <c r="AB98" s="90"/>
      <c r="AC98" s="91"/>
      <c r="AD98" s="90"/>
      <c r="AE98" s="116"/>
      <c r="AF98" s="90"/>
      <c r="AG98" s="91"/>
      <c r="AH98" s="90"/>
      <c r="AI98" s="91"/>
      <c r="AJ98" s="90"/>
      <c r="AK98" s="91"/>
      <c r="AL98" s="187"/>
      <c r="AM98" s="118"/>
      <c r="AN98" s="182"/>
      <c r="AO98" s="43"/>
      <c r="AP98" s="32"/>
      <c r="AQ98" s="54"/>
      <c r="AR98" s="55"/>
      <c r="AS98" s="33" t="str">
        <f t="shared" si="30"/>
        <v/>
      </c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17"/>
      <c r="BE98" s="17"/>
      <c r="BX98" s="2"/>
      <c r="CA98" s="35" t="str">
        <f t="shared" si="31"/>
        <v/>
      </c>
      <c r="CB98" s="35" t="str">
        <f t="shared" si="32"/>
        <v/>
      </c>
      <c r="CG98" s="36">
        <f t="shared" si="33"/>
        <v>0</v>
      </c>
      <c r="CH98" s="36">
        <f t="shared" si="34"/>
        <v>0</v>
      </c>
      <c r="CI98" s="10"/>
      <c r="CJ98" s="10"/>
      <c r="CK98" s="10"/>
      <c r="CL98" s="10"/>
      <c r="CM98" s="10"/>
      <c r="CN98" s="10"/>
      <c r="CO98" s="10"/>
    </row>
    <row r="99" spans="1:93" ht="19.5" customHeight="1" x14ac:dyDescent="0.25">
      <c r="A99" s="384"/>
      <c r="B99" s="63" t="s">
        <v>84</v>
      </c>
      <c r="C99" s="64">
        <f t="shared" si="29"/>
        <v>0</v>
      </c>
      <c r="D99" s="65">
        <f>SUM(F99+H99+J99+L99+N99+P99+R99+T99+V99+X99+Z99+AB99+AD99+AF99+AH99+AJ99+AL99)</f>
        <v>0</v>
      </c>
      <c r="E99" s="191">
        <f>SUM(G99+I99+K99+M99+O99+Q99+S99+U99+W99+Y99+AA99+AC99+AE99+AG99+AI99+AK99+AM99)</f>
        <v>0</v>
      </c>
      <c r="F99" s="70"/>
      <c r="G99" s="192"/>
      <c r="H99" s="70"/>
      <c r="I99" s="74"/>
      <c r="J99" s="193"/>
      <c r="K99" s="194"/>
      <c r="L99" s="70"/>
      <c r="M99" s="84"/>
      <c r="N99" s="193"/>
      <c r="O99" s="194"/>
      <c r="P99" s="85"/>
      <c r="Q99" s="84"/>
      <c r="R99" s="192"/>
      <c r="S99" s="194"/>
      <c r="T99" s="70"/>
      <c r="U99" s="74"/>
      <c r="V99" s="193"/>
      <c r="W99" s="192"/>
      <c r="X99" s="70"/>
      <c r="Y99" s="74"/>
      <c r="Z99" s="193"/>
      <c r="AA99" s="192"/>
      <c r="AB99" s="70"/>
      <c r="AC99" s="74"/>
      <c r="AD99" s="70"/>
      <c r="AE99" s="84"/>
      <c r="AF99" s="70"/>
      <c r="AG99" s="74"/>
      <c r="AH99" s="70"/>
      <c r="AI99" s="74"/>
      <c r="AJ99" s="70"/>
      <c r="AK99" s="74"/>
      <c r="AL99" s="70"/>
      <c r="AM99" s="74"/>
      <c r="AN99" s="182"/>
      <c r="AO99" s="43"/>
      <c r="AP99" s="32"/>
      <c r="AQ99" s="42"/>
      <c r="AR99" s="43"/>
      <c r="AS99" s="33" t="str">
        <f t="shared" si="30"/>
        <v/>
      </c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17"/>
      <c r="BE99" s="17"/>
      <c r="BX99" s="2"/>
      <c r="CA99" s="35" t="str">
        <f t="shared" si="31"/>
        <v/>
      </c>
      <c r="CB99" s="35" t="str">
        <f t="shared" si="32"/>
        <v/>
      </c>
      <c r="CG99" s="36">
        <f t="shared" si="33"/>
        <v>0</v>
      </c>
      <c r="CH99" s="36">
        <f t="shared" si="34"/>
        <v>0</v>
      </c>
      <c r="CI99" s="10"/>
      <c r="CJ99" s="10"/>
      <c r="CK99" s="10"/>
      <c r="CL99" s="10"/>
      <c r="CM99" s="10"/>
      <c r="CN99" s="10"/>
      <c r="CO99" s="10"/>
    </row>
    <row r="100" spans="1:93" ht="19.5" customHeight="1" x14ac:dyDescent="0.25">
      <c r="A100" s="382" t="s">
        <v>85</v>
      </c>
      <c r="B100" s="18" t="s">
        <v>79</v>
      </c>
      <c r="C100" s="19">
        <f t="shared" si="29"/>
        <v>0</v>
      </c>
      <c r="D100" s="20">
        <f>+L100+N100+P100+R100+T100+V100+X100+Z100+AB100+AD100</f>
        <v>0</v>
      </c>
      <c r="E100" s="172">
        <f>+M100+O100+Q100+S100+U100+W100+Y100+AA100+AC100+AE100</f>
        <v>0</v>
      </c>
      <c r="F100" s="126"/>
      <c r="G100" s="173"/>
      <c r="H100" s="126"/>
      <c r="I100" s="174"/>
      <c r="J100" s="126"/>
      <c r="K100" s="173"/>
      <c r="L100" s="77"/>
      <c r="M100" s="78"/>
      <c r="N100" s="175"/>
      <c r="O100" s="176"/>
      <c r="P100" s="79"/>
      <c r="Q100" s="78"/>
      <c r="R100" s="177"/>
      <c r="S100" s="176"/>
      <c r="T100" s="77"/>
      <c r="U100" s="29"/>
      <c r="V100" s="175"/>
      <c r="W100" s="177"/>
      <c r="X100" s="77"/>
      <c r="Y100" s="29"/>
      <c r="Z100" s="175"/>
      <c r="AA100" s="177"/>
      <c r="AB100" s="77"/>
      <c r="AC100" s="29"/>
      <c r="AD100" s="77"/>
      <c r="AE100" s="78"/>
      <c r="AF100" s="107"/>
      <c r="AG100" s="195"/>
      <c r="AH100" s="107"/>
      <c r="AI100" s="195"/>
      <c r="AJ100" s="107"/>
      <c r="AK100" s="195"/>
      <c r="AL100" s="196"/>
      <c r="AM100" s="197"/>
      <c r="AN100" s="182"/>
      <c r="AO100" s="43"/>
      <c r="AP100" s="32"/>
      <c r="AQ100" s="95"/>
      <c r="AR100" s="96"/>
      <c r="AS100" s="33" t="str">
        <f t="shared" si="30"/>
        <v/>
      </c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17"/>
      <c r="BE100" s="17"/>
      <c r="BX100" s="2"/>
      <c r="CA100" s="35" t="str">
        <f t="shared" si="31"/>
        <v/>
      </c>
      <c r="CB100" s="35" t="str">
        <f t="shared" si="32"/>
        <v/>
      </c>
      <c r="CG100" s="36">
        <f t="shared" si="33"/>
        <v>0</v>
      </c>
      <c r="CH100" s="36">
        <f t="shared" si="34"/>
        <v>0</v>
      </c>
      <c r="CI100" s="10"/>
      <c r="CJ100" s="10"/>
      <c r="CK100" s="10"/>
      <c r="CL100" s="10"/>
      <c r="CM100" s="10"/>
      <c r="CN100" s="10"/>
      <c r="CO100" s="10"/>
    </row>
    <row r="101" spans="1:93" ht="19.5" customHeight="1" x14ac:dyDescent="0.25">
      <c r="A101" s="383"/>
      <c r="B101" s="37" t="s">
        <v>80</v>
      </c>
      <c r="C101" s="38">
        <f t="shared" si="29"/>
        <v>30</v>
      </c>
      <c r="D101" s="39">
        <f t="shared" ref="D101:E103" si="36">SUM(F101+H101+J101+L101+N101+P101+R101+T101+V101+X101+Z101+AB101+AD101+AF101+AH101+AJ101+AL101)</f>
        <v>19</v>
      </c>
      <c r="E101" s="183">
        <f t="shared" si="36"/>
        <v>11</v>
      </c>
      <c r="F101" s="41"/>
      <c r="G101" s="198"/>
      <c r="H101" s="41"/>
      <c r="I101" s="95"/>
      <c r="J101" s="41"/>
      <c r="K101" s="198"/>
      <c r="L101" s="41"/>
      <c r="M101" s="95"/>
      <c r="N101" s="182"/>
      <c r="O101" s="198">
        <v>1</v>
      </c>
      <c r="P101" s="41"/>
      <c r="Q101" s="95"/>
      <c r="R101" s="182">
        <v>1</v>
      </c>
      <c r="S101" s="198">
        <v>1</v>
      </c>
      <c r="T101" s="41">
        <v>4</v>
      </c>
      <c r="U101" s="95">
        <v>1</v>
      </c>
      <c r="V101" s="182">
        <v>1</v>
      </c>
      <c r="W101" s="198"/>
      <c r="X101" s="41">
        <v>3</v>
      </c>
      <c r="Y101" s="95">
        <v>1</v>
      </c>
      <c r="Z101" s="182">
        <v>1</v>
      </c>
      <c r="AA101" s="198"/>
      <c r="AB101" s="41">
        <v>2</v>
      </c>
      <c r="AC101" s="95"/>
      <c r="AD101" s="41">
        <v>1</v>
      </c>
      <c r="AE101" s="96">
        <v>2</v>
      </c>
      <c r="AF101" s="41">
        <v>3</v>
      </c>
      <c r="AG101" s="42">
        <v>2</v>
      </c>
      <c r="AH101" s="41">
        <v>1</v>
      </c>
      <c r="AI101" s="42">
        <v>2</v>
      </c>
      <c r="AJ101" s="41">
        <v>2</v>
      </c>
      <c r="AK101" s="42">
        <v>1</v>
      </c>
      <c r="AL101" s="182"/>
      <c r="AM101" s="46"/>
      <c r="AN101" s="182">
        <v>0</v>
      </c>
      <c r="AO101" s="43">
        <v>0</v>
      </c>
      <c r="AP101" s="32">
        <v>0</v>
      </c>
      <c r="AQ101" s="95">
        <v>0</v>
      </c>
      <c r="AR101" s="96">
        <v>0</v>
      </c>
      <c r="AS101" s="33" t="str">
        <f t="shared" si="30"/>
        <v/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17"/>
      <c r="BE101" s="17"/>
      <c r="BX101" s="2"/>
      <c r="CA101" s="35" t="str">
        <f t="shared" si="31"/>
        <v/>
      </c>
      <c r="CB101" s="35" t="str">
        <f t="shared" si="32"/>
        <v/>
      </c>
      <c r="CG101" s="36">
        <f t="shared" si="33"/>
        <v>0</v>
      </c>
      <c r="CH101" s="36">
        <f t="shared" si="34"/>
        <v>0</v>
      </c>
      <c r="CI101" s="10"/>
      <c r="CJ101" s="10"/>
      <c r="CK101" s="10"/>
      <c r="CL101" s="10"/>
      <c r="CM101" s="10"/>
      <c r="CN101" s="10"/>
      <c r="CO101" s="10"/>
    </row>
    <row r="102" spans="1:93" ht="19.5" customHeight="1" x14ac:dyDescent="0.25">
      <c r="A102" s="383"/>
      <c r="B102" s="37" t="s">
        <v>81</v>
      </c>
      <c r="C102" s="38">
        <f t="shared" si="29"/>
        <v>12</v>
      </c>
      <c r="D102" s="39">
        <f>SUM(F102+H102+J102+L102+N102+P102+R102+T102+V102+X102+Z102+AB102+AD102+AF102+AH102+AJ102+AL102)</f>
        <v>6</v>
      </c>
      <c r="E102" s="183">
        <f t="shared" si="36"/>
        <v>6</v>
      </c>
      <c r="F102" s="41">
        <v>1</v>
      </c>
      <c r="G102" s="184"/>
      <c r="H102" s="41"/>
      <c r="I102" s="42"/>
      <c r="J102" s="41"/>
      <c r="K102" s="184"/>
      <c r="L102" s="41"/>
      <c r="M102" s="42"/>
      <c r="N102" s="182">
        <v>1</v>
      </c>
      <c r="O102" s="184"/>
      <c r="P102" s="41">
        <v>2</v>
      </c>
      <c r="Q102" s="42"/>
      <c r="R102" s="182"/>
      <c r="S102" s="184">
        <v>3</v>
      </c>
      <c r="T102" s="41"/>
      <c r="U102" s="42"/>
      <c r="V102" s="182">
        <v>1</v>
      </c>
      <c r="W102" s="184"/>
      <c r="X102" s="41"/>
      <c r="Y102" s="42"/>
      <c r="Z102" s="182"/>
      <c r="AA102" s="184"/>
      <c r="AB102" s="41"/>
      <c r="AC102" s="42">
        <v>1</v>
      </c>
      <c r="AD102" s="41">
        <v>1</v>
      </c>
      <c r="AE102" s="43"/>
      <c r="AF102" s="41"/>
      <c r="AG102" s="42">
        <v>2</v>
      </c>
      <c r="AH102" s="41"/>
      <c r="AI102" s="42"/>
      <c r="AJ102" s="41"/>
      <c r="AK102" s="42"/>
      <c r="AL102" s="182"/>
      <c r="AM102" s="46"/>
      <c r="AN102" s="182">
        <v>0</v>
      </c>
      <c r="AO102" s="43">
        <v>0</v>
      </c>
      <c r="AP102" s="32">
        <v>0</v>
      </c>
      <c r="AQ102" s="42">
        <v>0</v>
      </c>
      <c r="AR102" s="43">
        <v>0</v>
      </c>
      <c r="AS102" s="33" t="str">
        <f t="shared" si="30"/>
        <v/>
      </c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17"/>
      <c r="BE102" s="17"/>
      <c r="BX102" s="2"/>
      <c r="CA102" s="35" t="str">
        <f t="shared" si="31"/>
        <v/>
      </c>
      <c r="CB102" s="35" t="str">
        <f t="shared" si="32"/>
        <v/>
      </c>
      <c r="CG102" s="36">
        <f t="shared" si="33"/>
        <v>0</v>
      </c>
      <c r="CH102" s="36">
        <f t="shared" si="34"/>
        <v>0</v>
      </c>
      <c r="CI102" s="10"/>
      <c r="CJ102" s="10"/>
      <c r="CK102" s="10"/>
      <c r="CL102" s="10"/>
      <c r="CM102" s="10"/>
      <c r="CN102" s="10"/>
      <c r="CO102" s="10"/>
    </row>
    <row r="103" spans="1:93" ht="19.5" customHeight="1" x14ac:dyDescent="0.25">
      <c r="A103" s="383"/>
      <c r="B103" s="37" t="s">
        <v>82</v>
      </c>
      <c r="C103" s="38">
        <f t="shared" si="29"/>
        <v>0</v>
      </c>
      <c r="D103" s="39">
        <f t="shared" si="36"/>
        <v>0</v>
      </c>
      <c r="E103" s="183">
        <f t="shared" si="36"/>
        <v>0</v>
      </c>
      <c r="F103" s="41"/>
      <c r="G103" s="184"/>
      <c r="H103" s="41"/>
      <c r="I103" s="42"/>
      <c r="J103" s="41"/>
      <c r="K103" s="184"/>
      <c r="L103" s="41"/>
      <c r="M103" s="42"/>
      <c r="N103" s="182"/>
      <c r="O103" s="184"/>
      <c r="P103" s="41"/>
      <c r="Q103" s="42"/>
      <c r="R103" s="182"/>
      <c r="S103" s="184"/>
      <c r="T103" s="41"/>
      <c r="U103" s="42"/>
      <c r="V103" s="182"/>
      <c r="W103" s="184"/>
      <c r="X103" s="41"/>
      <c r="Y103" s="42"/>
      <c r="Z103" s="182"/>
      <c r="AA103" s="184"/>
      <c r="AB103" s="41"/>
      <c r="AC103" s="42"/>
      <c r="AD103" s="41"/>
      <c r="AE103" s="43"/>
      <c r="AF103" s="41"/>
      <c r="AG103" s="42"/>
      <c r="AH103" s="41"/>
      <c r="AI103" s="42"/>
      <c r="AJ103" s="41"/>
      <c r="AK103" s="42"/>
      <c r="AL103" s="182"/>
      <c r="AM103" s="46"/>
      <c r="AN103" s="182"/>
      <c r="AO103" s="43"/>
      <c r="AP103" s="32"/>
      <c r="AQ103" s="42"/>
      <c r="AR103" s="43"/>
      <c r="AS103" s="33" t="str">
        <f t="shared" si="30"/>
        <v/>
      </c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17"/>
      <c r="BE103" s="17"/>
      <c r="BX103" s="2"/>
      <c r="CA103" s="35" t="str">
        <f t="shared" si="31"/>
        <v/>
      </c>
      <c r="CB103" s="35" t="str">
        <f t="shared" si="32"/>
        <v/>
      </c>
      <c r="CG103" s="36">
        <f t="shared" si="33"/>
        <v>0</v>
      </c>
      <c r="CH103" s="36">
        <f t="shared" si="34"/>
        <v>0</v>
      </c>
      <c r="CI103" s="10"/>
      <c r="CJ103" s="10"/>
      <c r="CK103" s="10"/>
      <c r="CL103" s="10"/>
      <c r="CM103" s="10"/>
      <c r="CN103" s="10"/>
      <c r="CO103" s="10"/>
    </row>
    <row r="104" spans="1:93" ht="19.5" customHeight="1" x14ac:dyDescent="0.25">
      <c r="A104" s="383"/>
      <c r="B104" s="128" t="s">
        <v>83</v>
      </c>
      <c r="C104" s="129">
        <f t="shared" si="29"/>
        <v>0</v>
      </c>
      <c r="D104" s="185">
        <f>+J104+L104+N104</f>
        <v>0</v>
      </c>
      <c r="E104" s="186">
        <f>+K104+M104+O104</f>
        <v>0</v>
      </c>
      <c r="F104" s="90"/>
      <c r="G104" s="187"/>
      <c r="H104" s="126"/>
      <c r="I104" s="174"/>
      <c r="J104" s="41"/>
      <c r="K104" s="184"/>
      <c r="L104" s="41"/>
      <c r="M104" s="42"/>
      <c r="N104" s="182"/>
      <c r="O104" s="184"/>
      <c r="P104" s="199"/>
      <c r="Q104" s="127"/>
      <c r="R104" s="173"/>
      <c r="S104" s="200"/>
      <c r="T104" s="126"/>
      <c r="U104" s="174"/>
      <c r="V104" s="201"/>
      <c r="W104" s="173"/>
      <c r="X104" s="126"/>
      <c r="Y104" s="174"/>
      <c r="Z104" s="201"/>
      <c r="AA104" s="173"/>
      <c r="AB104" s="126"/>
      <c r="AC104" s="174"/>
      <c r="AD104" s="126"/>
      <c r="AE104" s="127"/>
      <c r="AF104" s="126"/>
      <c r="AG104" s="174"/>
      <c r="AH104" s="126"/>
      <c r="AI104" s="174"/>
      <c r="AJ104" s="126"/>
      <c r="AK104" s="174"/>
      <c r="AL104" s="173"/>
      <c r="AM104" s="202"/>
      <c r="AN104" s="182"/>
      <c r="AO104" s="43"/>
      <c r="AP104" s="32"/>
      <c r="AQ104" s="42"/>
      <c r="AR104" s="43"/>
      <c r="AS104" s="33" t="str">
        <f t="shared" si="30"/>
        <v/>
      </c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17"/>
      <c r="BE104" s="17"/>
      <c r="BX104" s="2"/>
      <c r="CA104" s="35" t="str">
        <f t="shared" si="31"/>
        <v/>
      </c>
      <c r="CB104" s="35" t="str">
        <f t="shared" si="32"/>
        <v/>
      </c>
      <c r="CG104" s="36">
        <f t="shared" si="33"/>
        <v>0</v>
      </c>
      <c r="CH104" s="36">
        <f t="shared" si="34"/>
        <v>0</v>
      </c>
      <c r="CI104" s="10"/>
      <c r="CJ104" s="10"/>
      <c r="CK104" s="10"/>
      <c r="CL104" s="10"/>
      <c r="CM104" s="10"/>
      <c r="CN104" s="10"/>
      <c r="CO104" s="10"/>
    </row>
    <row r="105" spans="1:93" ht="19.5" customHeight="1" x14ac:dyDescent="0.25">
      <c r="A105" s="384"/>
      <c r="B105" s="63" t="s">
        <v>84</v>
      </c>
      <c r="C105" s="64">
        <f t="shared" si="29"/>
        <v>0</v>
      </c>
      <c r="D105" s="65">
        <f>SUM(F105+H105+J105+L105+N105+P105+R105+T105+V105+X105+Z105+AB105+AD105+AF105+AH105+AJ105+AL105)</f>
        <v>0</v>
      </c>
      <c r="E105" s="191">
        <f>SUM(G105+I105+K105+M105+O105+Q105+S105+U105+W105+Y105+AA105+AC105+AE105+AG105+AI105+AK105+AM105)</f>
        <v>0</v>
      </c>
      <c r="F105" s="70"/>
      <c r="G105" s="192"/>
      <c r="H105" s="70"/>
      <c r="I105" s="74"/>
      <c r="J105" s="193"/>
      <c r="K105" s="194"/>
      <c r="L105" s="70"/>
      <c r="M105" s="84"/>
      <c r="N105" s="193"/>
      <c r="O105" s="194"/>
      <c r="P105" s="85"/>
      <c r="Q105" s="84"/>
      <c r="R105" s="192"/>
      <c r="S105" s="194"/>
      <c r="T105" s="70"/>
      <c r="U105" s="74"/>
      <c r="V105" s="193"/>
      <c r="W105" s="192"/>
      <c r="X105" s="70"/>
      <c r="Y105" s="74"/>
      <c r="Z105" s="193"/>
      <c r="AA105" s="192"/>
      <c r="AB105" s="70"/>
      <c r="AC105" s="74"/>
      <c r="AD105" s="70"/>
      <c r="AE105" s="84"/>
      <c r="AF105" s="70"/>
      <c r="AG105" s="74"/>
      <c r="AH105" s="70"/>
      <c r="AI105" s="74"/>
      <c r="AJ105" s="70"/>
      <c r="AK105" s="74"/>
      <c r="AL105" s="192"/>
      <c r="AM105" s="86"/>
      <c r="AN105" s="193"/>
      <c r="AO105" s="84"/>
      <c r="AP105" s="75"/>
      <c r="AQ105" s="74"/>
      <c r="AR105" s="74"/>
      <c r="AS105" s="33" t="str">
        <f t="shared" si="30"/>
        <v/>
      </c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17"/>
      <c r="BE105" s="17"/>
      <c r="BX105" s="2"/>
      <c r="CA105" s="35" t="str">
        <f t="shared" si="31"/>
        <v/>
      </c>
      <c r="CB105" s="35" t="str">
        <f t="shared" si="32"/>
        <v/>
      </c>
      <c r="CG105" s="36">
        <f t="shared" si="33"/>
        <v>0</v>
      </c>
      <c r="CH105" s="36">
        <f t="shared" si="34"/>
        <v>0</v>
      </c>
      <c r="CI105" s="10"/>
      <c r="CJ105" s="10"/>
      <c r="CK105" s="10"/>
      <c r="CL105" s="10"/>
      <c r="CM105" s="10"/>
      <c r="CN105" s="10"/>
      <c r="CO105" s="10"/>
    </row>
    <row r="106" spans="1:93" ht="32.1" customHeight="1" x14ac:dyDescent="0.25">
      <c r="A106" s="203" t="s">
        <v>86</v>
      </c>
      <c r="B106" s="9"/>
      <c r="C106" s="9"/>
      <c r="D106" s="9"/>
      <c r="E106" s="163"/>
      <c r="F106" s="163"/>
      <c r="G106" s="163"/>
      <c r="H106" s="163"/>
      <c r="I106" s="163"/>
      <c r="J106" s="163"/>
      <c r="K106" s="163"/>
      <c r="L106" s="164"/>
      <c r="M106" s="17"/>
      <c r="N106" s="17"/>
      <c r="O106" s="17"/>
      <c r="P106" s="17"/>
      <c r="Q106" s="17"/>
      <c r="R106" s="17"/>
      <c r="S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25.35" customHeight="1" x14ac:dyDescent="0.25">
      <c r="A107" s="392" t="s">
        <v>87</v>
      </c>
      <c r="B107" s="204" t="s">
        <v>88</v>
      </c>
      <c r="C107" s="296" t="s">
        <v>89</v>
      </c>
      <c r="D107" s="296" t="s">
        <v>90</v>
      </c>
      <c r="E107" s="163"/>
      <c r="F107" s="163"/>
      <c r="G107" s="163"/>
      <c r="H107" s="163"/>
      <c r="I107" s="163"/>
      <c r="J107" s="163"/>
      <c r="K107" s="163"/>
      <c r="L107" s="164"/>
      <c r="M107" s="17"/>
      <c r="N107" s="17"/>
      <c r="O107" s="17"/>
      <c r="P107" s="17"/>
      <c r="Q107" s="17"/>
      <c r="R107" s="17"/>
      <c r="S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26.25" customHeight="1" x14ac:dyDescent="0.25">
      <c r="A108" s="395"/>
      <c r="B108" s="206" t="s">
        <v>91</v>
      </c>
      <c r="C108" s="30"/>
      <c r="D108" s="30"/>
      <c r="E108" s="33" t="str">
        <f>$CA108&amp;$CB108&amp;$CC108&amp;$CD108</f>
        <v/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17"/>
      <c r="R108" s="17"/>
      <c r="S108" s="17"/>
      <c r="CA108" s="4" t="str">
        <f>IF(D108&lt;=C108,"","* Las consejerías realizadas en Espacios Amigables NO DEBEN ser mayor al Total de Actividades. ")</f>
        <v/>
      </c>
      <c r="CG108" s="10">
        <f>IF(D108&lt;=C108,0,1)</f>
        <v>0</v>
      </c>
      <c r="CH108" s="10"/>
      <c r="CI108" s="10"/>
      <c r="CJ108" s="10"/>
      <c r="CK108" s="10"/>
      <c r="CL108" s="10"/>
      <c r="CM108" s="10"/>
      <c r="CN108" s="10"/>
      <c r="CO108" s="10"/>
    </row>
    <row r="109" spans="1:93" ht="26.25" customHeight="1" x14ac:dyDescent="0.25">
      <c r="A109" s="395"/>
      <c r="B109" s="207" t="s">
        <v>92</v>
      </c>
      <c r="C109" s="32"/>
      <c r="D109" s="32"/>
      <c r="E109" s="33" t="str">
        <f>$CA109&amp;$CB109&amp;$CC109&amp;$CD109</f>
        <v/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17"/>
      <c r="R109" s="17"/>
      <c r="S109" s="17"/>
      <c r="CA109" s="4" t="str">
        <f>IF(D109&lt;=C109,"","* Las consejerías realizadas en Espacios Amigables NO DEBEN ser mayor al Total de Actividades. ")</f>
        <v/>
      </c>
      <c r="CG109" s="10">
        <f>IF(D109&lt;=C109,0,1)</f>
        <v>0</v>
      </c>
      <c r="CH109" s="10"/>
      <c r="CI109" s="10"/>
      <c r="CJ109" s="10"/>
      <c r="CK109" s="10"/>
      <c r="CL109" s="10"/>
      <c r="CM109" s="10"/>
      <c r="CN109" s="10"/>
      <c r="CO109" s="10"/>
    </row>
    <row r="110" spans="1:93" ht="26.25" customHeight="1" x14ac:dyDescent="0.25">
      <c r="A110" s="395"/>
      <c r="B110" s="207" t="s">
        <v>93</v>
      </c>
      <c r="C110" s="32"/>
      <c r="D110" s="32"/>
      <c r="E110" s="33" t="str">
        <f>$CA110&amp;$CB110&amp;$CC110&amp;$CD110</f>
        <v/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17"/>
      <c r="R110" s="17"/>
      <c r="S110" s="17"/>
      <c r="CA110" s="4" t="str">
        <f>IF(D110&lt;=C110,"","* Las consejerías realizadas en Espacios Amigables NO DEBEN ser mayor al Total de Actividades. ")</f>
        <v/>
      </c>
      <c r="CG110" s="10">
        <f>IF(D110&lt;=C110,0,1)</f>
        <v>0</v>
      </c>
      <c r="CH110" s="10"/>
      <c r="CI110" s="10"/>
      <c r="CJ110" s="10"/>
      <c r="CK110" s="10"/>
      <c r="CL110" s="10"/>
      <c r="CM110" s="10"/>
      <c r="CN110" s="10"/>
      <c r="CO110" s="10"/>
    </row>
    <row r="111" spans="1:93" ht="26.25" customHeight="1" x14ac:dyDescent="0.25">
      <c r="A111" s="395"/>
      <c r="B111" s="207" t="s">
        <v>94</v>
      </c>
      <c r="C111" s="32"/>
      <c r="D111" s="208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17"/>
      <c r="R111" s="17"/>
      <c r="S111" s="17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ht="26.25" customHeight="1" x14ac:dyDescent="0.25">
      <c r="A112" s="395"/>
      <c r="B112" s="209" t="s">
        <v>95</v>
      </c>
      <c r="C112" s="42"/>
      <c r="D112" s="208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17"/>
      <c r="R112" s="17"/>
      <c r="S112" s="17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104" ht="26.25" customHeight="1" x14ac:dyDescent="0.25">
      <c r="A113" s="395"/>
      <c r="B113" s="209" t="s">
        <v>96</v>
      </c>
      <c r="C113" s="42"/>
      <c r="D113" s="32"/>
      <c r="E113" s="33" t="str">
        <f>$CA113&amp;$CB113&amp;$CC113&amp;$CD113</f>
        <v/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17"/>
      <c r="R113" s="17"/>
      <c r="S113" s="17"/>
      <c r="CA113" s="4" t="str">
        <f>IF(D113&lt;=C113,"","* Las consejerías realizadas en Espacios Amigables NO DEBEN ser mayor al Total de Actividades. ")</f>
        <v/>
      </c>
      <c r="CG113" s="10">
        <f>IF(D113&lt;=C113,0,1)</f>
        <v>0</v>
      </c>
      <c r="CH113" s="10"/>
      <c r="CI113" s="10"/>
      <c r="CJ113" s="10"/>
      <c r="CK113" s="10"/>
      <c r="CL113" s="10"/>
      <c r="CM113" s="10"/>
      <c r="CN113" s="10"/>
      <c r="CO113" s="10"/>
    </row>
    <row r="114" spans="1:104" ht="26.25" customHeight="1" x14ac:dyDescent="0.25">
      <c r="A114" s="395"/>
      <c r="B114" s="209" t="s">
        <v>97</v>
      </c>
      <c r="C114" s="42"/>
      <c r="D114" s="32"/>
      <c r="E114" s="33" t="str">
        <f>$CA114&amp;$CB114&amp;$CC114&amp;$CD114</f>
        <v/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17"/>
      <c r="R114" s="17"/>
      <c r="S114" s="17"/>
      <c r="CA114" s="4" t="str">
        <f>IF(D114&lt;=C114,"","* Las consejerías realizadas en Espacios Amigables NO DEBEN ser mayor al Total de Actividades. ")</f>
        <v/>
      </c>
      <c r="CG114" s="10">
        <f>IF(D114&lt;=C114,0,1)</f>
        <v>0</v>
      </c>
      <c r="CH114" s="10"/>
      <c r="CI114" s="10"/>
      <c r="CJ114" s="10"/>
      <c r="CK114" s="10"/>
      <c r="CL114" s="10"/>
      <c r="CM114" s="10"/>
      <c r="CN114" s="10"/>
      <c r="CO114" s="10"/>
    </row>
    <row r="115" spans="1:104" ht="26.25" customHeight="1" x14ac:dyDescent="0.25">
      <c r="A115" s="395"/>
      <c r="B115" s="209" t="s">
        <v>98</v>
      </c>
      <c r="C115" s="32"/>
      <c r="D115" s="32"/>
      <c r="E115" s="33" t="str">
        <f>$CA115&amp;$CB115&amp;$CC115&amp;$CD115</f>
        <v/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7"/>
      <c r="R115" s="17"/>
      <c r="S115" s="17"/>
      <c r="CA115" s="4" t="str">
        <f>IF(D115&lt;=C115,"","* Las consejerías realizadas en Espacios Amigables NO DEBEN ser mayor al Total de Actividades. ")</f>
        <v/>
      </c>
      <c r="CG115" s="10">
        <f>IF(D115&lt;=C115,0,1)</f>
        <v>0</v>
      </c>
      <c r="CH115" s="10"/>
      <c r="CI115" s="10"/>
      <c r="CJ115" s="10"/>
      <c r="CK115" s="10"/>
      <c r="CL115" s="10"/>
      <c r="CM115" s="10"/>
      <c r="CN115" s="10"/>
      <c r="CO115" s="10"/>
    </row>
    <row r="116" spans="1:104" ht="26.25" customHeight="1" x14ac:dyDescent="0.25">
      <c r="A116" s="398"/>
      <c r="B116" s="210" t="s">
        <v>99</v>
      </c>
      <c r="C116" s="211"/>
      <c r="D116" s="211"/>
      <c r="E116" s="33" t="str">
        <f>$CA116&amp;$CB116&amp;$CC116&amp;$CD116</f>
        <v/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17"/>
      <c r="R116" s="17"/>
      <c r="S116" s="17"/>
      <c r="CA116" s="4" t="str">
        <f>IF(D116&lt;=C116,"","* Las consejerías realizadas en Espacios Amigables NO DEBEN ser mayor al Total de Actividades. ")</f>
        <v/>
      </c>
      <c r="CG116" s="10">
        <f>IF(D116&lt;=C116,0,1)</f>
        <v>0</v>
      </c>
      <c r="CH116" s="10"/>
      <c r="CI116" s="10"/>
      <c r="CJ116" s="10"/>
      <c r="CK116" s="10"/>
      <c r="CL116" s="10"/>
      <c r="CM116" s="10"/>
      <c r="CN116" s="10"/>
      <c r="CO116" s="10"/>
    </row>
    <row r="117" spans="1:104" ht="26.25" customHeight="1" x14ac:dyDescent="0.25">
      <c r="A117" s="212" t="s">
        <v>100</v>
      </c>
      <c r="B117" s="212"/>
      <c r="C117" s="203"/>
      <c r="D117" s="203"/>
      <c r="E117" s="21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7"/>
      <c r="R117" s="17"/>
      <c r="S117" s="17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104" ht="26.25" customHeight="1" x14ac:dyDescent="0.25">
      <c r="A118" s="382" t="s">
        <v>101</v>
      </c>
      <c r="B118" s="203"/>
      <c r="C118" s="391" t="s">
        <v>102</v>
      </c>
      <c r="D118" s="392"/>
      <c r="E118" s="393"/>
      <c r="F118" s="419" t="s">
        <v>7</v>
      </c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1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26.25" customHeight="1" x14ac:dyDescent="0.25">
      <c r="A119" s="383"/>
      <c r="B119" s="203"/>
      <c r="C119" s="397"/>
      <c r="D119" s="398"/>
      <c r="E119" s="399"/>
      <c r="F119" s="407" t="s">
        <v>16</v>
      </c>
      <c r="G119" s="408"/>
      <c r="H119" s="407" t="s">
        <v>17</v>
      </c>
      <c r="I119" s="408"/>
      <c r="J119" s="407" t="s">
        <v>18</v>
      </c>
      <c r="K119" s="408"/>
      <c r="L119" s="407" t="s">
        <v>19</v>
      </c>
      <c r="M119" s="408"/>
      <c r="N119" s="407" t="s">
        <v>20</v>
      </c>
      <c r="O119" s="408"/>
      <c r="P119" s="407" t="s">
        <v>21</v>
      </c>
      <c r="Q119" s="408"/>
      <c r="R119" s="407" t="s">
        <v>22</v>
      </c>
      <c r="S119" s="408"/>
      <c r="T119" s="407" t="s">
        <v>23</v>
      </c>
      <c r="U119" s="408"/>
      <c r="V119" s="407" t="s">
        <v>24</v>
      </c>
      <c r="W119" s="408"/>
      <c r="X119" s="407" t="s">
        <v>25</v>
      </c>
      <c r="Y119" s="408"/>
      <c r="Z119" s="407" t="s">
        <v>26</v>
      </c>
      <c r="AA119" s="408"/>
      <c r="AB119" s="407" t="s">
        <v>27</v>
      </c>
      <c r="AC119" s="408"/>
      <c r="AD119" s="407" t="s">
        <v>28</v>
      </c>
      <c r="AE119" s="408"/>
      <c r="AF119" s="407" t="s">
        <v>29</v>
      </c>
      <c r="AG119" s="408"/>
      <c r="AH119" s="415" t="s">
        <v>30</v>
      </c>
      <c r="AI119" s="416"/>
      <c r="AJ119" s="418" t="s">
        <v>103</v>
      </c>
      <c r="AK119" s="417"/>
      <c r="AP119" s="3"/>
      <c r="AQ119" s="3"/>
      <c r="AR119" s="3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27" customHeight="1" x14ac:dyDescent="0.25">
      <c r="A120" s="384"/>
      <c r="B120" s="203"/>
      <c r="C120" s="297" t="s">
        <v>31</v>
      </c>
      <c r="D120" s="170" t="s">
        <v>32</v>
      </c>
      <c r="E120" s="294" t="s">
        <v>33</v>
      </c>
      <c r="F120" s="11" t="s">
        <v>32</v>
      </c>
      <c r="G120" s="293" t="s">
        <v>33</v>
      </c>
      <c r="H120" s="11" t="s">
        <v>32</v>
      </c>
      <c r="I120" s="293" t="s">
        <v>33</v>
      </c>
      <c r="J120" s="11" t="s">
        <v>32</v>
      </c>
      <c r="K120" s="293" t="s">
        <v>33</v>
      </c>
      <c r="L120" s="11" t="s">
        <v>32</v>
      </c>
      <c r="M120" s="293" t="s">
        <v>33</v>
      </c>
      <c r="N120" s="11" t="s">
        <v>32</v>
      </c>
      <c r="O120" s="293" t="s">
        <v>33</v>
      </c>
      <c r="P120" s="11" t="s">
        <v>32</v>
      </c>
      <c r="Q120" s="293" t="s">
        <v>33</v>
      </c>
      <c r="R120" s="11" t="s">
        <v>32</v>
      </c>
      <c r="S120" s="293" t="s">
        <v>33</v>
      </c>
      <c r="T120" s="11" t="s">
        <v>32</v>
      </c>
      <c r="U120" s="293" t="s">
        <v>33</v>
      </c>
      <c r="V120" s="11" t="s">
        <v>32</v>
      </c>
      <c r="W120" s="293" t="s">
        <v>33</v>
      </c>
      <c r="X120" s="11" t="s">
        <v>32</v>
      </c>
      <c r="Y120" s="293" t="s">
        <v>33</v>
      </c>
      <c r="Z120" s="11" t="s">
        <v>32</v>
      </c>
      <c r="AA120" s="293" t="s">
        <v>33</v>
      </c>
      <c r="AB120" s="11" t="s">
        <v>32</v>
      </c>
      <c r="AC120" s="293" t="s">
        <v>33</v>
      </c>
      <c r="AD120" s="11" t="s">
        <v>32</v>
      </c>
      <c r="AE120" s="293" t="s">
        <v>33</v>
      </c>
      <c r="AF120" s="11" t="s">
        <v>32</v>
      </c>
      <c r="AG120" s="293" t="s">
        <v>33</v>
      </c>
      <c r="AH120" s="11" t="s">
        <v>32</v>
      </c>
      <c r="AI120" s="300" t="s">
        <v>33</v>
      </c>
      <c r="AJ120" s="170" t="s">
        <v>32</v>
      </c>
      <c r="AK120" s="293" t="s">
        <v>33</v>
      </c>
      <c r="AP120" s="3"/>
      <c r="AQ120" s="3"/>
      <c r="AR120" s="3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20.25" customHeight="1" x14ac:dyDescent="0.25">
      <c r="A121" s="393" t="s">
        <v>104</v>
      </c>
      <c r="B121" s="18" t="s">
        <v>105</v>
      </c>
      <c r="C121" s="215">
        <f>SUM(D121:E121)</f>
        <v>0</v>
      </c>
      <c r="D121" s="216">
        <f t="shared" ref="D121:E123" si="37">+F121+H121+J121+L121+N121+P121+R121+T121+V121+X121+Z121+AB121+AD121+AF121+AH121</f>
        <v>0</v>
      </c>
      <c r="E121" s="21">
        <f t="shared" si="37"/>
        <v>0</v>
      </c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5"/>
      <c r="AI121" s="26"/>
      <c r="AJ121" s="217"/>
      <c r="AK121" s="24"/>
      <c r="AP121" s="3"/>
      <c r="AQ121" s="3"/>
      <c r="AR121" s="3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8.75" customHeight="1" x14ac:dyDescent="0.25">
      <c r="A122" s="396"/>
      <c r="B122" s="37" t="s">
        <v>106</v>
      </c>
      <c r="C122" s="103">
        <f>SUM(D122:E122)</f>
        <v>0</v>
      </c>
      <c r="D122" s="218">
        <f t="shared" si="37"/>
        <v>0</v>
      </c>
      <c r="E122" s="40">
        <f t="shared" si="37"/>
        <v>0</v>
      </c>
      <c r="F122" s="41"/>
      <c r="G122" s="43"/>
      <c r="H122" s="41"/>
      <c r="I122" s="43"/>
      <c r="J122" s="41"/>
      <c r="K122" s="43"/>
      <c r="L122" s="41"/>
      <c r="M122" s="43"/>
      <c r="N122" s="41"/>
      <c r="O122" s="43"/>
      <c r="P122" s="41"/>
      <c r="Q122" s="43"/>
      <c r="R122" s="41"/>
      <c r="S122" s="43"/>
      <c r="T122" s="41"/>
      <c r="U122" s="43"/>
      <c r="V122" s="41"/>
      <c r="W122" s="43"/>
      <c r="X122" s="41"/>
      <c r="Y122" s="43"/>
      <c r="Z122" s="41"/>
      <c r="AA122" s="43"/>
      <c r="AB122" s="41"/>
      <c r="AC122" s="43"/>
      <c r="AD122" s="41"/>
      <c r="AE122" s="43"/>
      <c r="AF122" s="41"/>
      <c r="AG122" s="43"/>
      <c r="AH122" s="44"/>
      <c r="AI122" s="45"/>
      <c r="AJ122" s="184"/>
      <c r="AK122" s="43"/>
      <c r="AP122" s="3"/>
      <c r="AQ122" s="3"/>
      <c r="AR122" s="3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8.75" customHeight="1" x14ac:dyDescent="0.25">
      <c r="A123" s="399"/>
      <c r="B123" s="63" t="s">
        <v>107</v>
      </c>
      <c r="C123" s="219">
        <f>SUM(D123:E123)</f>
        <v>0</v>
      </c>
      <c r="D123" s="220">
        <f t="shared" si="37"/>
        <v>0</v>
      </c>
      <c r="E123" s="66">
        <f t="shared" si="37"/>
        <v>0</v>
      </c>
      <c r="F123" s="70"/>
      <c r="G123" s="84"/>
      <c r="H123" s="70"/>
      <c r="I123" s="84"/>
      <c r="J123" s="70"/>
      <c r="K123" s="84"/>
      <c r="L123" s="70"/>
      <c r="M123" s="84"/>
      <c r="N123" s="70"/>
      <c r="O123" s="84"/>
      <c r="P123" s="70"/>
      <c r="Q123" s="84"/>
      <c r="R123" s="70"/>
      <c r="S123" s="84"/>
      <c r="T123" s="70"/>
      <c r="U123" s="84"/>
      <c r="V123" s="70"/>
      <c r="W123" s="84"/>
      <c r="X123" s="70"/>
      <c r="Y123" s="84"/>
      <c r="Z123" s="70"/>
      <c r="AA123" s="84"/>
      <c r="AB123" s="70"/>
      <c r="AC123" s="84"/>
      <c r="AD123" s="70"/>
      <c r="AE123" s="84"/>
      <c r="AF123" s="70"/>
      <c r="AG123" s="84"/>
      <c r="AH123" s="85"/>
      <c r="AI123" s="86"/>
      <c r="AJ123" s="192"/>
      <c r="AK123" s="84"/>
      <c r="AP123" s="3"/>
      <c r="AQ123" s="3"/>
      <c r="AR123" s="3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21" customHeight="1" x14ac:dyDescent="0.25">
      <c r="A124" s="203" t="s">
        <v>108</v>
      </c>
      <c r="B124" s="9"/>
      <c r="C124" s="221"/>
      <c r="D124" s="222"/>
      <c r="E124" s="164"/>
      <c r="F124" s="164"/>
      <c r="G124" s="164"/>
      <c r="H124" s="164"/>
      <c r="I124" s="164"/>
      <c r="J124" s="164"/>
      <c r="K124" s="164"/>
      <c r="L124" s="164"/>
      <c r="M124" s="17"/>
      <c r="N124" s="17"/>
      <c r="O124" s="17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104" ht="21.75" customHeight="1" x14ac:dyDescent="0.25">
      <c r="A125" s="203" t="s">
        <v>109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104" ht="27" customHeight="1" x14ac:dyDescent="0.25">
      <c r="A126" s="406" t="s">
        <v>110</v>
      </c>
      <c r="B126" s="406" t="s">
        <v>111</v>
      </c>
      <c r="C126" s="406" t="s">
        <v>89</v>
      </c>
      <c r="D126" s="407" t="s">
        <v>112</v>
      </c>
      <c r="E126" s="422"/>
      <c r="F126" s="422"/>
      <c r="G126" s="422"/>
      <c r="H126" s="422"/>
      <c r="I126" s="422"/>
      <c r="J126" s="423"/>
      <c r="K126" s="393" t="s">
        <v>113</v>
      </c>
      <c r="L126" s="393" t="s">
        <v>114</v>
      </c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104" ht="55.5" customHeight="1" x14ac:dyDescent="0.25">
      <c r="A127" s="406"/>
      <c r="B127" s="406"/>
      <c r="C127" s="406"/>
      <c r="D127" s="11" t="s">
        <v>115</v>
      </c>
      <c r="E127" s="12" t="s">
        <v>116</v>
      </c>
      <c r="F127" s="12" t="s">
        <v>117</v>
      </c>
      <c r="G127" s="12" t="s">
        <v>118</v>
      </c>
      <c r="H127" s="12" t="s">
        <v>119</v>
      </c>
      <c r="I127" s="223" t="s">
        <v>120</v>
      </c>
      <c r="J127" s="224" t="s">
        <v>121</v>
      </c>
      <c r="K127" s="399"/>
      <c r="L127" s="399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104" ht="19.5" customHeight="1" x14ac:dyDescent="0.25">
      <c r="A128" s="406" t="s">
        <v>122</v>
      </c>
      <c r="B128" s="225" t="s">
        <v>123</v>
      </c>
      <c r="C128" s="226">
        <f t="shared" ref="C128:C143" si="38">SUM(D128:J128)</f>
        <v>0</v>
      </c>
      <c r="D128" s="22"/>
      <c r="E128" s="227"/>
      <c r="F128" s="227"/>
      <c r="G128" s="227"/>
      <c r="H128" s="227"/>
      <c r="I128" s="228"/>
      <c r="J128" s="26"/>
      <c r="K128" s="229"/>
      <c r="L128" s="102"/>
      <c r="M128" s="3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ht="19.5" customHeight="1" x14ac:dyDescent="0.25">
      <c r="A129" s="406"/>
      <c r="B129" s="209" t="s">
        <v>124</v>
      </c>
      <c r="C129" s="103">
        <f t="shared" si="38"/>
        <v>0</v>
      </c>
      <c r="D129" s="41"/>
      <c r="E129" s="230"/>
      <c r="F129" s="230"/>
      <c r="G129" s="230"/>
      <c r="H129" s="230"/>
      <c r="I129" s="101"/>
      <c r="J129" s="45"/>
      <c r="K129" s="182"/>
      <c r="L129" s="32"/>
      <c r="M129" s="3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ht="19.5" customHeight="1" x14ac:dyDescent="0.25">
      <c r="A130" s="406"/>
      <c r="B130" s="209" t="s">
        <v>125</v>
      </c>
      <c r="C130" s="103">
        <f t="shared" si="38"/>
        <v>0</v>
      </c>
      <c r="D130" s="41"/>
      <c r="E130" s="230"/>
      <c r="F130" s="230"/>
      <c r="G130" s="230"/>
      <c r="H130" s="230"/>
      <c r="I130" s="101"/>
      <c r="J130" s="45"/>
      <c r="K130" s="182"/>
      <c r="L130" s="32"/>
      <c r="M130" s="3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ht="19.5" customHeight="1" x14ac:dyDescent="0.25">
      <c r="A131" s="406"/>
      <c r="B131" s="231" t="s">
        <v>126</v>
      </c>
      <c r="C131" s="219">
        <f t="shared" si="38"/>
        <v>0</v>
      </c>
      <c r="D131" s="67"/>
      <c r="E131" s="232"/>
      <c r="F131" s="232"/>
      <c r="G131" s="232"/>
      <c r="H131" s="232"/>
      <c r="I131" s="233"/>
      <c r="J131" s="71"/>
      <c r="K131" s="234"/>
      <c r="L131" s="211"/>
      <c r="M131" s="3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ht="19.5" customHeight="1" x14ac:dyDescent="0.25">
      <c r="A132" s="406" t="s">
        <v>127</v>
      </c>
      <c r="B132" s="225" t="s">
        <v>123</v>
      </c>
      <c r="C132" s="215">
        <f t="shared" si="38"/>
        <v>0</v>
      </c>
      <c r="D132" s="77"/>
      <c r="E132" s="235"/>
      <c r="F132" s="235"/>
      <c r="G132" s="235"/>
      <c r="H132" s="235"/>
      <c r="I132" s="176"/>
      <c r="J132" s="80"/>
      <c r="K132" s="175"/>
      <c r="L132" s="30"/>
      <c r="M132" s="3"/>
      <c r="CG132" s="10"/>
      <c r="CH132" s="10"/>
      <c r="CI132" s="10"/>
      <c r="CJ132" s="10"/>
      <c r="CK132" s="10"/>
      <c r="CL132" s="10"/>
      <c r="CM132" s="10"/>
      <c r="CN132" s="10"/>
      <c r="CO132" s="10"/>
    </row>
    <row r="133" spans="1:93" ht="19.5" customHeight="1" x14ac:dyDescent="0.25">
      <c r="A133" s="406"/>
      <c r="B133" s="209" t="s">
        <v>124</v>
      </c>
      <c r="C133" s="236">
        <f t="shared" si="38"/>
        <v>0</v>
      </c>
      <c r="D133" s="237"/>
      <c r="E133" s="238"/>
      <c r="F133" s="238"/>
      <c r="G133" s="238"/>
      <c r="H133" s="238"/>
      <c r="I133" s="239"/>
      <c r="J133" s="240"/>
      <c r="K133" s="241"/>
      <c r="L133" s="124"/>
      <c r="M133" s="3"/>
      <c r="CG133" s="10"/>
      <c r="CH133" s="10"/>
      <c r="CI133" s="10"/>
      <c r="CJ133" s="10"/>
      <c r="CK133" s="10"/>
      <c r="CL133" s="10"/>
      <c r="CM133" s="10"/>
      <c r="CN133" s="10"/>
      <c r="CO133" s="10"/>
    </row>
    <row r="134" spans="1:93" ht="19.5" customHeight="1" x14ac:dyDescent="0.25">
      <c r="A134" s="406"/>
      <c r="B134" s="209" t="s">
        <v>125</v>
      </c>
      <c r="C134" s="103">
        <f t="shared" si="38"/>
        <v>0</v>
      </c>
      <c r="D134" s="41"/>
      <c r="E134" s="230"/>
      <c r="F134" s="230"/>
      <c r="G134" s="230"/>
      <c r="H134" s="230"/>
      <c r="I134" s="101"/>
      <c r="J134" s="45"/>
      <c r="K134" s="182"/>
      <c r="L134" s="32"/>
      <c r="M134" s="3"/>
      <c r="CG134" s="10"/>
      <c r="CH134" s="10"/>
      <c r="CI134" s="10"/>
      <c r="CJ134" s="10"/>
      <c r="CK134" s="10"/>
      <c r="CL134" s="10"/>
      <c r="CM134" s="10"/>
      <c r="CN134" s="10"/>
      <c r="CO134" s="10"/>
    </row>
    <row r="135" spans="1:93" ht="19.5" customHeight="1" x14ac:dyDescent="0.25">
      <c r="A135" s="406"/>
      <c r="B135" s="231" t="s">
        <v>126</v>
      </c>
      <c r="C135" s="219">
        <f t="shared" si="38"/>
        <v>0</v>
      </c>
      <c r="D135" s="70"/>
      <c r="E135" s="242"/>
      <c r="F135" s="242"/>
      <c r="G135" s="242"/>
      <c r="H135" s="242"/>
      <c r="I135" s="194"/>
      <c r="J135" s="86"/>
      <c r="K135" s="193"/>
      <c r="L135" s="75"/>
      <c r="M135" s="3"/>
      <c r="CG135" s="10"/>
      <c r="CH135" s="10"/>
      <c r="CI135" s="10"/>
      <c r="CJ135" s="10"/>
      <c r="CK135" s="10"/>
      <c r="CL135" s="10"/>
      <c r="CM135" s="10"/>
      <c r="CN135" s="10"/>
      <c r="CO135" s="10"/>
    </row>
    <row r="136" spans="1:93" ht="19.5" customHeight="1" x14ac:dyDescent="0.25">
      <c r="A136" s="406" t="s">
        <v>128</v>
      </c>
      <c r="B136" s="225" t="s">
        <v>123</v>
      </c>
      <c r="C136" s="215">
        <f t="shared" si="38"/>
        <v>0</v>
      </c>
      <c r="D136" s="77"/>
      <c r="E136" s="235"/>
      <c r="F136" s="235"/>
      <c r="G136" s="235"/>
      <c r="H136" s="235"/>
      <c r="I136" s="176"/>
      <c r="J136" s="80"/>
      <c r="K136" s="175"/>
      <c r="L136" s="30"/>
      <c r="M136" s="3"/>
      <c r="CG136" s="10"/>
      <c r="CH136" s="10"/>
      <c r="CI136" s="10"/>
      <c r="CJ136" s="10"/>
      <c r="CK136" s="10"/>
      <c r="CL136" s="10"/>
      <c r="CM136" s="10"/>
      <c r="CN136" s="10"/>
      <c r="CO136" s="10"/>
    </row>
    <row r="137" spans="1:93" ht="19.5" customHeight="1" x14ac:dyDescent="0.25">
      <c r="A137" s="406"/>
      <c r="B137" s="209" t="s">
        <v>124</v>
      </c>
      <c r="C137" s="236">
        <f t="shared" si="38"/>
        <v>0</v>
      </c>
      <c r="D137" s="237"/>
      <c r="E137" s="238"/>
      <c r="F137" s="238"/>
      <c r="G137" s="238"/>
      <c r="H137" s="238"/>
      <c r="I137" s="239"/>
      <c r="J137" s="240"/>
      <c r="K137" s="241"/>
      <c r="L137" s="124"/>
      <c r="M137" s="3"/>
      <c r="CG137" s="10"/>
      <c r="CH137" s="10"/>
      <c r="CI137" s="10"/>
      <c r="CJ137" s="10"/>
      <c r="CK137" s="10"/>
      <c r="CL137" s="10"/>
      <c r="CM137" s="10"/>
      <c r="CN137" s="10"/>
      <c r="CO137" s="10"/>
    </row>
    <row r="138" spans="1:93" ht="19.5" customHeight="1" x14ac:dyDescent="0.25">
      <c r="A138" s="406"/>
      <c r="B138" s="209" t="s">
        <v>125</v>
      </c>
      <c r="C138" s="103">
        <f t="shared" si="38"/>
        <v>0</v>
      </c>
      <c r="D138" s="41"/>
      <c r="E138" s="230"/>
      <c r="F138" s="230"/>
      <c r="G138" s="230"/>
      <c r="H138" s="230"/>
      <c r="I138" s="101"/>
      <c r="J138" s="45"/>
      <c r="K138" s="182"/>
      <c r="L138" s="32"/>
      <c r="M138" s="3"/>
      <c r="CG138" s="10"/>
      <c r="CH138" s="10"/>
      <c r="CI138" s="10"/>
      <c r="CJ138" s="10"/>
      <c r="CK138" s="10"/>
      <c r="CL138" s="10"/>
      <c r="CM138" s="10"/>
      <c r="CN138" s="10"/>
      <c r="CO138" s="10"/>
    </row>
    <row r="139" spans="1:93" ht="19.5" customHeight="1" x14ac:dyDescent="0.25">
      <c r="A139" s="406"/>
      <c r="B139" s="231" t="s">
        <v>126</v>
      </c>
      <c r="C139" s="219">
        <f t="shared" si="38"/>
        <v>0</v>
      </c>
      <c r="D139" s="70"/>
      <c r="E139" s="242"/>
      <c r="F139" s="242"/>
      <c r="G139" s="242"/>
      <c r="H139" s="242"/>
      <c r="I139" s="194"/>
      <c r="J139" s="86"/>
      <c r="K139" s="193"/>
      <c r="L139" s="75"/>
      <c r="M139" s="3"/>
      <c r="CG139" s="10"/>
      <c r="CH139" s="10"/>
      <c r="CI139" s="10"/>
      <c r="CJ139" s="10"/>
      <c r="CK139" s="10"/>
      <c r="CL139" s="10"/>
      <c r="CM139" s="10"/>
      <c r="CN139" s="10"/>
      <c r="CO139" s="10"/>
    </row>
    <row r="140" spans="1:93" ht="19.5" customHeight="1" x14ac:dyDescent="0.25">
      <c r="A140" s="406" t="s">
        <v>129</v>
      </c>
      <c r="B140" s="225" t="s">
        <v>123</v>
      </c>
      <c r="C140" s="215">
        <f t="shared" si="38"/>
        <v>0</v>
      </c>
      <c r="D140" s="77"/>
      <c r="E140" s="235"/>
      <c r="F140" s="235"/>
      <c r="G140" s="235"/>
      <c r="H140" s="235"/>
      <c r="I140" s="176"/>
      <c r="J140" s="80"/>
      <c r="K140" s="175"/>
      <c r="L140" s="30"/>
      <c r="M140" s="3"/>
      <c r="CG140" s="10"/>
      <c r="CH140" s="10"/>
      <c r="CI140" s="10"/>
      <c r="CJ140" s="10"/>
      <c r="CK140" s="10"/>
      <c r="CL140" s="10"/>
      <c r="CM140" s="10"/>
      <c r="CN140" s="10"/>
      <c r="CO140" s="10"/>
    </row>
    <row r="141" spans="1:93" ht="19.5" customHeight="1" x14ac:dyDescent="0.25">
      <c r="A141" s="406"/>
      <c r="B141" s="209" t="s">
        <v>124</v>
      </c>
      <c r="C141" s="236">
        <f t="shared" si="38"/>
        <v>0</v>
      </c>
      <c r="D141" s="237"/>
      <c r="E141" s="238"/>
      <c r="F141" s="238"/>
      <c r="G141" s="238"/>
      <c r="H141" s="238"/>
      <c r="I141" s="239"/>
      <c r="J141" s="240"/>
      <c r="K141" s="241"/>
      <c r="L141" s="124"/>
      <c r="M141" s="3"/>
      <c r="CG141" s="10"/>
      <c r="CH141" s="10"/>
      <c r="CI141" s="10"/>
      <c r="CJ141" s="10"/>
      <c r="CK141" s="10"/>
      <c r="CL141" s="10"/>
      <c r="CM141" s="10"/>
      <c r="CN141" s="10"/>
      <c r="CO141" s="10"/>
    </row>
    <row r="142" spans="1:93" ht="19.5" customHeight="1" x14ac:dyDescent="0.25">
      <c r="A142" s="406"/>
      <c r="B142" s="209" t="s">
        <v>125</v>
      </c>
      <c r="C142" s="103">
        <f t="shared" si="38"/>
        <v>0</v>
      </c>
      <c r="D142" s="41"/>
      <c r="E142" s="230"/>
      <c r="F142" s="230"/>
      <c r="G142" s="230"/>
      <c r="H142" s="230"/>
      <c r="I142" s="101"/>
      <c r="J142" s="45"/>
      <c r="K142" s="182"/>
      <c r="L142" s="32"/>
      <c r="M142" s="3"/>
      <c r="CG142" s="10"/>
      <c r="CH142" s="10"/>
      <c r="CI142" s="10"/>
      <c r="CJ142" s="10"/>
      <c r="CK142" s="10"/>
      <c r="CL142" s="10"/>
      <c r="CM142" s="10"/>
      <c r="CN142" s="10"/>
      <c r="CO142" s="10"/>
    </row>
    <row r="143" spans="1:93" ht="19.5" customHeight="1" x14ac:dyDescent="0.25">
      <c r="A143" s="406"/>
      <c r="B143" s="231" t="s">
        <v>126</v>
      </c>
      <c r="C143" s="219">
        <f t="shared" si="38"/>
        <v>0</v>
      </c>
      <c r="D143" s="70"/>
      <c r="E143" s="242"/>
      <c r="F143" s="242"/>
      <c r="G143" s="242"/>
      <c r="H143" s="242"/>
      <c r="I143" s="194"/>
      <c r="J143" s="86"/>
      <c r="K143" s="193"/>
      <c r="L143" s="75"/>
      <c r="M143" s="3"/>
      <c r="CG143" s="10"/>
      <c r="CH143" s="10"/>
      <c r="CI143" s="10"/>
      <c r="CJ143" s="10"/>
      <c r="CK143" s="10"/>
      <c r="CL143" s="10"/>
      <c r="CM143" s="10"/>
      <c r="CN143" s="10"/>
      <c r="CO143" s="10"/>
    </row>
    <row r="144" spans="1:93" ht="37.35" customHeight="1" x14ac:dyDescent="0.25">
      <c r="A144" s="203" t="s">
        <v>130</v>
      </c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CG144" s="10"/>
      <c r="CH144" s="10"/>
      <c r="CI144" s="10"/>
      <c r="CJ144" s="10"/>
      <c r="CK144" s="10"/>
      <c r="CL144" s="10"/>
      <c r="CM144" s="10"/>
      <c r="CN144" s="10"/>
      <c r="CO144" s="10"/>
    </row>
    <row r="145" spans="1:93" ht="42.75" customHeight="1" x14ac:dyDescent="0.25">
      <c r="A145" s="204" t="s">
        <v>131</v>
      </c>
      <c r="B145" s="292" t="s">
        <v>132</v>
      </c>
      <c r="C145" s="166" t="s">
        <v>133</v>
      </c>
      <c r="D145" s="167" t="s">
        <v>134</v>
      </c>
      <c r="E145" s="167" t="s">
        <v>135</v>
      </c>
      <c r="F145" s="167" t="s">
        <v>136</v>
      </c>
      <c r="G145" s="167" t="s">
        <v>137</v>
      </c>
      <c r="H145" s="244" t="s">
        <v>138</v>
      </c>
      <c r="I145" s="245"/>
      <c r="J145" s="246"/>
      <c r="K145" s="246"/>
      <c r="L145" s="246"/>
      <c r="CG145" s="10"/>
      <c r="CH145" s="10"/>
      <c r="CI145" s="10"/>
      <c r="CJ145" s="10"/>
      <c r="CK145" s="10"/>
      <c r="CL145" s="10"/>
      <c r="CM145" s="10"/>
      <c r="CN145" s="10"/>
      <c r="CO145" s="10"/>
    </row>
    <row r="146" spans="1:93" ht="21.75" customHeight="1" x14ac:dyDescent="0.25">
      <c r="A146" s="225" t="s">
        <v>139</v>
      </c>
      <c r="B146" s="247"/>
      <c r="C146" s="77"/>
      <c r="D146" s="247"/>
      <c r="E146" s="247"/>
      <c r="F146" s="247"/>
      <c r="G146" s="247"/>
      <c r="H146" s="248"/>
      <c r="I146" s="249"/>
      <c r="J146" s="222"/>
      <c r="K146" s="222"/>
      <c r="L146" s="222"/>
      <c r="CG146" s="10"/>
      <c r="CH146" s="10"/>
      <c r="CI146" s="10"/>
      <c r="CJ146" s="10"/>
      <c r="CK146" s="10"/>
      <c r="CL146" s="10"/>
      <c r="CM146" s="10"/>
      <c r="CN146" s="10"/>
      <c r="CO146" s="10"/>
    </row>
    <row r="147" spans="1:93" ht="21.75" customHeight="1" x14ac:dyDescent="0.25">
      <c r="A147" s="209" t="s">
        <v>124</v>
      </c>
      <c r="B147" s="238"/>
      <c r="C147" s="237"/>
      <c r="D147" s="238"/>
      <c r="E147" s="238"/>
      <c r="F147" s="238"/>
      <c r="G147" s="238"/>
      <c r="H147" s="250"/>
      <c r="I147" s="249"/>
      <c r="J147" s="222"/>
      <c r="K147" s="222"/>
      <c r="L147" s="222"/>
      <c r="CG147" s="10"/>
      <c r="CH147" s="10"/>
      <c r="CI147" s="10"/>
      <c r="CJ147" s="10"/>
      <c r="CK147" s="10"/>
      <c r="CL147" s="10"/>
      <c r="CM147" s="10"/>
      <c r="CN147" s="10"/>
      <c r="CO147" s="10"/>
    </row>
    <row r="148" spans="1:93" ht="21.75" customHeight="1" x14ac:dyDescent="0.25">
      <c r="A148" s="209" t="s">
        <v>125</v>
      </c>
      <c r="B148" s="230"/>
      <c r="C148" s="41"/>
      <c r="D148" s="230"/>
      <c r="E148" s="230"/>
      <c r="F148" s="230"/>
      <c r="G148" s="230"/>
      <c r="H148" s="43"/>
      <c r="I148" s="249"/>
      <c r="J148" s="222"/>
      <c r="K148" s="222"/>
      <c r="L148" s="222"/>
      <c r="CG148" s="10"/>
      <c r="CH148" s="10"/>
      <c r="CI148" s="10"/>
      <c r="CJ148" s="10"/>
      <c r="CK148" s="10"/>
      <c r="CL148" s="10"/>
      <c r="CM148" s="10"/>
      <c r="CN148" s="10"/>
      <c r="CO148" s="10"/>
    </row>
    <row r="149" spans="1:93" ht="21.75" customHeight="1" x14ac:dyDescent="0.25">
      <c r="A149" s="231" t="s">
        <v>140</v>
      </c>
      <c r="B149" s="242"/>
      <c r="C149" s="70"/>
      <c r="D149" s="242"/>
      <c r="E149" s="242"/>
      <c r="F149" s="242"/>
      <c r="G149" s="242"/>
      <c r="H149" s="84"/>
      <c r="I149" s="249"/>
      <c r="J149" s="222"/>
      <c r="K149" s="222"/>
      <c r="L149" s="222"/>
      <c r="CG149" s="10"/>
      <c r="CH149" s="10"/>
      <c r="CI149" s="10"/>
      <c r="CJ149" s="10"/>
      <c r="CK149" s="10"/>
      <c r="CL149" s="10"/>
      <c r="CM149" s="10"/>
      <c r="CN149" s="10"/>
      <c r="CO149" s="10"/>
    </row>
    <row r="150" spans="1:93" ht="16.350000000000001" customHeight="1" x14ac:dyDescent="0.25">
      <c r="A150" s="203" t="s">
        <v>141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CG150" s="10"/>
      <c r="CH150" s="10"/>
      <c r="CI150" s="10"/>
      <c r="CJ150" s="10"/>
      <c r="CK150" s="10"/>
      <c r="CL150" s="10"/>
      <c r="CM150" s="10"/>
      <c r="CN150" s="10"/>
      <c r="CO150" s="10"/>
    </row>
    <row r="151" spans="1:93" ht="50.25" customHeight="1" x14ac:dyDescent="0.25">
      <c r="A151" s="204" t="s">
        <v>131</v>
      </c>
      <c r="B151" s="292" t="s">
        <v>89</v>
      </c>
      <c r="C151" s="166" t="s">
        <v>142</v>
      </c>
      <c r="D151" s="167" t="s">
        <v>143</v>
      </c>
      <c r="E151" s="167" t="s">
        <v>144</v>
      </c>
      <c r="F151" s="167" t="s">
        <v>145</v>
      </c>
      <c r="G151" s="167" t="s">
        <v>146</v>
      </c>
      <c r="H151" s="244" t="s">
        <v>147</v>
      </c>
      <c r="I151" s="245"/>
      <c r="J151" s="246"/>
      <c r="K151" s="246"/>
      <c r="L151" s="246"/>
      <c r="CG151" s="10"/>
      <c r="CH151" s="10"/>
      <c r="CI151" s="10"/>
      <c r="CJ151" s="10"/>
      <c r="CK151" s="10"/>
      <c r="CL151" s="10"/>
      <c r="CM151" s="10"/>
      <c r="CN151" s="10"/>
      <c r="CO151" s="10"/>
    </row>
    <row r="152" spans="1:93" ht="19.5" customHeight="1" x14ac:dyDescent="0.25">
      <c r="A152" s="225" t="s">
        <v>139</v>
      </c>
      <c r="B152" s="215">
        <f t="shared" ref="B152:B157" si="39">SUM(C152:H152)</f>
        <v>0</v>
      </c>
      <c r="C152" s="77"/>
      <c r="D152" s="247"/>
      <c r="E152" s="247"/>
      <c r="F152" s="247"/>
      <c r="G152" s="247"/>
      <c r="H152" s="248"/>
      <c r="I152" s="249"/>
      <c r="J152" s="222"/>
      <c r="K152" s="222"/>
      <c r="L152" s="222"/>
      <c r="BX152" s="2"/>
      <c r="CA152" s="3"/>
    </row>
    <row r="153" spans="1:93" ht="19.5" customHeight="1" x14ac:dyDescent="0.25">
      <c r="A153" s="209" t="s">
        <v>124</v>
      </c>
      <c r="B153" s="103">
        <f t="shared" si="39"/>
        <v>0</v>
      </c>
      <c r="C153" s="41"/>
      <c r="D153" s="230"/>
      <c r="E153" s="230"/>
      <c r="F153" s="230"/>
      <c r="G153" s="230"/>
      <c r="H153" s="43"/>
      <c r="I153" s="249"/>
      <c r="J153" s="222"/>
      <c r="K153" s="222"/>
      <c r="L153" s="222"/>
      <c r="BX153" s="2"/>
      <c r="CA153" s="3"/>
    </row>
    <row r="154" spans="1:93" ht="19.5" customHeight="1" x14ac:dyDescent="0.25">
      <c r="A154" s="209" t="s">
        <v>125</v>
      </c>
      <c r="B154" s="103">
        <f t="shared" si="39"/>
        <v>0</v>
      </c>
      <c r="C154" s="41"/>
      <c r="D154" s="230"/>
      <c r="E154" s="230"/>
      <c r="F154" s="230"/>
      <c r="G154" s="230"/>
      <c r="H154" s="43"/>
      <c r="I154" s="249"/>
      <c r="J154" s="222"/>
      <c r="K154" s="222"/>
      <c r="L154" s="222"/>
      <c r="BX154" s="2"/>
      <c r="CA154" s="3"/>
    </row>
    <row r="155" spans="1:93" ht="19.5" customHeight="1" x14ac:dyDescent="0.25">
      <c r="A155" s="251" t="s">
        <v>148</v>
      </c>
      <c r="B155" s="103">
        <f t="shared" si="39"/>
        <v>0</v>
      </c>
      <c r="C155" s="41"/>
      <c r="D155" s="230"/>
      <c r="E155" s="230"/>
      <c r="F155" s="230"/>
      <c r="G155" s="230"/>
      <c r="H155" s="43"/>
      <c r="I155" s="249"/>
      <c r="J155" s="222"/>
      <c r="K155" s="222"/>
      <c r="L155" s="222"/>
      <c r="BX155" s="2"/>
      <c r="CA155" s="3"/>
    </row>
    <row r="156" spans="1:93" ht="19.5" customHeight="1" x14ac:dyDescent="0.25">
      <c r="A156" s="252" t="s">
        <v>149</v>
      </c>
      <c r="B156" s="253">
        <f t="shared" si="39"/>
        <v>0</v>
      </c>
      <c r="C156" s="53"/>
      <c r="D156" s="254"/>
      <c r="E156" s="254"/>
      <c r="F156" s="254"/>
      <c r="G156" s="254"/>
      <c r="H156" s="55"/>
      <c r="I156" s="249"/>
      <c r="J156" s="222"/>
      <c r="K156" s="222"/>
      <c r="L156" s="222"/>
    </row>
    <row r="157" spans="1:93" ht="19.5" customHeight="1" x14ac:dyDescent="0.25">
      <c r="A157" s="219" t="s">
        <v>150</v>
      </c>
      <c r="B157" s="219">
        <f t="shared" si="39"/>
        <v>0</v>
      </c>
      <c r="C157" s="70"/>
      <c r="D157" s="242"/>
      <c r="E157" s="242"/>
      <c r="F157" s="242"/>
      <c r="G157" s="242"/>
      <c r="H157" s="84"/>
      <c r="I157" s="249"/>
      <c r="J157" s="222"/>
      <c r="K157" s="222"/>
      <c r="L157" s="222"/>
    </row>
    <row r="158" spans="1:93" ht="21.75" customHeight="1" x14ac:dyDescent="0.25">
      <c r="A158" s="203" t="s">
        <v>151</v>
      </c>
      <c r="B158" s="222"/>
      <c r="C158" s="222"/>
      <c r="D158" s="222"/>
      <c r="E158" s="222"/>
      <c r="F158" s="222"/>
      <c r="G158" s="222"/>
      <c r="H158" s="222"/>
    </row>
    <row r="159" spans="1:93" ht="57.75" customHeight="1" x14ac:dyDescent="0.25">
      <c r="A159" s="204" t="s">
        <v>131</v>
      </c>
      <c r="B159" s="204" t="s">
        <v>152</v>
      </c>
      <c r="C159" s="255" t="s">
        <v>153</v>
      </c>
      <c r="D159" s="255" t="s">
        <v>36</v>
      </c>
      <c r="E159" s="167" t="s">
        <v>154</v>
      </c>
      <c r="F159" s="167" t="s">
        <v>155</v>
      </c>
      <c r="G159" s="167" t="s">
        <v>156</v>
      </c>
      <c r="H159" s="167" t="s">
        <v>157</v>
      </c>
      <c r="I159" s="167" t="s">
        <v>158</v>
      </c>
      <c r="J159" s="296" t="s">
        <v>159</v>
      </c>
    </row>
    <row r="160" spans="1:93" ht="18" customHeight="1" x14ac:dyDescent="0.25">
      <c r="A160" s="225" t="s">
        <v>160</v>
      </c>
      <c r="B160" s="256"/>
      <c r="C160" s="175"/>
      <c r="D160" s="175"/>
      <c r="E160" s="247"/>
      <c r="F160" s="247"/>
      <c r="G160" s="247"/>
      <c r="H160" s="247"/>
      <c r="I160" s="247"/>
      <c r="J160" s="257"/>
    </row>
    <row r="161" spans="1:10" ht="18" customHeight="1" x14ac:dyDescent="0.25">
      <c r="A161" s="209" t="s">
        <v>140</v>
      </c>
      <c r="B161" s="32"/>
      <c r="C161" s="182"/>
      <c r="D161" s="182"/>
      <c r="E161" s="230"/>
      <c r="F161" s="230"/>
      <c r="G161" s="230"/>
      <c r="H161" s="230"/>
      <c r="I161" s="230"/>
      <c r="J161" s="42"/>
    </row>
    <row r="162" spans="1:10" ht="18" customHeight="1" x14ac:dyDescent="0.25">
      <c r="A162" s="258" t="s">
        <v>161</v>
      </c>
      <c r="B162" s="75"/>
      <c r="C162" s="193"/>
      <c r="D162" s="193"/>
      <c r="E162" s="242"/>
      <c r="F162" s="242"/>
      <c r="G162" s="242"/>
      <c r="H162" s="242"/>
      <c r="I162" s="242"/>
      <c r="J162" s="74"/>
    </row>
    <row r="186" spans="1:104" ht="12.75" customHeight="1" x14ac:dyDescent="0.25"/>
    <row r="187" spans="1:104" s="259" customFormat="1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</row>
    <row r="194" spans="1:15" hidden="1" x14ac:dyDescent="0.25">
      <c r="A194" s="259">
        <f>SUM(C14:C89,C94:C105,C128:C143,B146:B149,B152:B157,C108:C115)</f>
        <v>1571</v>
      </c>
      <c r="B194" s="259">
        <f>SUM(CG11:CO151)</f>
        <v>0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</row>
  </sheetData>
  <mergeCells count="96">
    <mergeCell ref="A140:A143"/>
    <mergeCell ref="AJ119:AK119"/>
    <mergeCell ref="A121:A123"/>
    <mergeCell ref="A126:A127"/>
    <mergeCell ref="B126:B127"/>
    <mergeCell ref="C126:C127"/>
    <mergeCell ref="D126:J126"/>
    <mergeCell ref="K126:K127"/>
    <mergeCell ref="L126:L127"/>
    <mergeCell ref="X119:Y119"/>
    <mergeCell ref="Z119:AA119"/>
    <mergeCell ref="AB119:AC119"/>
    <mergeCell ref="AD119:AE119"/>
    <mergeCell ref="T119:U119"/>
    <mergeCell ref="V119:W119"/>
    <mergeCell ref="A128:A131"/>
    <mergeCell ref="A132:A135"/>
    <mergeCell ref="A136:A139"/>
    <mergeCell ref="F118:AK118"/>
    <mergeCell ref="F119:G119"/>
    <mergeCell ref="H119:I119"/>
    <mergeCell ref="J119:K119"/>
    <mergeCell ref="AF119:AG119"/>
    <mergeCell ref="AH119:AI119"/>
    <mergeCell ref="L119:M119"/>
    <mergeCell ref="N119:O119"/>
    <mergeCell ref="P119:Q119"/>
    <mergeCell ref="R119:S119"/>
    <mergeCell ref="Z92:AA92"/>
    <mergeCell ref="AB92:AC92"/>
    <mergeCell ref="AD92:AE92"/>
    <mergeCell ref="AF92:AG92"/>
    <mergeCell ref="AH92:AI92"/>
    <mergeCell ref="A94:A99"/>
    <mergeCell ref="A100:A105"/>
    <mergeCell ref="A107:A116"/>
    <mergeCell ref="A118:A120"/>
    <mergeCell ref="C118:E119"/>
    <mergeCell ref="AQ91:AQ93"/>
    <mergeCell ref="AR91:AR93"/>
    <mergeCell ref="F92:G92"/>
    <mergeCell ref="H92:I92"/>
    <mergeCell ref="J92:K92"/>
    <mergeCell ref="L92:M92"/>
    <mergeCell ref="X92:Y92"/>
    <mergeCell ref="F91:AM91"/>
    <mergeCell ref="AN91:AO92"/>
    <mergeCell ref="AP91:AP93"/>
    <mergeCell ref="N92:O92"/>
    <mergeCell ref="P92:Q92"/>
    <mergeCell ref="R92:S92"/>
    <mergeCell ref="T92:U92"/>
    <mergeCell ref="V92:W92"/>
    <mergeCell ref="AL92:AM92"/>
    <mergeCell ref="A65:A68"/>
    <mergeCell ref="A69:A75"/>
    <mergeCell ref="A76:A80"/>
    <mergeCell ref="A82:A89"/>
    <mergeCell ref="A91:A93"/>
    <mergeCell ref="A14:A24"/>
    <mergeCell ref="A25:A35"/>
    <mergeCell ref="A36:A46"/>
    <mergeCell ref="A47:A57"/>
    <mergeCell ref="A58:A64"/>
    <mergeCell ref="X12:Y12"/>
    <mergeCell ref="AN10:AN13"/>
    <mergeCell ref="AO10:AP12"/>
    <mergeCell ref="B91:B93"/>
    <mergeCell ref="AL12:AM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C91:E92"/>
    <mergeCell ref="AJ92:AK9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F12:G12"/>
    <mergeCell ref="H12:I12"/>
    <mergeCell ref="J12:K12"/>
    <mergeCell ref="L12:M12"/>
    <mergeCell ref="T12:U12"/>
    <mergeCell ref="V12:W12"/>
  </mergeCells>
  <dataValidations count="1">
    <dataValidation type="whole" allowBlank="1" showInputMessage="1" showErrorMessage="1" error="Valor no Permitido" sqref="A1:XFD1048576" xr:uid="{5E3530CD-0B96-4779-B474-F1CD92D4A16F}">
      <formula1>0</formula1>
      <formula2>1E+30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9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17.28515625" style="2" customWidth="1"/>
    <col min="4" max="4" width="16.140625" style="2" customWidth="1"/>
    <col min="5" max="5" width="14.140625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ht="16.350000000000001" customHeight="1" x14ac:dyDescent="0.25">
      <c r="A1" s="1" t="s">
        <v>0</v>
      </c>
    </row>
    <row r="2" spans="1:93" ht="16.350000000000001" customHeight="1" x14ac:dyDescent="0.25">
      <c r="A2" s="1" t="str">
        <f>CONCATENATE("COMUNA: ",[4]NOMBRE!B2," - ","( ",[4]NOMBRE!C2,[4]NOMBRE!D2,[4]NOMBRE!E2,[4]NOMBRE!F2,[4]NOMBRE!G2," )")</f>
        <v>COMUNA: LINARES - ( 07401 )</v>
      </c>
    </row>
    <row r="3" spans="1:93" ht="16.350000000000001" customHeight="1" x14ac:dyDescent="0.25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93" ht="16.350000000000001" customHeight="1" x14ac:dyDescent="0.25">
      <c r="A4" s="1" t="str">
        <f>CONCATENATE("MES: ",[4]NOMBRE!B6," - ","( ",[4]NOMBRE!C6,[4]NOMBRE!D6," )")</f>
        <v>MES: MARZO - ( 03 )</v>
      </c>
    </row>
    <row r="5" spans="1:93" ht="16.350000000000001" customHeight="1" x14ac:dyDescent="0.25">
      <c r="A5" s="1" t="str">
        <f>CONCATENATE("AÑO: ",[4]NOMBRE!B7)</f>
        <v>AÑO: 2021</v>
      </c>
    </row>
    <row r="6" spans="1:93" x14ac:dyDescent="0.25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93" x14ac:dyDescent="0.25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</row>
    <row r="8" spans="1:93" ht="32.1" customHeight="1" x14ac:dyDescent="0.25">
      <c r="A8" s="386" t="s">
        <v>2</v>
      </c>
      <c r="B8" s="38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93" ht="32.1" customHeigh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</row>
    <row r="10" spans="1:93" ht="16.350000000000001" customHeight="1" x14ac:dyDescent="0.25">
      <c r="A10" s="387" t="s">
        <v>4</v>
      </c>
      <c r="B10" s="388" t="s">
        <v>5</v>
      </c>
      <c r="C10" s="391" t="s">
        <v>6</v>
      </c>
      <c r="D10" s="392"/>
      <c r="E10" s="393"/>
      <c r="F10" s="400" t="s">
        <v>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2"/>
      <c r="AN10" s="409" t="s">
        <v>8</v>
      </c>
      <c r="AO10" s="412" t="s">
        <v>9</v>
      </c>
      <c r="AP10" s="393"/>
      <c r="AQ10" s="382" t="s">
        <v>10</v>
      </c>
      <c r="AR10" s="382" t="s">
        <v>11</v>
      </c>
      <c r="AS10" s="382" t="s">
        <v>12</v>
      </c>
      <c r="AT10" s="382" t="s">
        <v>13</v>
      </c>
      <c r="BX10" s="2"/>
    </row>
    <row r="11" spans="1:93" ht="16.350000000000001" customHeight="1" x14ac:dyDescent="0.25">
      <c r="A11" s="387"/>
      <c r="B11" s="389"/>
      <c r="C11" s="394"/>
      <c r="D11" s="395"/>
      <c r="E11" s="396"/>
      <c r="F11" s="403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5"/>
      <c r="AN11" s="410"/>
      <c r="AO11" s="413"/>
      <c r="AP11" s="396"/>
      <c r="AQ11" s="383"/>
      <c r="AR11" s="383"/>
      <c r="AS11" s="383"/>
      <c r="AT11" s="383"/>
      <c r="BX11" s="2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6.350000000000001" customHeight="1" x14ac:dyDescent="0.25">
      <c r="A12" s="387"/>
      <c r="B12" s="389"/>
      <c r="C12" s="397"/>
      <c r="D12" s="398"/>
      <c r="E12" s="399"/>
      <c r="F12" s="406" t="s">
        <v>14</v>
      </c>
      <c r="G12" s="406"/>
      <c r="H12" s="407" t="s">
        <v>15</v>
      </c>
      <c r="I12" s="408"/>
      <c r="J12" s="407" t="s">
        <v>16</v>
      </c>
      <c r="K12" s="408"/>
      <c r="L12" s="407" t="s">
        <v>17</v>
      </c>
      <c r="M12" s="408"/>
      <c r="N12" s="407" t="s">
        <v>18</v>
      </c>
      <c r="O12" s="408"/>
      <c r="P12" s="407" t="s">
        <v>19</v>
      </c>
      <c r="Q12" s="408"/>
      <c r="R12" s="407" t="s">
        <v>20</v>
      </c>
      <c r="S12" s="408"/>
      <c r="T12" s="407" t="s">
        <v>21</v>
      </c>
      <c r="U12" s="408"/>
      <c r="V12" s="407" t="s">
        <v>22</v>
      </c>
      <c r="W12" s="408"/>
      <c r="X12" s="407" t="s">
        <v>23</v>
      </c>
      <c r="Y12" s="408"/>
      <c r="Z12" s="407" t="s">
        <v>24</v>
      </c>
      <c r="AA12" s="408"/>
      <c r="AB12" s="407" t="s">
        <v>25</v>
      </c>
      <c r="AC12" s="408"/>
      <c r="AD12" s="407" t="s">
        <v>26</v>
      </c>
      <c r="AE12" s="408"/>
      <c r="AF12" s="407" t="s">
        <v>27</v>
      </c>
      <c r="AG12" s="408"/>
      <c r="AH12" s="407" t="s">
        <v>28</v>
      </c>
      <c r="AI12" s="408"/>
      <c r="AJ12" s="407" t="s">
        <v>29</v>
      </c>
      <c r="AK12" s="408"/>
      <c r="AL12" s="415" t="s">
        <v>30</v>
      </c>
      <c r="AM12" s="416"/>
      <c r="AN12" s="410"/>
      <c r="AO12" s="414"/>
      <c r="AP12" s="399"/>
      <c r="AQ12" s="383"/>
      <c r="AR12" s="383"/>
      <c r="AS12" s="383"/>
      <c r="AT12" s="383"/>
      <c r="BX12" s="2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6.350000000000001" customHeight="1" x14ac:dyDescent="0.25">
      <c r="A13" s="387"/>
      <c r="B13" s="390"/>
      <c r="C13" s="11" t="s">
        <v>31</v>
      </c>
      <c r="D13" s="12" t="s">
        <v>32</v>
      </c>
      <c r="E13" s="306" t="s">
        <v>33</v>
      </c>
      <c r="F13" s="11" t="s">
        <v>32</v>
      </c>
      <c r="G13" s="305" t="s">
        <v>33</v>
      </c>
      <c r="H13" s="11" t="s">
        <v>32</v>
      </c>
      <c r="I13" s="305" t="s">
        <v>33</v>
      </c>
      <c r="J13" s="11" t="s">
        <v>32</v>
      </c>
      <c r="K13" s="305" t="s">
        <v>33</v>
      </c>
      <c r="L13" s="11" t="s">
        <v>32</v>
      </c>
      <c r="M13" s="305" t="s">
        <v>33</v>
      </c>
      <c r="N13" s="11" t="s">
        <v>32</v>
      </c>
      <c r="O13" s="305" t="s">
        <v>33</v>
      </c>
      <c r="P13" s="11" t="s">
        <v>32</v>
      </c>
      <c r="Q13" s="305" t="s">
        <v>33</v>
      </c>
      <c r="R13" s="11" t="s">
        <v>32</v>
      </c>
      <c r="S13" s="305" t="s">
        <v>33</v>
      </c>
      <c r="T13" s="11" t="s">
        <v>32</v>
      </c>
      <c r="U13" s="305" t="s">
        <v>33</v>
      </c>
      <c r="V13" s="11" t="s">
        <v>32</v>
      </c>
      <c r="W13" s="305" t="s">
        <v>33</v>
      </c>
      <c r="X13" s="11" t="s">
        <v>32</v>
      </c>
      <c r="Y13" s="305" t="s">
        <v>33</v>
      </c>
      <c r="Z13" s="11" t="s">
        <v>32</v>
      </c>
      <c r="AA13" s="305" t="s">
        <v>33</v>
      </c>
      <c r="AB13" s="11" t="s">
        <v>32</v>
      </c>
      <c r="AC13" s="305" t="s">
        <v>33</v>
      </c>
      <c r="AD13" s="11" t="s">
        <v>32</v>
      </c>
      <c r="AE13" s="305" t="s">
        <v>33</v>
      </c>
      <c r="AF13" s="11" t="s">
        <v>32</v>
      </c>
      <c r="AG13" s="305" t="s">
        <v>33</v>
      </c>
      <c r="AH13" s="11" t="s">
        <v>32</v>
      </c>
      <c r="AI13" s="305" t="s">
        <v>33</v>
      </c>
      <c r="AJ13" s="11" t="s">
        <v>32</v>
      </c>
      <c r="AK13" s="305" t="s">
        <v>33</v>
      </c>
      <c r="AL13" s="11" t="s">
        <v>32</v>
      </c>
      <c r="AM13" s="311" t="s">
        <v>33</v>
      </c>
      <c r="AN13" s="411"/>
      <c r="AO13" s="16" t="s">
        <v>34</v>
      </c>
      <c r="AP13" s="305" t="s">
        <v>35</v>
      </c>
      <c r="AQ13" s="384"/>
      <c r="AR13" s="384"/>
      <c r="AS13" s="384"/>
      <c r="AT13" s="384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X13" s="2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6.350000000000001" customHeight="1" x14ac:dyDescent="0.25">
      <c r="A14" s="382" t="s">
        <v>36</v>
      </c>
      <c r="B14" s="18" t="s">
        <v>37</v>
      </c>
      <c r="C14" s="19">
        <f t="shared" ref="C14:C77" si="0">SUM(D14+E14)</f>
        <v>15</v>
      </c>
      <c r="D14" s="20">
        <f>+F14+H14+J14+L14+N14+P14+R14+T14+V14+X14+Z14+AB14+AD14+AF14+AH14+AJ14+AL14</f>
        <v>10</v>
      </c>
      <c r="E14" s="21">
        <f>+G14+I14+K14+M14+O14+Q14+S14+U14+W14+Y14+AA14+AC14+AE14+AG14+AI14+AK14+AM14</f>
        <v>5</v>
      </c>
      <c r="F14" s="22"/>
      <c r="G14" s="23"/>
      <c r="H14" s="22"/>
      <c r="I14" s="23"/>
      <c r="J14" s="22"/>
      <c r="K14" s="24"/>
      <c r="L14" s="22"/>
      <c r="M14" s="24"/>
      <c r="N14" s="22"/>
      <c r="O14" s="24"/>
      <c r="P14" s="22"/>
      <c r="Q14" s="24">
        <v>1</v>
      </c>
      <c r="R14" s="22">
        <v>2</v>
      </c>
      <c r="S14" s="24"/>
      <c r="T14" s="22">
        <v>2</v>
      </c>
      <c r="U14" s="24">
        <v>1</v>
      </c>
      <c r="V14" s="22">
        <v>2</v>
      </c>
      <c r="W14" s="24">
        <v>2</v>
      </c>
      <c r="X14" s="22">
        <v>2</v>
      </c>
      <c r="Y14" s="24"/>
      <c r="Z14" s="22">
        <v>1</v>
      </c>
      <c r="AA14" s="24">
        <v>1</v>
      </c>
      <c r="AB14" s="22"/>
      <c r="AC14" s="24"/>
      <c r="AD14" s="22"/>
      <c r="AE14" s="24"/>
      <c r="AF14" s="22">
        <v>1</v>
      </c>
      <c r="AG14" s="24"/>
      <c r="AH14" s="22"/>
      <c r="AI14" s="24"/>
      <c r="AJ14" s="22"/>
      <c r="AK14" s="24"/>
      <c r="AL14" s="25"/>
      <c r="AM14" s="26"/>
      <c r="AN14" s="27"/>
      <c r="AO14" s="28">
        <v>0</v>
      </c>
      <c r="AP14" s="29">
        <v>0</v>
      </c>
      <c r="AQ14" s="30">
        <v>2</v>
      </c>
      <c r="AR14" s="30">
        <v>2</v>
      </c>
      <c r="AS14" s="31"/>
      <c r="AT14" s="32">
        <v>0</v>
      </c>
      <c r="AU14" s="33" t="str">
        <f t="shared" ref="AU14:AU77" si="1">$CA14&amp;$CB14&amp;$CC14&amp;$CD14</f>
        <v/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17"/>
      <c r="BG14" s="17"/>
      <c r="BX14" s="2"/>
      <c r="CA14" s="35" t="str">
        <f t="shared" ref="CA14:CA77" si="2">IF(CG14=1,"* No olvide digitar la columna Trans y/o Pueblos Originarios y/o Migrantes y/o Población SENAME (Digite Cero si no tiene). ","")</f>
        <v/>
      </c>
      <c r="CB14" s="35" t="str">
        <f t="shared" ref="CB14:CB77" si="3">IF(CH14=1,"* El número de Trans y/o Pueblos Originarios y/o Migrantes y/o Población SENAME NO DEBE ser mayor que el Total. ","")</f>
        <v/>
      </c>
      <c r="CC14" s="35" t="str">
        <f t="shared" ref="CC14:CC77" si="4">IF(CI14=1,"* Las consejerías realizadas en Espacios amigables NO DEBEN ser mayor al Total. ","")</f>
        <v/>
      </c>
      <c r="CD14" s="35" t="str">
        <f t="shared" ref="CD14:CD77" si="5">IF(CJ14=1,"* La columna 14-18 AÑOS no puede ser mayor al total por grupo edad de 10 a 19 años. ","")</f>
        <v/>
      </c>
      <c r="CE14" s="35"/>
      <c r="CF14" s="35"/>
      <c r="CG14" s="36">
        <f t="shared" ref="CG14:CG77" si="6">IF(AND(C14&lt;&gt;0,OR(AO14="",AP14="",AQ14="",AR14="",AT14="")),1,0)</f>
        <v>0</v>
      </c>
      <c r="CH14" s="36">
        <f t="shared" ref="CH14:CH77" si="7">IF(OR(C14&lt;(AO14+AP14),C14&lt;AQ14,C14&lt;AR14,C14&lt;AT14),1,0)</f>
        <v>0</v>
      </c>
      <c r="CI14" s="36">
        <f t="shared" ref="CI14:CI77" si="8">IF(C14&lt;AN14,1,0)</f>
        <v>0</v>
      </c>
      <c r="CJ14" s="36">
        <f t="shared" ref="CJ14:CJ77" si="9">IF((J14+K14+L14+M14)&lt;AS14,1,0)</f>
        <v>0</v>
      </c>
      <c r="CK14" s="10"/>
      <c r="CL14" s="10"/>
      <c r="CM14" s="10"/>
      <c r="CN14" s="10"/>
      <c r="CO14" s="10"/>
    </row>
    <row r="15" spans="1:93" ht="16.350000000000001" customHeight="1" x14ac:dyDescent="0.25">
      <c r="A15" s="383"/>
      <c r="B15" s="37" t="s">
        <v>38</v>
      </c>
      <c r="C15" s="38">
        <f t="shared" si="0"/>
        <v>0</v>
      </c>
      <c r="D15" s="39">
        <f t="shared" ref="D15:E24" si="10">+F15+H15+J15+L15+N15+P15+R15+T15+V15+X15+Z15+AB15+AD15+AF15+AH15+AJ15+AL15</f>
        <v>0</v>
      </c>
      <c r="E15" s="40">
        <f>+G15+I15+K15+M15+O15+Q15+S15+U15+W15+Y15+AA15+AC15+AE15+AG15+AI15+AK15+AM15</f>
        <v>0</v>
      </c>
      <c r="F15" s="41"/>
      <c r="G15" s="42"/>
      <c r="H15" s="41"/>
      <c r="I15" s="42"/>
      <c r="J15" s="41"/>
      <c r="K15" s="43"/>
      <c r="L15" s="41"/>
      <c r="M15" s="43"/>
      <c r="N15" s="41"/>
      <c r="O15" s="43"/>
      <c r="P15" s="41"/>
      <c r="Q15" s="43"/>
      <c r="R15" s="41"/>
      <c r="S15" s="43"/>
      <c r="T15" s="41"/>
      <c r="U15" s="43"/>
      <c r="V15" s="41"/>
      <c r="W15" s="43"/>
      <c r="X15" s="41"/>
      <c r="Y15" s="43"/>
      <c r="Z15" s="41"/>
      <c r="AA15" s="43"/>
      <c r="AB15" s="41"/>
      <c r="AC15" s="43"/>
      <c r="AD15" s="41"/>
      <c r="AE15" s="43"/>
      <c r="AF15" s="41"/>
      <c r="AG15" s="43"/>
      <c r="AH15" s="41"/>
      <c r="AI15" s="43"/>
      <c r="AJ15" s="41"/>
      <c r="AK15" s="43"/>
      <c r="AL15" s="44"/>
      <c r="AM15" s="45"/>
      <c r="AN15" s="46"/>
      <c r="AO15" s="47"/>
      <c r="AP15" s="42"/>
      <c r="AQ15" s="32"/>
      <c r="AR15" s="32"/>
      <c r="AS15" s="48"/>
      <c r="AT15" s="32"/>
      <c r="AU15" s="33" t="str">
        <f t="shared" si="1"/>
        <v/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7"/>
      <c r="BG15" s="17"/>
      <c r="BX15" s="2"/>
      <c r="CA15" s="35" t="str">
        <f t="shared" si="2"/>
        <v/>
      </c>
      <c r="CB15" s="35" t="str">
        <f t="shared" si="3"/>
        <v/>
      </c>
      <c r="CC15" s="35" t="str">
        <f t="shared" si="4"/>
        <v/>
      </c>
      <c r="CD15" s="35" t="str">
        <f t="shared" si="5"/>
        <v/>
      </c>
      <c r="CE15" s="35"/>
      <c r="CF15" s="35"/>
      <c r="CG15" s="36">
        <f t="shared" si="6"/>
        <v>0</v>
      </c>
      <c r="CH15" s="36">
        <f t="shared" si="7"/>
        <v>0</v>
      </c>
      <c r="CI15" s="36">
        <f t="shared" si="8"/>
        <v>0</v>
      </c>
      <c r="CJ15" s="36">
        <f t="shared" si="9"/>
        <v>0</v>
      </c>
      <c r="CK15" s="10"/>
      <c r="CL15" s="10"/>
      <c r="CM15" s="10"/>
      <c r="CN15" s="10"/>
      <c r="CO15" s="10"/>
    </row>
    <row r="16" spans="1:93" ht="16.350000000000001" customHeight="1" x14ac:dyDescent="0.25">
      <c r="A16" s="383"/>
      <c r="B16" s="37" t="s">
        <v>39</v>
      </c>
      <c r="C16" s="38">
        <f t="shared" si="0"/>
        <v>213</v>
      </c>
      <c r="D16" s="39">
        <f t="shared" si="10"/>
        <v>171</v>
      </c>
      <c r="E16" s="40">
        <f t="shared" si="10"/>
        <v>42</v>
      </c>
      <c r="F16" s="41"/>
      <c r="G16" s="42"/>
      <c r="H16" s="41"/>
      <c r="I16" s="42"/>
      <c r="J16" s="41"/>
      <c r="K16" s="43"/>
      <c r="L16" s="41">
        <v>1</v>
      </c>
      <c r="M16" s="43"/>
      <c r="N16" s="41">
        <v>12</v>
      </c>
      <c r="O16" s="43"/>
      <c r="P16" s="41">
        <v>20</v>
      </c>
      <c r="Q16" s="43">
        <v>4</v>
      </c>
      <c r="R16" s="41">
        <v>42</v>
      </c>
      <c r="S16" s="43">
        <v>5</v>
      </c>
      <c r="T16" s="41">
        <v>22</v>
      </c>
      <c r="U16" s="43">
        <v>9</v>
      </c>
      <c r="V16" s="41">
        <v>22</v>
      </c>
      <c r="W16" s="43">
        <v>11</v>
      </c>
      <c r="X16" s="41">
        <v>22</v>
      </c>
      <c r="Y16" s="43">
        <v>7</v>
      </c>
      <c r="Z16" s="41">
        <v>11</v>
      </c>
      <c r="AA16" s="43">
        <v>4</v>
      </c>
      <c r="AB16" s="41">
        <v>12</v>
      </c>
      <c r="AC16" s="43"/>
      <c r="AD16" s="41"/>
      <c r="AE16" s="43">
        <v>2</v>
      </c>
      <c r="AF16" s="41">
        <v>4</v>
      </c>
      <c r="AG16" s="43"/>
      <c r="AH16" s="41">
        <v>1</v>
      </c>
      <c r="AI16" s="43"/>
      <c r="AJ16" s="41">
        <v>2</v>
      </c>
      <c r="AK16" s="43"/>
      <c r="AL16" s="44"/>
      <c r="AM16" s="45"/>
      <c r="AN16" s="46"/>
      <c r="AO16" s="47">
        <v>0</v>
      </c>
      <c r="AP16" s="42">
        <v>6</v>
      </c>
      <c r="AQ16" s="32">
        <v>4</v>
      </c>
      <c r="AR16" s="32">
        <v>18</v>
      </c>
      <c r="AS16" s="48"/>
      <c r="AT16" s="32">
        <v>0</v>
      </c>
      <c r="AU16" s="33" t="str">
        <f t="shared" si="1"/>
        <v/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17"/>
      <c r="BG16" s="17"/>
      <c r="BX16" s="2"/>
      <c r="CA16" s="35" t="str">
        <f t="shared" si="2"/>
        <v/>
      </c>
      <c r="CB16" s="35" t="str">
        <f t="shared" si="3"/>
        <v/>
      </c>
      <c r="CC16" s="35" t="str">
        <f t="shared" si="4"/>
        <v/>
      </c>
      <c r="CD16" s="35" t="str">
        <f t="shared" si="5"/>
        <v/>
      </c>
      <c r="CE16" s="35"/>
      <c r="CF16" s="35"/>
      <c r="CG16" s="36">
        <f t="shared" si="6"/>
        <v>0</v>
      </c>
      <c r="CH16" s="36">
        <f t="shared" si="7"/>
        <v>0</v>
      </c>
      <c r="CI16" s="36">
        <f t="shared" si="8"/>
        <v>0</v>
      </c>
      <c r="CJ16" s="36">
        <f t="shared" si="9"/>
        <v>0</v>
      </c>
      <c r="CK16" s="10"/>
      <c r="CL16" s="10"/>
      <c r="CM16" s="10"/>
      <c r="CN16" s="10"/>
      <c r="CO16" s="10"/>
    </row>
    <row r="17" spans="1:93" ht="16.350000000000001" customHeight="1" x14ac:dyDescent="0.25">
      <c r="A17" s="383"/>
      <c r="B17" s="37" t="s">
        <v>40</v>
      </c>
      <c r="C17" s="38">
        <f t="shared" si="0"/>
        <v>0</v>
      </c>
      <c r="D17" s="39">
        <f t="shared" si="10"/>
        <v>0</v>
      </c>
      <c r="E17" s="40">
        <f t="shared" si="10"/>
        <v>0</v>
      </c>
      <c r="F17" s="41"/>
      <c r="G17" s="42"/>
      <c r="H17" s="41"/>
      <c r="I17" s="42"/>
      <c r="J17" s="41"/>
      <c r="K17" s="43"/>
      <c r="L17" s="41"/>
      <c r="M17" s="43"/>
      <c r="N17" s="41"/>
      <c r="O17" s="43"/>
      <c r="P17" s="41"/>
      <c r="Q17" s="43"/>
      <c r="R17" s="41"/>
      <c r="S17" s="43"/>
      <c r="T17" s="41"/>
      <c r="U17" s="43"/>
      <c r="V17" s="41"/>
      <c r="W17" s="43"/>
      <c r="X17" s="41"/>
      <c r="Y17" s="43"/>
      <c r="Z17" s="41"/>
      <c r="AA17" s="43"/>
      <c r="AB17" s="41"/>
      <c r="AC17" s="43"/>
      <c r="AD17" s="41"/>
      <c r="AE17" s="43"/>
      <c r="AF17" s="41"/>
      <c r="AG17" s="43"/>
      <c r="AH17" s="41"/>
      <c r="AI17" s="43"/>
      <c r="AJ17" s="41"/>
      <c r="AK17" s="43"/>
      <c r="AL17" s="44"/>
      <c r="AM17" s="45"/>
      <c r="AN17" s="46"/>
      <c r="AO17" s="47"/>
      <c r="AP17" s="42"/>
      <c r="AQ17" s="32"/>
      <c r="AR17" s="32"/>
      <c r="AS17" s="48"/>
      <c r="AT17" s="32"/>
      <c r="AU17" s="33" t="str">
        <f t="shared" si="1"/>
        <v/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17"/>
      <c r="BG17" s="17"/>
      <c r="BX17" s="2"/>
      <c r="CA17" s="35" t="str">
        <f t="shared" si="2"/>
        <v/>
      </c>
      <c r="CB17" s="35" t="str">
        <f t="shared" si="3"/>
        <v/>
      </c>
      <c r="CC17" s="35" t="str">
        <f t="shared" si="4"/>
        <v/>
      </c>
      <c r="CD17" s="35" t="str">
        <f t="shared" si="5"/>
        <v/>
      </c>
      <c r="CE17" s="35"/>
      <c r="CF17" s="35"/>
      <c r="CG17" s="36">
        <f t="shared" si="6"/>
        <v>0</v>
      </c>
      <c r="CH17" s="36">
        <f t="shared" si="7"/>
        <v>0</v>
      </c>
      <c r="CI17" s="36">
        <f t="shared" si="8"/>
        <v>0</v>
      </c>
      <c r="CJ17" s="36">
        <f t="shared" si="9"/>
        <v>0</v>
      </c>
      <c r="CK17" s="10"/>
      <c r="CL17" s="10"/>
      <c r="CM17" s="10"/>
      <c r="CN17" s="10"/>
      <c r="CO17" s="10"/>
    </row>
    <row r="18" spans="1:93" ht="16.350000000000001" customHeight="1" x14ac:dyDescent="0.25">
      <c r="A18" s="383"/>
      <c r="B18" s="37" t="s">
        <v>41</v>
      </c>
      <c r="C18" s="38">
        <f t="shared" si="0"/>
        <v>0</v>
      </c>
      <c r="D18" s="39">
        <f t="shared" si="10"/>
        <v>0</v>
      </c>
      <c r="E18" s="40">
        <f t="shared" si="10"/>
        <v>0</v>
      </c>
      <c r="F18" s="41"/>
      <c r="G18" s="42"/>
      <c r="H18" s="41"/>
      <c r="I18" s="42"/>
      <c r="J18" s="41"/>
      <c r="K18" s="43"/>
      <c r="L18" s="41"/>
      <c r="M18" s="43"/>
      <c r="N18" s="41"/>
      <c r="O18" s="43"/>
      <c r="P18" s="41"/>
      <c r="Q18" s="43"/>
      <c r="R18" s="41"/>
      <c r="S18" s="43"/>
      <c r="T18" s="41"/>
      <c r="U18" s="43"/>
      <c r="V18" s="41"/>
      <c r="W18" s="43"/>
      <c r="X18" s="41"/>
      <c r="Y18" s="43"/>
      <c r="Z18" s="41"/>
      <c r="AA18" s="43"/>
      <c r="AB18" s="41"/>
      <c r="AC18" s="43"/>
      <c r="AD18" s="41"/>
      <c r="AE18" s="43"/>
      <c r="AF18" s="41"/>
      <c r="AG18" s="43"/>
      <c r="AH18" s="41"/>
      <c r="AI18" s="43"/>
      <c r="AJ18" s="41"/>
      <c r="AK18" s="43"/>
      <c r="AL18" s="44"/>
      <c r="AM18" s="45"/>
      <c r="AN18" s="46"/>
      <c r="AO18" s="47"/>
      <c r="AP18" s="42"/>
      <c r="AQ18" s="32"/>
      <c r="AR18" s="32"/>
      <c r="AS18" s="48"/>
      <c r="AT18" s="32"/>
      <c r="AU18" s="33" t="str">
        <f t="shared" si="1"/>
        <v/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17"/>
      <c r="BG18" s="17"/>
      <c r="BX18" s="2"/>
      <c r="CA18" s="35" t="str">
        <f t="shared" si="2"/>
        <v/>
      </c>
      <c r="CB18" s="35" t="str">
        <f t="shared" si="3"/>
        <v/>
      </c>
      <c r="CC18" s="35" t="str">
        <f t="shared" si="4"/>
        <v/>
      </c>
      <c r="CD18" s="35" t="str">
        <f t="shared" si="5"/>
        <v/>
      </c>
      <c r="CE18" s="35"/>
      <c r="CF18" s="35"/>
      <c r="CG18" s="36">
        <f t="shared" si="6"/>
        <v>0</v>
      </c>
      <c r="CH18" s="36">
        <f t="shared" si="7"/>
        <v>0</v>
      </c>
      <c r="CI18" s="36">
        <f t="shared" si="8"/>
        <v>0</v>
      </c>
      <c r="CJ18" s="36">
        <f t="shared" si="9"/>
        <v>0</v>
      </c>
      <c r="CK18" s="10"/>
      <c r="CL18" s="10"/>
      <c r="CM18" s="10"/>
      <c r="CN18" s="10"/>
      <c r="CO18" s="10"/>
    </row>
    <row r="19" spans="1:93" ht="16.350000000000001" customHeight="1" x14ac:dyDescent="0.25">
      <c r="A19" s="383"/>
      <c r="B19" s="37" t="s">
        <v>42</v>
      </c>
      <c r="C19" s="38">
        <f t="shared" si="0"/>
        <v>0</v>
      </c>
      <c r="D19" s="39">
        <f t="shared" si="10"/>
        <v>0</v>
      </c>
      <c r="E19" s="40">
        <f t="shared" si="10"/>
        <v>0</v>
      </c>
      <c r="F19" s="41"/>
      <c r="G19" s="42"/>
      <c r="H19" s="41"/>
      <c r="I19" s="42"/>
      <c r="J19" s="41"/>
      <c r="K19" s="43"/>
      <c r="L19" s="41"/>
      <c r="M19" s="43"/>
      <c r="N19" s="41"/>
      <c r="O19" s="43"/>
      <c r="P19" s="41"/>
      <c r="Q19" s="43"/>
      <c r="R19" s="41"/>
      <c r="S19" s="43"/>
      <c r="T19" s="41"/>
      <c r="U19" s="43"/>
      <c r="V19" s="41"/>
      <c r="W19" s="43"/>
      <c r="X19" s="41"/>
      <c r="Y19" s="43"/>
      <c r="Z19" s="41"/>
      <c r="AA19" s="43"/>
      <c r="AB19" s="41"/>
      <c r="AC19" s="43"/>
      <c r="AD19" s="41"/>
      <c r="AE19" s="43"/>
      <c r="AF19" s="41"/>
      <c r="AG19" s="43"/>
      <c r="AH19" s="41"/>
      <c r="AI19" s="43"/>
      <c r="AJ19" s="41"/>
      <c r="AK19" s="43"/>
      <c r="AL19" s="44"/>
      <c r="AM19" s="45"/>
      <c r="AN19" s="46"/>
      <c r="AO19" s="47"/>
      <c r="AP19" s="42"/>
      <c r="AQ19" s="32"/>
      <c r="AR19" s="32"/>
      <c r="AS19" s="48"/>
      <c r="AT19" s="32"/>
      <c r="AU19" s="33" t="str">
        <f t="shared" si="1"/>
        <v/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17"/>
      <c r="BG19" s="17"/>
      <c r="BX19" s="2"/>
      <c r="CA19" s="35" t="str">
        <f t="shared" si="2"/>
        <v/>
      </c>
      <c r="CB19" s="35" t="str">
        <f t="shared" si="3"/>
        <v/>
      </c>
      <c r="CC19" s="35" t="str">
        <f t="shared" si="4"/>
        <v/>
      </c>
      <c r="CD19" s="35" t="str">
        <f t="shared" si="5"/>
        <v/>
      </c>
      <c r="CE19" s="35"/>
      <c r="CF19" s="35"/>
      <c r="CG19" s="36">
        <f t="shared" si="6"/>
        <v>0</v>
      </c>
      <c r="CH19" s="36">
        <f t="shared" si="7"/>
        <v>0</v>
      </c>
      <c r="CI19" s="36">
        <f t="shared" si="8"/>
        <v>0</v>
      </c>
      <c r="CJ19" s="36">
        <f t="shared" si="9"/>
        <v>0</v>
      </c>
      <c r="CK19" s="10"/>
      <c r="CL19" s="10"/>
      <c r="CM19" s="10"/>
      <c r="CN19" s="10"/>
      <c r="CO19" s="10"/>
    </row>
    <row r="20" spans="1:93" ht="16.350000000000001" customHeight="1" x14ac:dyDescent="0.25">
      <c r="A20" s="383"/>
      <c r="B20" s="37" t="s">
        <v>43</v>
      </c>
      <c r="C20" s="38">
        <f t="shared" si="0"/>
        <v>0</v>
      </c>
      <c r="D20" s="39">
        <f t="shared" si="10"/>
        <v>0</v>
      </c>
      <c r="E20" s="40">
        <f t="shared" si="10"/>
        <v>0</v>
      </c>
      <c r="F20" s="41"/>
      <c r="G20" s="42"/>
      <c r="H20" s="41"/>
      <c r="I20" s="42"/>
      <c r="J20" s="41"/>
      <c r="K20" s="43"/>
      <c r="L20" s="41"/>
      <c r="M20" s="43"/>
      <c r="N20" s="41"/>
      <c r="O20" s="43"/>
      <c r="P20" s="41"/>
      <c r="Q20" s="43"/>
      <c r="R20" s="41"/>
      <c r="S20" s="43"/>
      <c r="T20" s="41"/>
      <c r="U20" s="43"/>
      <c r="V20" s="41"/>
      <c r="W20" s="43"/>
      <c r="X20" s="41"/>
      <c r="Y20" s="43"/>
      <c r="Z20" s="41"/>
      <c r="AA20" s="43"/>
      <c r="AB20" s="41"/>
      <c r="AC20" s="43"/>
      <c r="AD20" s="41"/>
      <c r="AE20" s="43"/>
      <c r="AF20" s="41"/>
      <c r="AG20" s="43"/>
      <c r="AH20" s="41"/>
      <c r="AI20" s="43"/>
      <c r="AJ20" s="41"/>
      <c r="AK20" s="43"/>
      <c r="AL20" s="44"/>
      <c r="AM20" s="45"/>
      <c r="AN20" s="46"/>
      <c r="AO20" s="47"/>
      <c r="AP20" s="42"/>
      <c r="AQ20" s="32"/>
      <c r="AR20" s="32"/>
      <c r="AS20" s="48"/>
      <c r="AT20" s="32"/>
      <c r="AU20" s="33" t="str">
        <f t="shared" si="1"/>
        <v/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17"/>
      <c r="BG20" s="17"/>
      <c r="BX20" s="2"/>
      <c r="CA20" s="35" t="str">
        <f t="shared" si="2"/>
        <v/>
      </c>
      <c r="CB20" s="35" t="str">
        <f t="shared" si="3"/>
        <v/>
      </c>
      <c r="CC20" s="35" t="str">
        <f t="shared" si="4"/>
        <v/>
      </c>
      <c r="CD20" s="35" t="str">
        <f t="shared" si="5"/>
        <v/>
      </c>
      <c r="CE20" s="35"/>
      <c r="CF20" s="35"/>
      <c r="CG20" s="36">
        <f t="shared" si="6"/>
        <v>0</v>
      </c>
      <c r="CH20" s="36">
        <f t="shared" si="7"/>
        <v>0</v>
      </c>
      <c r="CI20" s="36">
        <f t="shared" si="8"/>
        <v>0</v>
      </c>
      <c r="CJ20" s="36">
        <f t="shared" si="9"/>
        <v>0</v>
      </c>
      <c r="CK20" s="10"/>
      <c r="CL20" s="10"/>
      <c r="CM20" s="10"/>
      <c r="CN20" s="10"/>
      <c r="CO20" s="10"/>
    </row>
    <row r="21" spans="1:93" ht="16.350000000000001" customHeight="1" x14ac:dyDescent="0.25">
      <c r="A21" s="383"/>
      <c r="B21" s="49" t="s">
        <v>44</v>
      </c>
      <c r="C21" s="50">
        <f t="shared" si="0"/>
        <v>0</v>
      </c>
      <c r="D21" s="51">
        <f t="shared" si="10"/>
        <v>0</v>
      </c>
      <c r="E21" s="52">
        <f t="shared" si="10"/>
        <v>0</v>
      </c>
      <c r="F21" s="53"/>
      <c r="G21" s="54"/>
      <c r="H21" s="53"/>
      <c r="I21" s="54"/>
      <c r="J21" s="53"/>
      <c r="K21" s="55"/>
      <c r="L21" s="53"/>
      <c r="M21" s="55"/>
      <c r="N21" s="53"/>
      <c r="O21" s="55"/>
      <c r="P21" s="53"/>
      <c r="Q21" s="55"/>
      <c r="R21" s="53"/>
      <c r="S21" s="55"/>
      <c r="T21" s="53"/>
      <c r="U21" s="55"/>
      <c r="V21" s="53"/>
      <c r="W21" s="55"/>
      <c r="X21" s="53"/>
      <c r="Y21" s="55"/>
      <c r="Z21" s="53"/>
      <c r="AA21" s="55"/>
      <c r="AB21" s="53"/>
      <c r="AC21" s="55"/>
      <c r="AD21" s="53"/>
      <c r="AE21" s="55"/>
      <c r="AF21" s="53"/>
      <c r="AG21" s="55"/>
      <c r="AH21" s="53"/>
      <c r="AI21" s="55"/>
      <c r="AJ21" s="53"/>
      <c r="AK21" s="55"/>
      <c r="AL21" s="56"/>
      <c r="AM21" s="57"/>
      <c r="AN21" s="46"/>
      <c r="AO21" s="58"/>
      <c r="AP21" s="42"/>
      <c r="AQ21" s="32"/>
      <c r="AR21" s="32"/>
      <c r="AS21" s="48"/>
      <c r="AT21" s="32"/>
      <c r="AU21" s="33" t="str">
        <f t="shared" si="1"/>
        <v/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7"/>
      <c r="BG21" s="17"/>
      <c r="BX21" s="2"/>
      <c r="CA21" s="35" t="str">
        <f t="shared" si="2"/>
        <v/>
      </c>
      <c r="CB21" s="35" t="str">
        <f t="shared" si="3"/>
        <v/>
      </c>
      <c r="CC21" s="35" t="str">
        <f t="shared" si="4"/>
        <v/>
      </c>
      <c r="CD21" s="35" t="str">
        <f t="shared" si="5"/>
        <v/>
      </c>
      <c r="CE21" s="35"/>
      <c r="CF21" s="35"/>
      <c r="CG21" s="36">
        <f t="shared" si="6"/>
        <v>0</v>
      </c>
      <c r="CH21" s="36">
        <f t="shared" si="7"/>
        <v>0</v>
      </c>
      <c r="CI21" s="36">
        <f t="shared" si="8"/>
        <v>0</v>
      </c>
      <c r="CJ21" s="36">
        <f t="shared" si="9"/>
        <v>0</v>
      </c>
      <c r="CK21" s="10"/>
      <c r="CL21" s="10"/>
      <c r="CM21" s="10"/>
      <c r="CN21" s="10"/>
      <c r="CO21" s="10"/>
    </row>
    <row r="22" spans="1:93" ht="16.350000000000001" customHeight="1" x14ac:dyDescent="0.25">
      <c r="A22" s="383"/>
      <c r="B22" s="37" t="s">
        <v>45</v>
      </c>
      <c r="C22" s="38">
        <f t="shared" si="0"/>
        <v>0</v>
      </c>
      <c r="D22" s="39">
        <f t="shared" si="10"/>
        <v>0</v>
      </c>
      <c r="E22" s="40">
        <f t="shared" si="10"/>
        <v>0</v>
      </c>
      <c r="F22" s="41"/>
      <c r="G22" s="42"/>
      <c r="H22" s="41"/>
      <c r="I22" s="42"/>
      <c r="J22" s="41"/>
      <c r="K22" s="43"/>
      <c r="L22" s="41"/>
      <c r="M22" s="43"/>
      <c r="N22" s="41"/>
      <c r="O22" s="43"/>
      <c r="P22" s="41"/>
      <c r="Q22" s="43"/>
      <c r="R22" s="41"/>
      <c r="S22" s="43"/>
      <c r="T22" s="41"/>
      <c r="U22" s="43"/>
      <c r="V22" s="41"/>
      <c r="W22" s="43"/>
      <c r="X22" s="41"/>
      <c r="Y22" s="43"/>
      <c r="Z22" s="41"/>
      <c r="AA22" s="43"/>
      <c r="AB22" s="41"/>
      <c r="AC22" s="43"/>
      <c r="AD22" s="41"/>
      <c r="AE22" s="43"/>
      <c r="AF22" s="41"/>
      <c r="AG22" s="43"/>
      <c r="AH22" s="41"/>
      <c r="AI22" s="43"/>
      <c r="AJ22" s="41"/>
      <c r="AK22" s="43"/>
      <c r="AL22" s="44"/>
      <c r="AM22" s="45"/>
      <c r="AN22" s="46"/>
      <c r="AO22" s="47"/>
      <c r="AP22" s="42"/>
      <c r="AQ22" s="32"/>
      <c r="AR22" s="32"/>
      <c r="AS22" s="48"/>
      <c r="AT22" s="32"/>
      <c r="AU22" s="33" t="str">
        <f t="shared" si="1"/>
        <v/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17"/>
      <c r="BG22" s="17"/>
      <c r="BX22" s="2"/>
      <c r="CA22" s="35" t="str">
        <f t="shared" si="2"/>
        <v/>
      </c>
      <c r="CB22" s="35" t="str">
        <f t="shared" si="3"/>
        <v/>
      </c>
      <c r="CC22" s="35" t="str">
        <f t="shared" si="4"/>
        <v/>
      </c>
      <c r="CD22" s="35" t="str">
        <f t="shared" si="5"/>
        <v/>
      </c>
      <c r="CE22" s="35"/>
      <c r="CF22" s="35"/>
      <c r="CG22" s="36">
        <f t="shared" si="6"/>
        <v>0</v>
      </c>
      <c r="CH22" s="36">
        <f t="shared" si="7"/>
        <v>0</v>
      </c>
      <c r="CI22" s="36">
        <f t="shared" si="8"/>
        <v>0</v>
      </c>
      <c r="CJ22" s="36">
        <f t="shared" si="9"/>
        <v>0</v>
      </c>
      <c r="CK22" s="10"/>
      <c r="CL22" s="10"/>
      <c r="CM22" s="10"/>
      <c r="CN22" s="10"/>
      <c r="CO22" s="10"/>
    </row>
    <row r="23" spans="1:93" ht="16.350000000000001" customHeight="1" x14ac:dyDescent="0.25">
      <c r="A23" s="383"/>
      <c r="B23" s="59" t="s">
        <v>46</v>
      </c>
      <c r="C23" s="38">
        <f t="shared" si="0"/>
        <v>0</v>
      </c>
      <c r="D23" s="60">
        <f t="shared" si="10"/>
        <v>0</v>
      </c>
      <c r="E23" s="61">
        <f t="shared" si="10"/>
        <v>0</v>
      </c>
      <c r="F23" s="41"/>
      <c r="G23" s="42"/>
      <c r="H23" s="41"/>
      <c r="I23" s="42"/>
      <c r="J23" s="41"/>
      <c r="K23" s="43"/>
      <c r="L23" s="41"/>
      <c r="M23" s="43"/>
      <c r="N23" s="41"/>
      <c r="O23" s="43"/>
      <c r="P23" s="41"/>
      <c r="Q23" s="43"/>
      <c r="R23" s="41"/>
      <c r="S23" s="43"/>
      <c r="T23" s="41"/>
      <c r="U23" s="43"/>
      <c r="V23" s="41"/>
      <c r="W23" s="43"/>
      <c r="X23" s="41"/>
      <c r="Y23" s="43"/>
      <c r="Z23" s="41"/>
      <c r="AA23" s="43"/>
      <c r="AB23" s="41"/>
      <c r="AC23" s="43"/>
      <c r="AD23" s="41"/>
      <c r="AE23" s="43"/>
      <c r="AF23" s="41"/>
      <c r="AG23" s="43"/>
      <c r="AH23" s="41"/>
      <c r="AI23" s="43"/>
      <c r="AJ23" s="41"/>
      <c r="AK23" s="43"/>
      <c r="AL23" s="62"/>
      <c r="AM23" s="45"/>
      <c r="AN23" s="46"/>
      <c r="AO23" s="47"/>
      <c r="AP23" s="42"/>
      <c r="AQ23" s="32"/>
      <c r="AR23" s="32"/>
      <c r="AS23" s="48"/>
      <c r="AT23" s="32"/>
      <c r="AU23" s="33" t="str">
        <f t="shared" si="1"/>
        <v/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7"/>
      <c r="BG23" s="17"/>
      <c r="BX23" s="2"/>
      <c r="CA23" s="35" t="str">
        <f t="shared" si="2"/>
        <v/>
      </c>
      <c r="CB23" s="35" t="str">
        <f t="shared" si="3"/>
        <v/>
      </c>
      <c r="CC23" s="35" t="str">
        <f t="shared" si="4"/>
        <v/>
      </c>
      <c r="CD23" s="35" t="str">
        <f t="shared" si="5"/>
        <v/>
      </c>
      <c r="CE23" s="35"/>
      <c r="CF23" s="35"/>
      <c r="CG23" s="36">
        <f t="shared" si="6"/>
        <v>0</v>
      </c>
      <c r="CH23" s="36">
        <f t="shared" si="7"/>
        <v>0</v>
      </c>
      <c r="CI23" s="36">
        <f t="shared" si="8"/>
        <v>0</v>
      </c>
      <c r="CJ23" s="36">
        <f t="shared" si="9"/>
        <v>0</v>
      </c>
      <c r="CK23" s="10"/>
      <c r="CL23" s="10"/>
      <c r="CM23" s="10"/>
      <c r="CN23" s="10"/>
      <c r="CO23" s="10"/>
    </row>
    <row r="24" spans="1:93" ht="16.350000000000001" customHeight="1" x14ac:dyDescent="0.25">
      <c r="A24" s="384"/>
      <c r="B24" s="63" t="s">
        <v>47</v>
      </c>
      <c r="C24" s="64">
        <f t="shared" si="0"/>
        <v>0</v>
      </c>
      <c r="D24" s="65">
        <f t="shared" si="10"/>
        <v>0</v>
      </c>
      <c r="E24" s="66">
        <f t="shared" si="10"/>
        <v>0</v>
      </c>
      <c r="F24" s="67"/>
      <c r="G24" s="68"/>
      <c r="H24" s="67"/>
      <c r="I24" s="68"/>
      <c r="J24" s="67"/>
      <c r="K24" s="69"/>
      <c r="L24" s="67"/>
      <c r="M24" s="69"/>
      <c r="N24" s="67"/>
      <c r="O24" s="69"/>
      <c r="P24" s="67"/>
      <c r="Q24" s="69"/>
      <c r="R24" s="67"/>
      <c r="S24" s="69"/>
      <c r="T24" s="67"/>
      <c r="U24" s="69"/>
      <c r="V24" s="67"/>
      <c r="W24" s="69"/>
      <c r="X24" s="67"/>
      <c r="Y24" s="69"/>
      <c r="Z24" s="67"/>
      <c r="AA24" s="69"/>
      <c r="AB24" s="67"/>
      <c r="AC24" s="69"/>
      <c r="AD24" s="67"/>
      <c r="AE24" s="69"/>
      <c r="AF24" s="67"/>
      <c r="AG24" s="69"/>
      <c r="AH24" s="67"/>
      <c r="AI24" s="69"/>
      <c r="AJ24" s="67"/>
      <c r="AK24" s="69"/>
      <c r="AL24" s="70"/>
      <c r="AM24" s="71"/>
      <c r="AN24" s="72"/>
      <c r="AO24" s="73"/>
      <c r="AP24" s="74"/>
      <c r="AQ24" s="75"/>
      <c r="AR24" s="75"/>
      <c r="AS24" s="76"/>
      <c r="AT24" s="75"/>
      <c r="AU24" s="33" t="str">
        <f t="shared" si="1"/>
        <v/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7"/>
      <c r="BG24" s="17"/>
      <c r="BX24" s="2"/>
      <c r="CA24" s="35" t="str">
        <f t="shared" si="2"/>
        <v/>
      </c>
      <c r="CB24" s="35" t="str">
        <f t="shared" si="3"/>
        <v/>
      </c>
      <c r="CC24" s="35" t="str">
        <f t="shared" si="4"/>
        <v/>
      </c>
      <c r="CD24" s="35" t="str">
        <f t="shared" si="5"/>
        <v/>
      </c>
      <c r="CE24" s="35"/>
      <c r="CF24" s="35"/>
      <c r="CG24" s="36">
        <f t="shared" si="6"/>
        <v>0</v>
      </c>
      <c r="CH24" s="36">
        <f t="shared" si="7"/>
        <v>0</v>
      </c>
      <c r="CI24" s="36">
        <f t="shared" si="8"/>
        <v>0</v>
      </c>
      <c r="CJ24" s="36">
        <f t="shared" si="9"/>
        <v>0</v>
      </c>
      <c r="CK24" s="10"/>
      <c r="CL24" s="10"/>
      <c r="CM24" s="10"/>
      <c r="CN24" s="10"/>
      <c r="CO24" s="10"/>
    </row>
    <row r="25" spans="1:93" ht="16.350000000000001" customHeight="1" x14ac:dyDescent="0.25">
      <c r="A25" s="382" t="s">
        <v>48</v>
      </c>
      <c r="B25" s="18" t="s">
        <v>37</v>
      </c>
      <c r="C25" s="19">
        <f t="shared" si="0"/>
        <v>15</v>
      </c>
      <c r="D25" s="20">
        <f>+F25+H25+J25+L25+N25+P25+R25+T25+V25+X25+Z25+AB25+AD25+AF25+AH25+AJ25+AL25</f>
        <v>10</v>
      </c>
      <c r="E25" s="21">
        <f>+G25+I25+K25+M25+O25+Q25+S25+U25+W25+Y25+AA25+AC25+AE25+AG25+AI25+AK25+AM25</f>
        <v>5</v>
      </c>
      <c r="F25" s="77"/>
      <c r="G25" s="29"/>
      <c r="H25" s="77"/>
      <c r="I25" s="29"/>
      <c r="J25" s="77"/>
      <c r="K25" s="78"/>
      <c r="L25" s="77"/>
      <c r="M25" s="78"/>
      <c r="N25" s="77"/>
      <c r="O25" s="78"/>
      <c r="P25" s="77"/>
      <c r="Q25" s="78">
        <v>1</v>
      </c>
      <c r="R25" s="77">
        <v>2</v>
      </c>
      <c r="S25" s="78"/>
      <c r="T25" s="77">
        <v>2</v>
      </c>
      <c r="U25" s="78">
        <v>1</v>
      </c>
      <c r="V25" s="77">
        <v>2</v>
      </c>
      <c r="W25" s="78">
        <v>2</v>
      </c>
      <c r="X25" s="77">
        <v>2</v>
      </c>
      <c r="Y25" s="78"/>
      <c r="Z25" s="77">
        <v>1</v>
      </c>
      <c r="AA25" s="78">
        <v>1</v>
      </c>
      <c r="AB25" s="77"/>
      <c r="AC25" s="78"/>
      <c r="AD25" s="77"/>
      <c r="AE25" s="78"/>
      <c r="AF25" s="77">
        <v>1</v>
      </c>
      <c r="AG25" s="78"/>
      <c r="AH25" s="77"/>
      <c r="AI25" s="78"/>
      <c r="AJ25" s="77"/>
      <c r="AK25" s="78"/>
      <c r="AL25" s="79"/>
      <c r="AM25" s="80"/>
      <c r="AN25" s="81"/>
      <c r="AO25" s="82">
        <v>0</v>
      </c>
      <c r="AP25" s="29">
        <v>0</v>
      </c>
      <c r="AQ25" s="30">
        <v>2</v>
      </c>
      <c r="AR25" s="30">
        <v>2</v>
      </c>
      <c r="AS25" s="31"/>
      <c r="AT25" s="83">
        <v>0</v>
      </c>
      <c r="AU25" s="33" t="str">
        <f t="shared" si="1"/>
        <v/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17"/>
      <c r="BG25" s="17"/>
      <c r="BX25" s="2"/>
      <c r="CA25" s="35" t="str">
        <f t="shared" si="2"/>
        <v/>
      </c>
      <c r="CB25" s="35" t="str">
        <f t="shared" si="3"/>
        <v/>
      </c>
      <c r="CC25" s="35" t="str">
        <f t="shared" si="4"/>
        <v/>
      </c>
      <c r="CD25" s="35" t="str">
        <f t="shared" si="5"/>
        <v/>
      </c>
      <c r="CE25" s="35"/>
      <c r="CF25" s="35"/>
      <c r="CG25" s="36">
        <f t="shared" si="6"/>
        <v>0</v>
      </c>
      <c r="CH25" s="36">
        <f t="shared" si="7"/>
        <v>0</v>
      </c>
      <c r="CI25" s="36">
        <f t="shared" si="8"/>
        <v>0</v>
      </c>
      <c r="CJ25" s="36">
        <f t="shared" si="9"/>
        <v>0</v>
      </c>
      <c r="CK25" s="10"/>
      <c r="CL25" s="10"/>
      <c r="CM25" s="10"/>
      <c r="CN25" s="10"/>
      <c r="CO25" s="10"/>
    </row>
    <row r="26" spans="1:93" ht="16.350000000000001" customHeight="1" x14ac:dyDescent="0.25">
      <c r="A26" s="383"/>
      <c r="B26" s="37" t="s">
        <v>38</v>
      </c>
      <c r="C26" s="38">
        <f t="shared" si="0"/>
        <v>0</v>
      </c>
      <c r="D26" s="39">
        <f t="shared" ref="D26:E35" si="11">+F26+H26+J26+L26+N26+P26+R26+T26+V26+X26+Z26+AB26+AD26+AF26+AH26+AJ26+AL26</f>
        <v>0</v>
      </c>
      <c r="E26" s="40">
        <f t="shared" si="11"/>
        <v>0</v>
      </c>
      <c r="F26" s="41"/>
      <c r="G26" s="42"/>
      <c r="H26" s="41"/>
      <c r="I26" s="42"/>
      <c r="J26" s="41"/>
      <c r="K26" s="43"/>
      <c r="L26" s="41"/>
      <c r="M26" s="43"/>
      <c r="N26" s="41"/>
      <c r="O26" s="43"/>
      <c r="P26" s="41"/>
      <c r="Q26" s="43"/>
      <c r="R26" s="41"/>
      <c r="S26" s="43"/>
      <c r="T26" s="41"/>
      <c r="U26" s="43"/>
      <c r="V26" s="41"/>
      <c r="W26" s="43"/>
      <c r="X26" s="41"/>
      <c r="Y26" s="43"/>
      <c r="Z26" s="41"/>
      <c r="AA26" s="43"/>
      <c r="AB26" s="41"/>
      <c r="AC26" s="43"/>
      <c r="AD26" s="41"/>
      <c r="AE26" s="43"/>
      <c r="AF26" s="41"/>
      <c r="AG26" s="43"/>
      <c r="AH26" s="41"/>
      <c r="AI26" s="43"/>
      <c r="AJ26" s="41"/>
      <c r="AK26" s="43"/>
      <c r="AL26" s="44"/>
      <c r="AM26" s="45"/>
      <c r="AN26" s="46"/>
      <c r="AO26" s="47"/>
      <c r="AP26" s="42"/>
      <c r="AQ26" s="32"/>
      <c r="AR26" s="32"/>
      <c r="AS26" s="48"/>
      <c r="AT26" s="32"/>
      <c r="AU26" s="33" t="str">
        <f t="shared" si="1"/>
        <v/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17"/>
      <c r="BG26" s="17"/>
      <c r="BX26" s="2"/>
      <c r="CA26" s="35" t="str">
        <f t="shared" si="2"/>
        <v/>
      </c>
      <c r="CB26" s="35" t="str">
        <f t="shared" si="3"/>
        <v/>
      </c>
      <c r="CC26" s="35" t="str">
        <f t="shared" si="4"/>
        <v/>
      </c>
      <c r="CD26" s="35" t="str">
        <f t="shared" si="5"/>
        <v/>
      </c>
      <c r="CE26" s="35"/>
      <c r="CF26" s="35"/>
      <c r="CG26" s="36">
        <f t="shared" si="6"/>
        <v>0</v>
      </c>
      <c r="CH26" s="36">
        <f t="shared" si="7"/>
        <v>0</v>
      </c>
      <c r="CI26" s="36">
        <f t="shared" si="8"/>
        <v>0</v>
      </c>
      <c r="CJ26" s="36">
        <f t="shared" si="9"/>
        <v>0</v>
      </c>
      <c r="CK26" s="10"/>
      <c r="CL26" s="10"/>
      <c r="CM26" s="10"/>
      <c r="CN26" s="10"/>
      <c r="CO26" s="10"/>
    </row>
    <row r="27" spans="1:93" ht="16.350000000000001" customHeight="1" x14ac:dyDescent="0.25">
      <c r="A27" s="383"/>
      <c r="B27" s="37" t="s">
        <v>39</v>
      </c>
      <c r="C27" s="38">
        <f t="shared" si="0"/>
        <v>213</v>
      </c>
      <c r="D27" s="39">
        <f t="shared" si="11"/>
        <v>171</v>
      </c>
      <c r="E27" s="40">
        <f t="shared" si="11"/>
        <v>42</v>
      </c>
      <c r="F27" s="41"/>
      <c r="G27" s="42"/>
      <c r="H27" s="41"/>
      <c r="I27" s="42"/>
      <c r="J27" s="41"/>
      <c r="K27" s="43"/>
      <c r="L27" s="41">
        <v>1</v>
      </c>
      <c r="M27" s="43"/>
      <c r="N27" s="41">
        <v>12</v>
      </c>
      <c r="O27" s="43"/>
      <c r="P27" s="41">
        <v>20</v>
      </c>
      <c r="Q27" s="43">
        <v>4</v>
      </c>
      <c r="R27" s="41">
        <v>42</v>
      </c>
      <c r="S27" s="43">
        <v>5</v>
      </c>
      <c r="T27" s="41">
        <v>22</v>
      </c>
      <c r="U27" s="43">
        <v>9</v>
      </c>
      <c r="V27" s="41">
        <v>22</v>
      </c>
      <c r="W27" s="43">
        <v>11</v>
      </c>
      <c r="X27" s="41">
        <v>22</v>
      </c>
      <c r="Y27" s="43">
        <v>7</v>
      </c>
      <c r="Z27" s="41">
        <v>11</v>
      </c>
      <c r="AA27" s="43">
        <v>4</v>
      </c>
      <c r="AB27" s="41">
        <v>12</v>
      </c>
      <c r="AC27" s="43"/>
      <c r="AD27" s="41"/>
      <c r="AE27" s="43">
        <v>2</v>
      </c>
      <c r="AF27" s="41">
        <v>4</v>
      </c>
      <c r="AG27" s="43"/>
      <c r="AH27" s="41">
        <v>1</v>
      </c>
      <c r="AI27" s="43"/>
      <c r="AJ27" s="41">
        <v>2</v>
      </c>
      <c r="AK27" s="43"/>
      <c r="AL27" s="44"/>
      <c r="AM27" s="45"/>
      <c r="AN27" s="46"/>
      <c r="AO27" s="47">
        <v>0</v>
      </c>
      <c r="AP27" s="42">
        <v>6</v>
      </c>
      <c r="AQ27" s="32">
        <v>4</v>
      </c>
      <c r="AR27" s="32">
        <v>18</v>
      </c>
      <c r="AS27" s="48"/>
      <c r="AT27" s="32">
        <v>0</v>
      </c>
      <c r="AU27" s="33" t="str">
        <f t="shared" si="1"/>
        <v/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7"/>
      <c r="BG27" s="17"/>
      <c r="BX27" s="2"/>
      <c r="CA27" s="35" t="str">
        <f t="shared" si="2"/>
        <v/>
      </c>
      <c r="CB27" s="35" t="str">
        <f t="shared" si="3"/>
        <v/>
      </c>
      <c r="CC27" s="35" t="str">
        <f t="shared" si="4"/>
        <v/>
      </c>
      <c r="CD27" s="35" t="str">
        <f t="shared" si="5"/>
        <v/>
      </c>
      <c r="CE27" s="35"/>
      <c r="CF27" s="35"/>
      <c r="CG27" s="36">
        <f t="shared" si="6"/>
        <v>0</v>
      </c>
      <c r="CH27" s="36">
        <f t="shared" si="7"/>
        <v>0</v>
      </c>
      <c r="CI27" s="36">
        <f t="shared" si="8"/>
        <v>0</v>
      </c>
      <c r="CJ27" s="36">
        <f t="shared" si="9"/>
        <v>0</v>
      </c>
      <c r="CK27" s="10"/>
      <c r="CL27" s="10"/>
      <c r="CM27" s="10"/>
      <c r="CN27" s="10"/>
      <c r="CO27" s="10"/>
    </row>
    <row r="28" spans="1:93" ht="16.350000000000001" customHeight="1" x14ac:dyDescent="0.25">
      <c r="A28" s="383"/>
      <c r="B28" s="37" t="s">
        <v>40</v>
      </c>
      <c r="C28" s="38">
        <f t="shared" si="0"/>
        <v>0</v>
      </c>
      <c r="D28" s="39">
        <f t="shared" si="11"/>
        <v>0</v>
      </c>
      <c r="E28" s="40">
        <f t="shared" si="11"/>
        <v>0</v>
      </c>
      <c r="F28" s="41"/>
      <c r="G28" s="42"/>
      <c r="H28" s="41"/>
      <c r="I28" s="42"/>
      <c r="J28" s="41"/>
      <c r="K28" s="43"/>
      <c r="L28" s="41"/>
      <c r="M28" s="43"/>
      <c r="N28" s="41"/>
      <c r="O28" s="43"/>
      <c r="P28" s="41"/>
      <c r="Q28" s="43"/>
      <c r="R28" s="41"/>
      <c r="S28" s="43"/>
      <c r="T28" s="41"/>
      <c r="U28" s="43"/>
      <c r="V28" s="41"/>
      <c r="W28" s="43"/>
      <c r="X28" s="41"/>
      <c r="Y28" s="43"/>
      <c r="Z28" s="41"/>
      <c r="AA28" s="43"/>
      <c r="AB28" s="41"/>
      <c r="AC28" s="43"/>
      <c r="AD28" s="41"/>
      <c r="AE28" s="43"/>
      <c r="AF28" s="41"/>
      <c r="AG28" s="43"/>
      <c r="AH28" s="41"/>
      <c r="AI28" s="43"/>
      <c r="AJ28" s="41"/>
      <c r="AK28" s="43"/>
      <c r="AL28" s="44"/>
      <c r="AM28" s="45"/>
      <c r="AN28" s="46"/>
      <c r="AO28" s="47"/>
      <c r="AP28" s="42"/>
      <c r="AQ28" s="32"/>
      <c r="AR28" s="32"/>
      <c r="AS28" s="48"/>
      <c r="AT28" s="32"/>
      <c r="AU28" s="33" t="str">
        <f t="shared" si="1"/>
        <v/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17"/>
      <c r="BG28" s="17"/>
      <c r="BX28" s="2"/>
      <c r="CA28" s="35" t="str">
        <f t="shared" si="2"/>
        <v/>
      </c>
      <c r="CB28" s="35" t="str">
        <f t="shared" si="3"/>
        <v/>
      </c>
      <c r="CC28" s="35" t="str">
        <f t="shared" si="4"/>
        <v/>
      </c>
      <c r="CD28" s="35" t="str">
        <f t="shared" si="5"/>
        <v/>
      </c>
      <c r="CE28" s="35"/>
      <c r="CF28" s="35"/>
      <c r="CG28" s="36">
        <f t="shared" si="6"/>
        <v>0</v>
      </c>
      <c r="CH28" s="36">
        <f t="shared" si="7"/>
        <v>0</v>
      </c>
      <c r="CI28" s="36">
        <f t="shared" si="8"/>
        <v>0</v>
      </c>
      <c r="CJ28" s="36">
        <f t="shared" si="9"/>
        <v>0</v>
      </c>
      <c r="CK28" s="10"/>
      <c r="CL28" s="10"/>
      <c r="CM28" s="10"/>
      <c r="CN28" s="10"/>
      <c r="CO28" s="10"/>
    </row>
    <row r="29" spans="1:93" ht="16.350000000000001" customHeight="1" x14ac:dyDescent="0.25">
      <c r="A29" s="383"/>
      <c r="B29" s="37" t="s">
        <v>41</v>
      </c>
      <c r="C29" s="38">
        <f t="shared" si="0"/>
        <v>0</v>
      </c>
      <c r="D29" s="39">
        <f t="shared" si="11"/>
        <v>0</v>
      </c>
      <c r="E29" s="40">
        <f t="shared" si="11"/>
        <v>0</v>
      </c>
      <c r="F29" s="41"/>
      <c r="G29" s="42"/>
      <c r="H29" s="41"/>
      <c r="I29" s="42"/>
      <c r="J29" s="41"/>
      <c r="K29" s="43"/>
      <c r="L29" s="41"/>
      <c r="M29" s="43"/>
      <c r="N29" s="41"/>
      <c r="O29" s="43"/>
      <c r="P29" s="41"/>
      <c r="Q29" s="43"/>
      <c r="R29" s="41"/>
      <c r="S29" s="43"/>
      <c r="T29" s="41"/>
      <c r="U29" s="43"/>
      <c r="V29" s="41"/>
      <c r="W29" s="43"/>
      <c r="X29" s="41"/>
      <c r="Y29" s="43"/>
      <c r="Z29" s="41"/>
      <c r="AA29" s="43"/>
      <c r="AB29" s="41"/>
      <c r="AC29" s="43"/>
      <c r="AD29" s="41"/>
      <c r="AE29" s="43"/>
      <c r="AF29" s="41"/>
      <c r="AG29" s="43"/>
      <c r="AH29" s="41"/>
      <c r="AI29" s="43"/>
      <c r="AJ29" s="41"/>
      <c r="AK29" s="43"/>
      <c r="AL29" s="44"/>
      <c r="AM29" s="45"/>
      <c r="AN29" s="46"/>
      <c r="AO29" s="47"/>
      <c r="AP29" s="42"/>
      <c r="AQ29" s="32"/>
      <c r="AR29" s="32"/>
      <c r="AS29" s="48"/>
      <c r="AT29" s="32"/>
      <c r="AU29" s="33" t="str">
        <f t="shared" si="1"/>
        <v/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7"/>
      <c r="BG29" s="17"/>
      <c r="BX29" s="2"/>
      <c r="CA29" s="35" t="str">
        <f t="shared" si="2"/>
        <v/>
      </c>
      <c r="CB29" s="35" t="str">
        <f t="shared" si="3"/>
        <v/>
      </c>
      <c r="CC29" s="35" t="str">
        <f t="shared" si="4"/>
        <v/>
      </c>
      <c r="CD29" s="35" t="str">
        <f t="shared" si="5"/>
        <v/>
      </c>
      <c r="CE29" s="35"/>
      <c r="CF29" s="35"/>
      <c r="CG29" s="36">
        <f t="shared" si="6"/>
        <v>0</v>
      </c>
      <c r="CH29" s="36">
        <f t="shared" si="7"/>
        <v>0</v>
      </c>
      <c r="CI29" s="36">
        <f t="shared" si="8"/>
        <v>0</v>
      </c>
      <c r="CJ29" s="36">
        <f t="shared" si="9"/>
        <v>0</v>
      </c>
      <c r="CK29" s="10"/>
      <c r="CL29" s="10"/>
      <c r="CM29" s="10"/>
      <c r="CN29" s="10"/>
      <c r="CO29" s="10"/>
    </row>
    <row r="30" spans="1:93" ht="16.350000000000001" customHeight="1" x14ac:dyDescent="0.25">
      <c r="A30" s="383"/>
      <c r="B30" s="37" t="s">
        <v>42</v>
      </c>
      <c r="C30" s="38">
        <f t="shared" si="0"/>
        <v>0</v>
      </c>
      <c r="D30" s="39">
        <f t="shared" si="11"/>
        <v>0</v>
      </c>
      <c r="E30" s="40">
        <f t="shared" si="11"/>
        <v>0</v>
      </c>
      <c r="F30" s="53"/>
      <c r="G30" s="54"/>
      <c r="H30" s="53"/>
      <c r="I30" s="54"/>
      <c r="J30" s="53"/>
      <c r="K30" s="55"/>
      <c r="L30" s="53"/>
      <c r="M30" s="55"/>
      <c r="N30" s="53"/>
      <c r="O30" s="55"/>
      <c r="P30" s="53"/>
      <c r="Q30" s="55"/>
      <c r="R30" s="53"/>
      <c r="S30" s="55"/>
      <c r="T30" s="53"/>
      <c r="U30" s="55"/>
      <c r="V30" s="53"/>
      <c r="W30" s="55"/>
      <c r="X30" s="53"/>
      <c r="Y30" s="55"/>
      <c r="Z30" s="53"/>
      <c r="AA30" s="55"/>
      <c r="AB30" s="53"/>
      <c r="AC30" s="55"/>
      <c r="AD30" s="53"/>
      <c r="AE30" s="55"/>
      <c r="AF30" s="53"/>
      <c r="AG30" s="55"/>
      <c r="AH30" s="53"/>
      <c r="AI30" s="55"/>
      <c r="AJ30" s="53"/>
      <c r="AK30" s="55"/>
      <c r="AL30" s="56"/>
      <c r="AM30" s="57"/>
      <c r="AN30" s="46"/>
      <c r="AO30" s="58"/>
      <c r="AP30" s="42"/>
      <c r="AQ30" s="32"/>
      <c r="AR30" s="32"/>
      <c r="AS30" s="48"/>
      <c r="AT30" s="32"/>
      <c r="AU30" s="33" t="str">
        <f t="shared" si="1"/>
        <v/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17"/>
      <c r="BG30" s="17"/>
      <c r="BX30" s="2"/>
      <c r="CA30" s="35" t="str">
        <f t="shared" si="2"/>
        <v/>
      </c>
      <c r="CB30" s="35" t="str">
        <f t="shared" si="3"/>
        <v/>
      </c>
      <c r="CC30" s="35" t="str">
        <f t="shared" si="4"/>
        <v/>
      </c>
      <c r="CD30" s="35" t="str">
        <f t="shared" si="5"/>
        <v/>
      </c>
      <c r="CE30" s="35"/>
      <c r="CF30" s="35"/>
      <c r="CG30" s="36">
        <f t="shared" si="6"/>
        <v>0</v>
      </c>
      <c r="CH30" s="36">
        <f t="shared" si="7"/>
        <v>0</v>
      </c>
      <c r="CI30" s="36">
        <f t="shared" si="8"/>
        <v>0</v>
      </c>
      <c r="CJ30" s="36">
        <f t="shared" si="9"/>
        <v>0</v>
      </c>
      <c r="CK30" s="10"/>
      <c r="CL30" s="10"/>
      <c r="CM30" s="10"/>
      <c r="CN30" s="10"/>
      <c r="CO30" s="10"/>
    </row>
    <row r="31" spans="1:93" ht="16.350000000000001" customHeight="1" x14ac:dyDescent="0.25">
      <c r="A31" s="383"/>
      <c r="B31" s="37" t="s">
        <v>43</v>
      </c>
      <c r="C31" s="38">
        <f t="shared" si="0"/>
        <v>0</v>
      </c>
      <c r="D31" s="39">
        <f t="shared" si="11"/>
        <v>0</v>
      </c>
      <c r="E31" s="40">
        <f t="shared" si="11"/>
        <v>0</v>
      </c>
      <c r="F31" s="53"/>
      <c r="G31" s="54"/>
      <c r="H31" s="53"/>
      <c r="I31" s="54"/>
      <c r="J31" s="53"/>
      <c r="K31" s="55"/>
      <c r="L31" s="53"/>
      <c r="M31" s="55"/>
      <c r="N31" s="53"/>
      <c r="O31" s="55"/>
      <c r="P31" s="53"/>
      <c r="Q31" s="55"/>
      <c r="R31" s="53"/>
      <c r="S31" s="55"/>
      <c r="T31" s="53"/>
      <c r="U31" s="55"/>
      <c r="V31" s="53"/>
      <c r="W31" s="55"/>
      <c r="X31" s="53"/>
      <c r="Y31" s="55"/>
      <c r="Z31" s="53"/>
      <c r="AA31" s="55"/>
      <c r="AB31" s="53"/>
      <c r="AC31" s="55"/>
      <c r="AD31" s="53"/>
      <c r="AE31" s="55"/>
      <c r="AF31" s="53"/>
      <c r="AG31" s="55"/>
      <c r="AH31" s="53"/>
      <c r="AI31" s="55"/>
      <c r="AJ31" s="53"/>
      <c r="AK31" s="55"/>
      <c r="AL31" s="56"/>
      <c r="AM31" s="57"/>
      <c r="AN31" s="46"/>
      <c r="AO31" s="58"/>
      <c r="AP31" s="42"/>
      <c r="AQ31" s="32"/>
      <c r="AR31" s="32"/>
      <c r="AS31" s="48"/>
      <c r="AT31" s="32"/>
      <c r="AU31" s="33" t="str">
        <f t="shared" si="1"/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17"/>
      <c r="BG31" s="17"/>
      <c r="BX31" s="2"/>
      <c r="CA31" s="35" t="str">
        <f t="shared" si="2"/>
        <v/>
      </c>
      <c r="CB31" s="35" t="str">
        <f t="shared" si="3"/>
        <v/>
      </c>
      <c r="CC31" s="35" t="str">
        <f t="shared" si="4"/>
        <v/>
      </c>
      <c r="CD31" s="35" t="str">
        <f t="shared" si="5"/>
        <v/>
      </c>
      <c r="CE31" s="35"/>
      <c r="CF31" s="35"/>
      <c r="CG31" s="36">
        <f t="shared" si="6"/>
        <v>0</v>
      </c>
      <c r="CH31" s="36">
        <f t="shared" si="7"/>
        <v>0</v>
      </c>
      <c r="CI31" s="36">
        <f t="shared" si="8"/>
        <v>0</v>
      </c>
      <c r="CJ31" s="36">
        <f t="shared" si="9"/>
        <v>0</v>
      </c>
      <c r="CK31" s="10"/>
      <c r="CL31" s="10"/>
      <c r="CM31" s="10"/>
      <c r="CN31" s="10"/>
      <c r="CO31" s="10"/>
    </row>
    <row r="32" spans="1:93" ht="16.350000000000001" customHeight="1" x14ac:dyDescent="0.25">
      <c r="A32" s="383"/>
      <c r="B32" s="49" t="s">
        <v>44</v>
      </c>
      <c r="C32" s="50">
        <f t="shared" si="0"/>
        <v>0</v>
      </c>
      <c r="D32" s="51">
        <f t="shared" si="11"/>
        <v>0</v>
      </c>
      <c r="E32" s="52">
        <f t="shared" si="11"/>
        <v>0</v>
      </c>
      <c r="F32" s="53"/>
      <c r="G32" s="54"/>
      <c r="H32" s="53"/>
      <c r="I32" s="54"/>
      <c r="J32" s="53"/>
      <c r="K32" s="55"/>
      <c r="L32" s="53"/>
      <c r="M32" s="55"/>
      <c r="N32" s="53"/>
      <c r="O32" s="55"/>
      <c r="P32" s="53"/>
      <c r="Q32" s="55"/>
      <c r="R32" s="53"/>
      <c r="S32" s="55"/>
      <c r="T32" s="53"/>
      <c r="U32" s="55"/>
      <c r="V32" s="53"/>
      <c r="W32" s="55"/>
      <c r="X32" s="53"/>
      <c r="Y32" s="55"/>
      <c r="Z32" s="53"/>
      <c r="AA32" s="55"/>
      <c r="AB32" s="53"/>
      <c r="AC32" s="55"/>
      <c r="AD32" s="53"/>
      <c r="AE32" s="55"/>
      <c r="AF32" s="53"/>
      <c r="AG32" s="55"/>
      <c r="AH32" s="53"/>
      <c r="AI32" s="55"/>
      <c r="AJ32" s="53"/>
      <c r="AK32" s="55"/>
      <c r="AL32" s="56"/>
      <c r="AM32" s="57"/>
      <c r="AN32" s="46"/>
      <c r="AO32" s="58"/>
      <c r="AP32" s="42"/>
      <c r="AQ32" s="32"/>
      <c r="AR32" s="32"/>
      <c r="AS32" s="48"/>
      <c r="AT32" s="32"/>
      <c r="AU32" s="33" t="str">
        <f t="shared" si="1"/>
        <v/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17"/>
      <c r="BG32" s="17"/>
      <c r="BX32" s="2"/>
      <c r="CA32" s="35" t="str">
        <f t="shared" si="2"/>
        <v/>
      </c>
      <c r="CB32" s="35" t="str">
        <f t="shared" si="3"/>
        <v/>
      </c>
      <c r="CC32" s="35" t="str">
        <f t="shared" si="4"/>
        <v/>
      </c>
      <c r="CD32" s="35" t="str">
        <f t="shared" si="5"/>
        <v/>
      </c>
      <c r="CE32" s="35"/>
      <c r="CF32" s="35"/>
      <c r="CG32" s="36">
        <f t="shared" si="6"/>
        <v>0</v>
      </c>
      <c r="CH32" s="36">
        <f t="shared" si="7"/>
        <v>0</v>
      </c>
      <c r="CI32" s="36">
        <f t="shared" si="8"/>
        <v>0</v>
      </c>
      <c r="CJ32" s="36">
        <f t="shared" si="9"/>
        <v>0</v>
      </c>
      <c r="CK32" s="10"/>
      <c r="CL32" s="10"/>
      <c r="CM32" s="10"/>
      <c r="CN32" s="10"/>
      <c r="CO32" s="10"/>
    </row>
    <row r="33" spans="1:93" ht="16.350000000000001" customHeight="1" x14ac:dyDescent="0.25">
      <c r="A33" s="383"/>
      <c r="B33" s="37" t="s">
        <v>45</v>
      </c>
      <c r="C33" s="38">
        <f t="shared" si="0"/>
        <v>0</v>
      </c>
      <c r="D33" s="39">
        <f t="shared" si="11"/>
        <v>0</v>
      </c>
      <c r="E33" s="40">
        <f t="shared" si="11"/>
        <v>0</v>
      </c>
      <c r="F33" s="53"/>
      <c r="G33" s="54"/>
      <c r="H33" s="53"/>
      <c r="I33" s="54"/>
      <c r="J33" s="53"/>
      <c r="K33" s="55"/>
      <c r="L33" s="53"/>
      <c r="M33" s="55"/>
      <c r="N33" s="53"/>
      <c r="O33" s="55"/>
      <c r="P33" s="53"/>
      <c r="Q33" s="55"/>
      <c r="R33" s="53"/>
      <c r="S33" s="55"/>
      <c r="T33" s="53"/>
      <c r="U33" s="55"/>
      <c r="V33" s="53"/>
      <c r="W33" s="55"/>
      <c r="X33" s="53"/>
      <c r="Y33" s="55"/>
      <c r="Z33" s="53"/>
      <c r="AA33" s="55"/>
      <c r="AB33" s="53"/>
      <c r="AC33" s="55"/>
      <c r="AD33" s="53"/>
      <c r="AE33" s="55"/>
      <c r="AF33" s="53"/>
      <c r="AG33" s="55"/>
      <c r="AH33" s="53"/>
      <c r="AI33" s="55"/>
      <c r="AJ33" s="53"/>
      <c r="AK33" s="55"/>
      <c r="AL33" s="56"/>
      <c r="AM33" s="57"/>
      <c r="AN33" s="46"/>
      <c r="AO33" s="58"/>
      <c r="AP33" s="42"/>
      <c r="AQ33" s="32"/>
      <c r="AR33" s="32"/>
      <c r="AS33" s="48"/>
      <c r="AT33" s="32"/>
      <c r="AU33" s="33" t="str">
        <f t="shared" si="1"/>
        <v/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17"/>
      <c r="BG33" s="17"/>
      <c r="BX33" s="2"/>
      <c r="CA33" s="35" t="str">
        <f t="shared" si="2"/>
        <v/>
      </c>
      <c r="CB33" s="35" t="str">
        <f t="shared" si="3"/>
        <v/>
      </c>
      <c r="CC33" s="35" t="str">
        <f t="shared" si="4"/>
        <v/>
      </c>
      <c r="CD33" s="35" t="str">
        <f t="shared" si="5"/>
        <v/>
      </c>
      <c r="CE33" s="35"/>
      <c r="CF33" s="35"/>
      <c r="CG33" s="36">
        <f t="shared" si="6"/>
        <v>0</v>
      </c>
      <c r="CH33" s="36">
        <f t="shared" si="7"/>
        <v>0</v>
      </c>
      <c r="CI33" s="36">
        <f t="shared" si="8"/>
        <v>0</v>
      </c>
      <c r="CJ33" s="36">
        <f t="shared" si="9"/>
        <v>0</v>
      </c>
      <c r="CK33" s="10"/>
      <c r="CL33" s="10"/>
      <c r="CM33" s="10"/>
      <c r="CN33" s="10"/>
      <c r="CO33" s="10"/>
    </row>
    <row r="34" spans="1:93" ht="16.350000000000001" customHeight="1" x14ac:dyDescent="0.25">
      <c r="A34" s="383"/>
      <c r="B34" s="59" t="s">
        <v>46</v>
      </c>
      <c r="C34" s="38">
        <f t="shared" si="0"/>
        <v>0</v>
      </c>
      <c r="D34" s="60">
        <f t="shared" si="11"/>
        <v>0</v>
      </c>
      <c r="E34" s="61">
        <f t="shared" si="11"/>
        <v>0</v>
      </c>
      <c r="F34" s="53"/>
      <c r="G34" s="54"/>
      <c r="H34" s="53"/>
      <c r="I34" s="54"/>
      <c r="J34" s="53"/>
      <c r="K34" s="55"/>
      <c r="L34" s="53"/>
      <c r="M34" s="55"/>
      <c r="N34" s="53"/>
      <c r="O34" s="55"/>
      <c r="P34" s="53"/>
      <c r="Q34" s="55"/>
      <c r="R34" s="53"/>
      <c r="S34" s="55"/>
      <c r="T34" s="53"/>
      <c r="U34" s="55"/>
      <c r="V34" s="53"/>
      <c r="W34" s="55"/>
      <c r="X34" s="53"/>
      <c r="Y34" s="55"/>
      <c r="Z34" s="53"/>
      <c r="AA34" s="55"/>
      <c r="AB34" s="53"/>
      <c r="AC34" s="55"/>
      <c r="AD34" s="53"/>
      <c r="AE34" s="55"/>
      <c r="AF34" s="53"/>
      <c r="AG34" s="55"/>
      <c r="AH34" s="53"/>
      <c r="AI34" s="55"/>
      <c r="AJ34" s="53"/>
      <c r="AK34" s="55"/>
      <c r="AL34" s="56"/>
      <c r="AM34" s="57"/>
      <c r="AN34" s="46"/>
      <c r="AO34" s="58"/>
      <c r="AP34" s="42"/>
      <c r="AQ34" s="32"/>
      <c r="AR34" s="32"/>
      <c r="AS34" s="48"/>
      <c r="AT34" s="32"/>
      <c r="AU34" s="33" t="str">
        <f t="shared" si="1"/>
        <v/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7"/>
      <c r="BG34" s="17"/>
      <c r="BX34" s="2"/>
      <c r="CA34" s="35" t="str">
        <f t="shared" si="2"/>
        <v/>
      </c>
      <c r="CB34" s="35" t="str">
        <f t="shared" si="3"/>
        <v/>
      </c>
      <c r="CC34" s="35" t="str">
        <f t="shared" si="4"/>
        <v/>
      </c>
      <c r="CD34" s="35" t="str">
        <f t="shared" si="5"/>
        <v/>
      </c>
      <c r="CE34" s="35"/>
      <c r="CF34" s="35"/>
      <c r="CG34" s="36">
        <f t="shared" si="6"/>
        <v>0</v>
      </c>
      <c r="CH34" s="36">
        <f t="shared" si="7"/>
        <v>0</v>
      </c>
      <c r="CI34" s="36">
        <f t="shared" si="8"/>
        <v>0</v>
      </c>
      <c r="CJ34" s="36">
        <f t="shared" si="9"/>
        <v>0</v>
      </c>
      <c r="CK34" s="10"/>
      <c r="CL34" s="10"/>
      <c r="CM34" s="10"/>
      <c r="CN34" s="10"/>
      <c r="CO34" s="10"/>
    </row>
    <row r="35" spans="1:93" ht="16.350000000000001" customHeight="1" x14ac:dyDescent="0.25">
      <c r="A35" s="384"/>
      <c r="B35" s="63" t="s">
        <v>47</v>
      </c>
      <c r="C35" s="64">
        <f t="shared" si="0"/>
        <v>0</v>
      </c>
      <c r="D35" s="65">
        <f t="shared" si="11"/>
        <v>0</v>
      </c>
      <c r="E35" s="66">
        <f t="shared" si="11"/>
        <v>0</v>
      </c>
      <c r="F35" s="70"/>
      <c r="G35" s="74"/>
      <c r="H35" s="70"/>
      <c r="I35" s="74"/>
      <c r="J35" s="70"/>
      <c r="K35" s="84"/>
      <c r="L35" s="70"/>
      <c r="M35" s="84"/>
      <c r="N35" s="70"/>
      <c r="O35" s="84"/>
      <c r="P35" s="70"/>
      <c r="Q35" s="84"/>
      <c r="R35" s="70"/>
      <c r="S35" s="84"/>
      <c r="T35" s="70"/>
      <c r="U35" s="84"/>
      <c r="V35" s="70"/>
      <c r="W35" s="84"/>
      <c r="X35" s="70"/>
      <c r="Y35" s="84"/>
      <c r="Z35" s="70"/>
      <c r="AA35" s="84"/>
      <c r="AB35" s="70"/>
      <c r="AC35" s="84"/>
      <c r="AD35" s="70"/>
      <c r="AE35" s="84"/>
      <c r="AF35" s="70"/>
      <c r="AG35" s="84"/>
      <c r="AH35" s="70"/>
      <c r="AI35" s="84"/>
      <c r="AJ35" s="70"/>
      <c r="AK35" s="84"/>
      <c r="AL35" s="85"/>
      <c r="AM35" s="86"/>
      <c r="AN35" s="72"/>
      <c r="AO35" s="87"/>
      <c r="AP35" s="74"/>
      <c r="AQ35" s="75"/>
      <c r="AR35" s="75"/>
      <c r="AS35" s="76"/>
      <c r="AT35" s="75"/>
      <c r="AU35" s="33" t="str">
        <f t="shared" si="1"/>
        <v/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7"/>
      <c r="BG35" s="17"/>
      <c r="BX35" s="2"/>
      <c r="CA35" s="35" t="str">
        <f t="shared" si="2"/>
        <v/>
      </c>
      <c r="CB35" s="35" t="str">
        <f t="shared" si="3"/>
        <v/>
      </c>
      <c r="CC35" s="35" t="str">
        <f t="shared" si="4"/>
        <v/>
      </c>
      <c r="CD35" s="35" t="str">
        <f t="shared" si="5"/>
        <v/>
      </c>
      <c r="CE35" s="35"/>
      <c r="CF35" s="35"/>
      <c r="CG35" s="36">
        <f t="shared" si="6"/>
        <v>0</v>
      </c>
      <c r="CH35" s="36">
        <f t="shared" si="7"/>
        <v>0</v>
      </c>
      <c r="CI35" s="36">
        <f t="shared" si="8"/>
        <v>0</v>
      </c>
      <c r="CJ35" s="36">
        <f t="shared" si="9"/>
        <v>0</v>
      </c>
      <c r="CK35" s="10"/>
      <c r="CL35" s="10"/>
      <c r="CM35" s="10"/>
      <c r="CN35" s="10"/>
      <c r="CO35" s="10"/>
    </row>
    <row r="36" spans="1:93" ht="16.350000000000001" customHeight="1" x14ac:dyDescent="0.25">
      <c r="A36" s="382" t="s">
        <v>49</v>
      </c>
      <c r="B36" s="18" t="s">
        <v>37</v>
      </c>
      <c r="C36" s="19">
        <f t="shared" si="0"/>
        <v>15</v>
      </c>
      <c r="D36" s="20">
        <f>SUM(H36+J36+L36+N36+P36+R36+T36+V36+X36+Z36+AB36+AD36+AF36+AH36+AJ36+AL36)</f>
        <v>10</v>
      </c>
      <c r="E36" s="21">
        <f>SUM(I36+K36+M36+O36+Q36+S36+U36+W36+Y36+AA36+AC36+AE36+AG36+AI36+AK36+AM36)</f>
        <v>5</v>
      </c>
      <c r="F36" s="88"/>
      <c r="G36" s="89"/>
      <c r="H36" s="22"/>
      <c r="I36" s="23"/>
      <c r="J36" s="22"/>
      <c r="K36" s="24"/>
      <c r="L36" s="22"/>
      <c r="M36" s="24"/>
      <c r="N36" s="22"/>
      <c r="O36" s="24"/>
      <c r="P36" s="22"/>
      <c r="Q36" s="24">
        <v>1</v>
      </c>
      <c r="R36" s="22">
        <v>2</v>
      </c>
      <c r="S36" s="24"/>
      <c r="T36" s="22">
        <v>2</v>
      </c>
      <c r="U36" s="24">
        <v>1</v>
      </c>
      <c r="V36" s="22">
        <v>2</v>
      </c>
      <c r="W36" s="24">
        <v>2</v>
      </c>
      <c r="X36" s="22">
        <v>2</v>
      </c>
      <c r="Y36" s="24"/>
      <c r="Z36" s="22">
        <v>1</v>
      </c>
      <c r="AA36" s="24">
        <v>1</v>
      </c>
      <c r="AB36" s="22"/>
      <c r="AC36" s="24"/>
      <c r="AD36" s="22"/>
      <c r="AE36" s="24"/>
      <c r="AF36" s="22">
        <v>1</v>
      </c>
      <c r="AG36" s="24"/>
      <c r="AH36" s="22"/>
      <c r="AI36" s="24"/>
      <c r="AJ36" s="22"/>
      <c r="AK36" s="24"/>
      <c r="AL36" s="25"/>
      <c r="AM36" s="26"/>
      <c r="AN36" s="81"/>
      <c r="AO36" s="28">
        <v>0</v>
      </c>
      <c r="AP36" s="29">
        <v>0</v>
      </c>
      <c r="AQ36" s="30">
        <v>2</v>
      </c>
      <c r="AR36" s="30">
        <v>2</v>
      </c>
      <c r="AS36" s="31"/>
      <c r="AT36" s="83">
        <v>0</v>
      </c>
      <c r="AU36" s="33" t="str">
        <f t="shared" si="1"/>
        <v/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7"/>
      <c r="BG36" s="17"/>
      <c r="BX36" s="2"/>
      <c r="CA36" s="35" t="str">
        <f t="shared" si="2"/>
        <v/>
      </c>
      <c r="CB36" s="35" t="str">
        <f t="shared" si="3"/>
        <v/>
      </c>
      <c r="CC36" s="35" t="str">
        <f t="shared" si="4"/>
        <v/>
      </c>
      <c r="CD36" s="35" t="str">
        <f t="shared" si="5"/>
        <v/>
      </c>
      <c r="CE36" s="35"/>
      <c r="CF36" s="35"/>
      <c r="CG36" s="36">
        <f t="shared" si="6"/>
        <v>0</v>
      </c>
      <c r="CH36" s="36">
        <f t="shared" si="7"/>
        <v>0</v>
      </c>
      <c r="CI36" s="36">
        <f t="shared" si="8"/>
        <v>0</v>
      </c>
      <c r="CJ36" s="36">
        <f t="shared" si="9"/>
        <v>0</v>
      </c>
      <c r="CK36" s="10"/>
      <c r="CL36" s="10"/>
      <c r="CM36" s="10"/>
      <c r="CN36" s="10"/>
      <c r="CO36" s="10"/>
    </row>
    <row r="37" spans="1:93" ht="16.350000000000001" customHeight="1" x14ac:dyDescent="0.25">
      <c r="A37" s="383"/>
      <c r="B37" s="37" t="s">
        <v>38</v>
      </c>
      <c r="C37" s="38">
        <f t="shared" si="0"/>
        <v>0</v>
      </c>
      <c r="D37" s="39">
        <f t="shared" ref="D37:E52" si="12">SUM(H37+J37+L37+N37+P37+R37+T37+V37+X37+Z37+AB37+AD37+AF37+AH37+AJ37+AL37)</f>
        <v>0</v>
      </c>
      <c r="E37" s="40">
        <f t="shared" si="12"/>
        <v>0</v>
      </c>
      <c r="F37" s="90"/>
      <c r="G37" s="91"/>
      <c r="H37" s="41"/>
      <c r="I37" s="42"/>
      <c r="J37" s="41"/>
      <c r="K37" s="43"/>
      <c r="L37" s="41"/>
      <c r="M37" s="43"/>
      <c r="N37" s="41"/>
      <c r="O37" s="43"/>
      <c r="P37" s="41"/>
      <c r="Q37" s="43"/>
      <c r="R37" s="41"/>
      <c r="S37" s="43"/>
      <c r="T37" s="41"/>
      <c r="U37" s="43"/>
      <c r="V37" s="41"/>
      <c r="W37" s="43"/>
      <c r="X37" s="41"/>
      <c r="Y37" s="43"/>
      <c r="Z37" s="41"/>
      <c r="AA37" s="43"/>
      <c r="AB37" s="41"/>
      <c r="AC37" s="43"/>
      <c r="AD37" s="41"/>
      <c r="AE37" s="43"/>
      <c r="AF37" s="41"/>
      <c r="AG37" s="43"/>
      <c r="AH37" s="41"/>
      <c r="AI37" s="43"/>
      <c r="AJ37" s="41"/>
      <c r="AK37" s="43"/>
      <c r="AL37" s="44"/>
      <c r="AM37" s="45"/>
      <c r="AN37" s="46"/>
      <c r="AO37" s="47"/>
      <c r="AP37" s="42"/>
      <c r="AQ37" s="32"/>
      <c r="AR37" s="32"/>
      <c r="AS37" s="48"/>
      <c r="AT37" s="32"/>
      <c r="AU37" s="33" t="str">
        <f t="shared" si="1"/>
        <v/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17"/>
      <c r="BG37" s="17"/>
      <c r="BX37" s="2"/>
      <c r="CA37" s="35" t="str">
        <f t="shared" si="2"/>
        <v/>
      </c>
      <c r="CB37" s="35" t="str">
        <f t="shared" si="3"/>
        <v/>
      </c>
      <c r="CC37" s="35" t="str">
        <f t="shared" si="4"/>
        <v/>
      </c>
      <c r="CD37" s="35" t="str">
        <f t="shared" si="5"/>
        <v/>
      </c>
      <c r="CE37" s="35"/>
      <c r="CF37" s="35"/>
      <c r="CG37" s="36">
        <f t="shared" si="6"/>
        <v>0</v>
      </c>
      <c r="CH37" s="36">
        <f t="shared" si="7"/>
        <v>0</v>
      </c>
      <c r="CI37" s="36">
        <f t="shared" si="8"/>
        <v>0</v>
      </c>
      <c r="CJ37" s="36">
        <f t="shared" si="9"/>
        <v>0</v>
      </c>
      <c r="CK37" s="10"/>
      <c r="CL37" s="10"/>
      <c r="CM37" s="10"/>
      <c r="CN37" s="10"/>
      <c r="CO37" s="10"/>
    </row>
    <row r="38" spans="1:93" ht="16.350000000000001" customHeight="1" x14ac:dyDescent="0.25">
      <c r="A38" s="383"/>
      <c r="B38" s="37" t="s">
        <v>39</v>
      </c>
      <c r="C38" s="38">
        <f t="shared" si="0"/>
        <v>213</v>
      </c>
      <c r="D38" s="39">
        <f t="shared" si="12"/>
        <v>171</v>
      </c>
      <c r="E38" s="40">
        <f t="shared" si="12"/>
        <v>42</v>
      </c>
      <c r="F38" s="90"/>
      <c r="G38" s="91"/>
      <c r="H38" s="41"/>
      <c r="I38" s="42"/>
      <c r="J38" s="41"/>
      <c r="K38" s="43"/>
      <c r="L38" s="41">
        <v>1</v>
      </c>
      <c r="M38" s="43"/>
      <c r="N38" s="41">
        <v>12</v>
      </c>
      <c r="O38" s="43"/>
      <c r="P38" s="41">
        <v>20</v>
      </c>
      <c r="Q38" s="43">
        <v>4</v>
      </c>
      <c r="R38" s="41">
        <v>42</v>
      </c>
      <c r="S38" s="43">
        <v>5</v>
      </c>
      <c r="T38" s="41">
        <v>22</v>
      </c>
      <c r="U38" s="43">
        <v>9</v>
      </c>
      <c r="V38" s="41">
        <v>22</v>
      </c>
      <c r="W38" s="43">
        <v>11</v>
      </c>
      <c r="X38" s="41">
        <v>22</v>
      </c>
      <c r="Y38" s="43">
        <v>7</v>
      </c>
      <c r="Z38" s="41">
        <v>11</v>
      </c>
      <c r="AA38" s="43">
        <v>4</v>
      </c>
      <c r="AB38" s="41">
        <v>12</v>
      </c>
      <c r="AC38" s="43"/>
      <c r="AD38" s="41"/>
      <c r="AE38" s="43">
        <v>2</v>
      </c>
      <c r="AF38" s="41">
        <v>4</v>
      </c>
      <c r="AG38" s="43"/>
      <c r="AH38" s="41">
        <v>1</v>
      </c>
      <c r="AI38" s="43"/>
      <c r="AJ38" s="41">
        <v>2</v>
      </c>
      <c r="AK38" s="43"/>
      <c r="AL38" s="44"/>
      <c r="AM38" s="45"/>
      <c r="AN38" s="46"/>
      <c r="AO38" s="47">
        <v>0</v>
      </c>
      <c r="AP38" s="42">
        <v>6</v>
      </c>
      <c r="AQ38" s="32">
        <v>4</v>
      </c>
      <c r="AR38" s="32">
        <v>18</v>
      </c>
      <c r="AS38" s="48"/>
      <c r="AT38" s="32">
        <v>0</v>
      </c>
      <c r="AU38" s="33" t="str">
        <f t="shared" si="1"/>
        <v/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17"/>
      <c r="BG38" s="17"/>
      <c r="BX38" s="2"/>
      <c r="CA38" s="35" t="str">
        <f t="shared" si="2"/>
        <v/>
      </c>
      <c r="CB38" s="35" t="str">
        <f t="shared" si="3"/>
        <v/>
      </c>
      <c r="CC38" s="35" t="str">
        <f t="shared" si="4"/>
        <v/>
      </c>
      <c r="CD38" s="35" t="str">
        <f t="shared" si="5"/>
        <v/>
      </c>
      <c r="CE38" s="35"/>
      <c r="CF38" s="35"/>
      <c r="CG38" s="36">
        <f t="shared" si="6"/>
        <v>0</v>
      </c>
      <c r="CH38" s="36">
        <f t="shared" si="7"/>
        <v>0</v>
      </c>
      <c r="CI38" s="36">
        <f t="shared" si="8"/>
        <v>0</v>
      </c>
      <c r="CJ38" s="36">
        <f t="shared" si="9"/>
        <v>0</v>
      </c>
      <c r="CK38" s="10"/>
      <c r="CL38" s="10"/>
      <c r="CM38" s="10"/>
      <c r="CN38" s="10"/>
      <c r="CO38" s="10"/>
    </row>
    <row r="39" spans="1:93" ht="16.350000000000001" customHeight="1" x14ac:dyDescent="0.25">
      <c r="A39" s="383"/>
      <c r="B39" s="37" t="s">
        <v>40</v>
      </c>
      <c r="C39" s="38">
        <f t="shared" si="0"/>
        <v>0</v>
      </c>
      <c r="D39" s="39">
        <f t="shared" si="12"/>
        <v>0</v>
      </c>
      <c r="E39" s="40">
        <f t="shared" si="12"/>
        <v>0</v>
      </c>
      <c r="F39" s="90"/>
      <c r="G39" s="91"/>
      <c r="H39" s="41"/>
      <c r="I39" s="42"/>
      <c r="J39" s="41"/>
      <c r="K39" s="43"/>
      <c r="L39" s="41"/>
      <c r="M39" s="43"/>
      <c r="N39" s="41"/>
      <c r="O39" s="43"/>
      <c r="P39" s="41"/>
      <c r="Q39" s="43"/>
      <c r="R39" s="41"/>
      <c r="S39" s="43"/>
      <c r="T39" s="41"/>
      <c r="U39" s="43"/>
      <c r="V39" s="41"/>
      <c r="W39" s="43"/>
      <c r="X39" s="41"/>
      <c r="Y39" s="43"/>
      <c r="Z39" s="41"/>
      <c r="AA39" s="43"/>
      <c r="AB39" s="41"/>
      <c r="AC39" s="43"/>
      <c r="AD39" s="41"/>
      <c r="AE39" s="43"/>
      <c r="AF39" s="41"/>
      <c r="AG39" s="43"/>
      <c r="AH39" s="41"/>
      <c r="AI39" s="43"/>
      <c r="AJ39" s="41"/>
      <c r="AK39" s="43"/>
      <c r="AL39" s="44"/>
      <c r="AM39" s="45"/>
      <c r="AN39" s="46"/>
      <c r="AO39" s="47"/>
      <c r="AP39" s="42"/>
      <c r="AQ39" s="32"/>
      <c r="AR39" s="32"/>
      <c r="AS39" s="48"/>
      <c r="AT39" s="32"/>
      <c r="AU39" s="33" t="str">
        <f t="shared" si="1"/>
        <v/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17"/>
      <c r="BG39" s="17"/>
      <c r="BX39" s="2"/>
      <c r="CA39" s="35" t="str">
        <f t="shared" si="2"/>
        <v/>
      </c>
      <c r="CB39" s="35" t="str">
        <f t="shared" si="3"/>
        <v/>
      </c>
      <c r="CC39" s="35" t="str">
        <f t="shared" si="4"/>
        <v/>
      </c>
      <c r="CD39" s="35" t="str">
        <f t="shared" si="5"/>
        <v/>
      </c>
      <c r="CE39" s="35"/>
      <c r="CF39" s="35"/>
      <c r="CG39" s="36">
        <f t="shared" si="6"/>
        <v>0</v>
      </c>
      <c r="CH39" s="36">
        <f t="shared" si="7"/>
        <v>0</v>
      </c>
      <c r="CI39" s="36">
        <f t="shared" si="8"/>
        <v>0</v>
      </c>
      <c r="CJ39" s="36">
        <f t="shared" si="9"/>
        <v>0</v>
      </c>
      <c r="CK39" s="10"/>
      <c r="CL39" s="10"/>
      <c r="CM39" s="10"/>
      <c r="CN39" s="10"/>
      <c r="CO39" s="10"/>
    </row>
    <row r="40" spans="1:93" ht="16.350000000000001" customHeight="1" x14ac:dyDescent="0.25">
      <c r="A40" s="383"/>
      <c r="B40" s="37" t="s">
        <v>41</v>
      </c>
      <c r="C40" s="38">
        <f t="shared" si="0"/>
        <v>0</v>
      </c>
      <c r="D40" s="39">
        <f t="shared" si="12"/>
        <v>0</v>
      </c>
      <c r="E40" s="40">
        <f t="shared" si="12"/>
        <v>0</v>
      </c>
      <c r="F40" s="90"/>
      <c r="G40" s="91"/>
      <c r="H40" s="41"/>
      <c r="I40" s="42"/>
      <c r="J40" s="41"/>
      <c r="K40" s="43"/>
      <c r="L40" s="41"/>
      <c r="M40" s="43"/>
      <c r="N40" s="41"/>
      <c r="O40" s="43"/>
      <c r="P40" s="41"/>
      <c r="Q40" s="43"/>
      <c r="R40" s="41"/>
      <c r="S40" s="43"/>
      <c r="T40" s="41"/>
      <c r="U40" s="43"/>
      <c r="V40" s="41"/>
      <c r="W40" s="43"/>
      <c r="X40" s="41"/>
      <c r="Y40" s="43"/>
      <c r="Z40" s="41"/>
      <c r="AA40" s="43"/>
      <c r="AB40" s="41"/>
      <c r="AC40" s="43"/>
      <c r="AD40" s="41"/>
      <c r="AE40" s="43"/>
      <c r="AF40" s="41"/>
      <c r="AG40" s="43"/>
      <c r="AH40" s="41"/>
      <c r="AI40" s="43"/>
      <c r="AJ40" s="41"/>
      <c r="AK40" s="43"/>
      <c r="AL40" s="44"/>
      <c r="AM40" s="45"/>
      <c r="AN40" s="46"/>
      <c r="AO40" s="47"/>
      <c r="AP40" s="42"/>
      <c r="AQ40" s="32"/>
      <c r="AR40" s="32"/>
      <c r="AS40" s="48"/>
      <c r="AT40" s="32"/>
      <c r="AU40" s="33" t="str">
        <f t="shared" si="1"/>
        <v/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17"/>
      <c r="BG40" s="17"/>
      <c r="BX40" s="2"/>
      <c r="CA40" s="35" t="str">
        <f t="shared" si="2"/>
        <v/>
      </c>
      <c r="CB40" s="35" t="str">
        <f t="shared" si="3"/>
        <v/>
      </c>
      <c r="CC40" s="35" t="str">
        <f t="shared" si="4"/>
        <v/>
      </c>
      <c r="CD40" s="35" t="str">
        <f t="shared" si="5"/>
        <v/>
      </c>
      <c r="CE40" s="35"/>
      <c r="CF40" s="35"/>
      <c r="CG40" s="36">
        <f t="shared" si="6"/>
        <v>0</v>
      </c>
      <c r="CH40" s="36">
        <f t="shared" si="7"/>
        <v>0</v>
      </c>
      <c r="CI40" s="36">
        <f t="shared" si="8"/>
        <v>0</v>
      </c>
      <c r="CJ40" s="36">
        <f t="shared" si="9"/>
        <v>0</v>
      </c>
      <c r="CK40" s="10"/>
      <c r="CL40" s="10"/>
      <c r="CM40" s="10"/>
      <c r="CN40" s="10"/>
      <c r="CO40" s="10"/>
    </row>
    <row r="41" spans="1:93" ht="16.350000000000001" customHeight="1" x14ac:dyDescent="0.25">
      <c r="A41" s="383"/>
      <c r="B41" s="37" t="s">
        <v>42</v>
      </c>
      <c r="C41" s="38">
        <f t="shared" si="0"/>
        <v>0</v>
      </c>
      <c r="D41" s="39">
        <f t="shared" si="12"/>
        <v>0</v>
      </c>
      <c r="E41" s="40">
        <f t="shared" si="12"/>
        <v>0</v>
      </c>
      <c r="F41" s="90"/>
      <c r="G41" s="91"/>
      <c r="H41" s="41"/>
      <c r="I41" s="42"/>
      <c r="J41" s="41"/>
      <c r="K41" s="43"/>
      <c r="L41" s="41"/>
      <c r="M41" s="43"/>
      <c r="N41" s="41"/>
      <c r="O41" s="43"/>
      <c r="P41" s="41"/>
      <c r="Q41" s="43"/>
      <c r="R41" s="41"/>
      <c r="S41" s="43"/>
      <c r="T41" s="41"/>
      <c r="U41" s="43"/>
      <c r="V41" s="41"/>
      <c r="W41" s="43"/>
      <c r="X41" s="41"/>
      <c r="Y41" s="43"/>
      <c r="Z41" s="41"/>
      <c r="AA41" s="43"/>
      <c r="AB41" s="41"/>
      <c r="AC41" s="43"/>
      <c r="AD41" s="41"/>
      <c r="AE41" s="43"/>
      <c r="AF41" s="41"/>
      <c r="AG41" s="43"/>
      <c r="AH41" s="41"/>
      <c r="AI41" s="43"/>
      <c r="AJ41" s="41"/>
      <c r="AK41" s="43"/>
      <c r="AL41" s="44"/>
      <c r="AM41" s="45"/>
      <c r="AN41" s="46"/>
      <c r="AO41" s="47"/>
      <c r="AP41" s="42"/>
      <c r="AQ41" s="32"/>
      <c r="AR41" s="32"/>
      <c r="AS41" s="48"/>
      <c r="AT41" s="32"/>
      <c r="AU41" s="33" t="str">
        <f t="shared" si="1"/>
        <v/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17"/>
      <c r="BG41" s="17"/>
      <c r="BX41" s="2"/>
      <c r="CA41" s="35" t="str">
        <f t="shared" si="2"/>
        <v/>
      </c>
      <c r="CB41" s="35" t="str">
        <f t="shared" si="3"/>
        <v/>
      </c>
      <c r="CC41" s="35" t="str">
        <f t="shared" si="4"/>
        <v/>
      </c>
      <c r="CD41" s="35" t="str">
        <f t="shared" si="5"/>
        <v/>
      </c>
      <c r="CE41" s="35"/>
      <c r="CF41" s="35"/>
      <c r="CG41" s="36">
        <f t="shared" si="6"/>
        <v>0</v>
      </c>
      <c r="CH41" s="36">
        <f t="shared" si="7"/>
        <v>0</v>
      </c>
      <c r="CI41" s="36">
        <f t="shared" si="8"/>
        <v>0</v>
      </c>
      <c r="CJ41" s="36">
        <f t="shared" si="9"/>
        <v>0</v>
      </c>
      <c r="CK41" s="10"/>
      <c r="CL41" s="10"/>
      <c r="CM41" s="10"/>
      <c r="CN41" s="10"/>
      <c r="CO41" s="10"/>
    </row>
    <row r="42" spans="1:93" ht="16.350000000000001" customHeight="1" x14ac:dyDescent="0.25">
      <c r="A42" s="383"/>
      <c r="B42" s="37" t="s">
        <v>43</v>
      </c>
      <c r="C42" s="38">
        <f t="shared" si="0"/>
        <v>0</v>
      </c>
      <c r="D42" s="39">
        <f t="shared" si="12"/>
        <v>0</v>
      </c>
      <c r="E42" s="40">
        <f t="shared" si="12"/>
        <v>0</v>
      </c>
      <c r="F42" s="90"/>
      <c r="G42" s="91"/>
      <c r="H42" s="41"/>
      <c r="I42" s="42"/>
      <c r="J42" s="41"/>
      <c r="K42" s="43"/>
      <c r="L42" s="41"/>
      <c r="M42" s="43"/>
      <c r="N42" s="41"/>
      <c r="O42" s="43"/>
      <c r="P42" s="41"/>
      <c r="Q42" s="43"/>
      <c r="R42" s="41"/>
      <c r="S42" s="43"/>
      <c r="T42" s="41"/>
      <c r="U42" s="43"/>
      <c r="V42" s="41"/>
      <c r="W42" s="43"/>
      <c r="X42" s="41"/>
      <c r="Y42" s="43"/>
      <c r="Z42" s="41"/>
      <c r="AA42" s="43"/>
      <c r="AB42" s="41"/>
      <c r="AC42" s="43"/>
      <c r="AD42" s="41"/>
      <c r="AE42" s="43"/>
      <c r="AF42" s="41"/>
      <c r="AG42" s="43"/>
      <c r="AH42" s="41"/>
      <c r="AI42" s="43"/>
      <c r="AJ42" s="41"/>
      <c r="AK42" s="43"/>
      <c r="AL42" s="44"/>
      <c r="AM42" s="45"/>
      <c r="AN42" s="46"/>
      <c r="AO42" s="47"/>
      <c r="AP42" s="42"/>
      <c r="AQ42" s="32"/>
      <c r="AR42" s="32"/>
      <c r="AS42" s="48"/>
      <c r="AT42" s="32"/>
      <c r="AU42" s="33" t="str">
        <f t="shared" si="1"/>
        <v/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17"/>
      <c r="BG42" s="17"/>
      <c r="BX42" s="2"/>
      <c r="CA42" s="35" t="str">
        <f t="shared" si="2"/>
        <v/>
      </c>
      <c r="CB42" s="35" t="str">
        <f t="shared" si="3"/>
        <v/>
      </c>
      <c r="CC42" s="35" t="str">
        <f t="shared" si="4"/>
        <v/>
      </c>
      <c r="CD42" s="35" t="str">
        <f t="shared" si="5"/>
        <v/>
      </c>
      <c r="CE42" s="35"/>
      <c r="CF42" s="35"/>
      <c r="CG42" s="36">
        <f t="shared" si="6"/>
        <v>0</v>
      </c>
      <c r="CH42" s="36">
        <f t="shared" si="7"/>
        <v>0</v>
      </c>
      <c r="CI42" s="36">
        <f t="shared" si="8"/>
        <v>0</v>
      </c>
      <c r="CJ42" s="36">
        <f t="shared" si="9"/>
        <v>0</v>
      </c>
      <c r="CK42" s="10"/>
      <c r="CL42" s="10"/>
      <c r="CM42" s="10"/>
      <c r="CN42" s="10"/>
      <c r="CO42" s="10"/>
    </row>
    <row r="43" spans="1:93" ht="16.350000000000001" customHeight="1" x14ac:dyDescent="0.25">
      <c r="A43" s="383"/>
      <c r="B43" s="49" t="s">
        <v>44</v>
      </c>
      <c r="C43" s="50">
        <f t="shared" si="0"/>
        <v>0</v>
      </c>
      <c r="D43" s="51">
        <f t="shared" si="12"/>
        <v>0</v>
      </c>
      <c r="E43" s="52">
        <f t="shared" si="12"/>
        <v>0</v>
      </c>
      <c r="F43" s="90"/>
      <c r="G43" s="91"/>
      <c r="H43" s="53"/>
      <c r="I43" s="54"/>
      <c r="J43" s="53"/>
      <c r="K43" s="55"/>
      <c r="L43" s="53"/>
      <c r="M43" s="55"/>
      <c r="N43" s="53"/>
      <c r="O43" s="55"/>
      <c r="P43" s="53"/>
      <c r="Q43" s="55"/>
      <c r="R43" s="53"/>
      <c r="S43" s="55"/>
      <c r="T43" s="53"/>
      <c r="U43" s="55"/>
      <c r="V43" s="53"/>
      <c r="W43" s="55"/>
      <c r="X43" s="53"/>
      <c r="Y43" s="55"/>
      <c r="Z43" s="53"/>
      <c r="AA43" s="55"/>
      <c r="AB43" s="53"/>
      <c r="AC43" s="55"/>
      <c r="AD43" s="53"/>
      <c r="AE43" s="55"/>
      <c r="AF43" s="53"/>
      <c r="AG43" s="55"/>
      <c r="AH43" s="53"/>
      <c r="AI43" s="55"/>
      <c r="AJ43" s="53"/>
      <c r="AK43" s="55"/>
      <c r="AL43" s="56"/>
      <c r="AM43" s="57"/>
      <c r="AN43" s="46"/>
      <c r="AO43" s="58"/>
      <c r="AP43" s="42"/>
      <c r="AQ43" s="32"/>
      <c r="AR43" s="32"/>
      <c r="AS43" s="48"/>
      <c r="AT43" s="32"/>
      <c r="AU43" s="33" t="str">
        <f t="shared" si="1"/>
        <v/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17"/>
      <c r="BG43" s="17"/>
      <c r="BX43" s="2"/>
      <c r="CA43" s="35" t="str">
        <f t="shared" si="2"/>
        <v/>
      </c>
      <c r="CB43" s="35" t="str">
        <f t="shared" si="3"/>
        <v/>
      </c>
      <c r="CC43" s="35" t="str">
        <f t="shared" si="4"/>
        <v/>
      </c>
      <c r="CD43" s="35" t="str">
        <f t="shared" si="5"/>
        <v/>
      </c>
      <c r="CE43" s="35"/>
      <c r="CF43" s="35"/>
      <c r="CG43" s="36">
        <f t="shared" si="6"/>
        <v>0</v>
      </c>
      <c r="CH43" s="36">
        <f t="shared" si="7"/>
        <v>0</v>
      </c>
      <c r="CI43" s="36">
        <f t="shared" si="8"/>
        <v>0</v>
      </c>
      <c r="CJ43" s="36">
        <f t="shared" si="9"/>
        <v>0</v>
      </c>
      <c r="CK43" s="10"/>
      <c r="CL43" s="10"/>
      <c r="CM43" s="10"/>
      <c r="CN43" s="10"/>
      <c r="CO43" s="10"/>
    </row>
    <row r="44" spans="1:93" ht="16.350000000000001" customHeight="1" x14ac:dyDescent="0.25">
      <c r="A44" s="383"/>
      <c r="B44" s="37" t="s">
        <v>45</v>
      </c>
      <c r="C44" s="38">
        <f t="shared" si="0"/>
        <v>0</v>
      </c>
      <c r="D44" s="39">
        <f t="shared" si="12"/>
        <v>0</v>
      </c>
      <c r="E44" s="40">
        <f t="shared" si="12"/>
        <v>0</v>
      </c>
      <c r="F44" s="90"/>
      <c r="G44" s="92"/>
      <c r="H44" s="41"/>
      <c r="I44" s="42"/>
      <c r="J44" s="41"/>
      <c r="K44" s="43"/>
      <c r="L44" s="41"/>
      <c r="M44" s="43"/>
      <c r="N44" s="41"/>
      <c r="O44" s="43"/>
      <c r="P44" s="41"/>
      <c r="Q44" s="43"/>
      <c r="R44" s="41"/>
      <c r="S44" s="43"/>
      <c r="T44" s="41"/>
      <c r="U44" s="43"/>
      <c r="V44" s="41"/>
      <c r="W44" s="43"/>
      <c r="X44" s="41"/>
      <c r="Y44" s="43"/>
      <c r="Z44" s="41"/>
      <c r="AA44" s="43"/>
      <c r="AB44" s="41"/>
      <c r="AC44" s="43"/>
      <c r="AD44" s="41"/>
      <c r="AE44" s="43"/>
      <c r="AF44" s="41"/>
      <c r="AG44" s="43"/>
      <c r="AH44" s="41"/>
      <c r="AI44" s="43"/>
      <c r="AJ44" s="41"/>
      <c r="AK44" s="43"/>
      <c r="AL44" s="44"/>
      <c r="AM44" s="45"/>
      <c r="AN44" s="46"/>
      <c r="AO44" s="47"/>
      <c r="AP44" s="42"/>
      <c r="AQ44" s="32"/>
      <c r="AR44" s="32"/>
      <c r="AS44" s="48"/>
      <c r="AT44" s="32"/>
      <c r="AU44" s="33" t="str">
        <f t="shared" si="1"/>
        <v/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17"/>
      <c r="BG44" s="17"/>
      <c r="BX44" s="2"/>
      <c r="CA44" s="35" t="str">
        <f t="shared" si="2"/>
        <v/>
      </c>
      <c r="CB44" s="35" t="str">
        <f t="shared" si="3"/>
        <v/>
      </c>
      <c r="CC44" s="35" t="str">
        <f t="shared" si="4"/>
        <v/>
      </c>
      <c r="CD44" s="35" t="str">
        <f t="shared" si="5"/>
        <v/>
      </c>
      <c r="CE44" s="35"/>
      <c r="CF44" s="35"/>
      <c r="CG44" s="36">
        <f t="shared" si="6"/>
        <v>0</v>
      </c>
      <c r="CH44" s="36">
        <f t="shared" si="7"/>
        <v>0</v>
      </c>
      <c r="CI44" s="36">
        <f t="shared" si="8"/>
        <v>0</v>
      </c>
      <c r="CJ44" s="36">
        <f t="shared" si="9"/>
        <v>0</v>
      </c>
      <c r="CK44" s="10"/>
      <c r="CL44" s="10"/>
      <c r="CM44" s="10"/>
      <c r="CN44" s="10"/>
      <c r="CO44" s="10"/>
    </row>
    <row r="45" spans="1:93" ht="16.350000000000001" customHeight="1" x14ac:dyDescent="0.25">
      <c r="A45" s="383"/>
      <c r="B45" s="59" t="s">
        <v>46</v>
      </c>
      <c r="C45" s="38">
        <f t="shared" si="0"/>
        <v>0</v>
      </c>
      <c r="D45" s="39">
        <f t="shared" si="12"/>
        <v>0</v>
      </c>
      <c r="E45" s="61">
        <f t="shared" si="12"/>
        <v>0</v>
      </c>
      <c r="F45" s="90"/>
      <c r="G45" s="93"/>
      <c r="H45" s="94"/>
      <c r="I45" s="95"/>
      <c r="J45" s="94"/>
      <c r="K45" s="96"/>
      <c r="L45" s="94"/>
      <c r="M45" s="96"/>
      <c r="N45" s="94"/>
      <c r="O45" s="96"/>
      <c r="P45" s="94"/>
      <c r="Q45" s="96"/>
      <c r="R45" s="41"/>
      <c r="S45" s="43"/>
      <c r="T45" s="41"/>
      <c r="U45" s="43"/>
      <c r="V45" s="41"/>
      <c r="W45" s="43"/>
      <c r="X45" s="41"/>
      <c r="Y45" s="43"/>
      <c r="Z45" s="41"/>
      <c r="AA45" s="43"/>
      <c r="AB45" s="41"/>
      <c r="AC45" s="43"/>
      <c r="AD45" s="41"/>
      <c r="AE45" s="43"/>
      <c r="AF45" s="41"/>
      <c r="AG45" s="43"/>
      <c r="AH45" s="41"/>
      <c r="AI45" s="43"/>
      <c r="AJ45" s="41"/>
      <c r="AK45" s="43"/>
      <c r="AL45" s="44"/>
      <c r="AM45" s="45"/>
      <c r="AN45" s="46"/>
      <c r="AO45" s="47"/>
      <c r="AP45" s="42"/>
      <c r="AQ45" s="32"/>
      <c r="AR45" s="32"/>
      <c r="AS45" s="48"/>
      <c r="AT45" s="32"/>
      <c r="AU45" s="33" t="str">
        <f t="shared" si="1"/>
        <v/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17"/>
      <c r="BG45" s="17"/>
      <c r="BX45" s="2"/>
      <c r="CA45" s="35" t="str">
        <f t="shared" si="2"/>
        <v/>
      </c>
      <c r="CB45" s="35" t="str">
        <f t="shared" si="3"/>
        <v/>
      </c>
      <c r="CC45" s="35" t="str">
        <f t="shared" si="4"/>
        <v/>
      </c>
      <c r="CD45" s="35" t="str">
        <f t="shared" si="5"/>
        <v/>
      </c>
      <c r="CE45" s="35"/>
      <c r="CF45" s="35"/>
      <c r="CG45" s="36">
        <f t="shared" si="6"/>
        <v>0</v>
      </c>
      <c r="CH45" s="36">
        <f t="shared" si="7"/>
        <v>0</v>
      </c>
      <c r="CI45" s="36">
        <f t="shared" si="8"/>
        <v>0</v>
      </c>
      <c r="CJ45" s="36">
        <f t="shared" si="9"/>
        <v>0</v>
      </c>
      <c r="CK45" s="10"/>
      <c r="CL45" s="10"/>
      <c r="CM45" s="10"/>
      <c r="CN45" s="10"/>
      <c r="CO45" s="10"/>
    </row>
    <row r="46" spans="1:93" ht="16.350000000000001" customHeight="1" x14ac:dyDescent="0.25">
      <c r="A46" s="384"/>
      <c r="B46" s="63" t="s">
        <v>47</v>
      </c>
      <c r="C46" s="64">
        <f t="shared" si="0"/>
        <v>0</v>
      </c>
      <c r="D46" s="65">
        <f t="shared" si="12"/>
        <v>0</v>
      </c>
      <c r="E46" s="66">
        <f t="shared" si="12"/>
        <v>0</v>
      </c>
      <c r="F46" s="97"/>
      <c r="G46" s="98"/>
      <c r="H46" s="67"/>
      <c r="I46" s="68"/>
      <c r="J46" s="67"/>
      <c r="K46" s="69"/>
      <c r="L46" s="67"/>
      <c r="M46" s="69"/>
      <c r="N46" s="67"/>
      <c r="O46" s="69"/>
      <c r="P46" s="67"/>
      <c r="Q46" s="69"/>
      <c r="R46" s="67"/>
      <c r="S46" s="69"/>
      <c r="T46" s="67"/>
      <c r="U46" s="69"/>
      <c r="V46" s="67"/>
      <c r="W46" s="69"/>
      <c r="X46" s="67"/>
      <c r="Y46" s="69"/>
      <c r="Z46" s="67"/>
      <c r="AA46" s="69"/>
      <c r="AB46" s="67"/>
      <c r="AC46" s="69"/>
      <c r="AD46" s="67"/>
      <c r="AE46" s="69"/>
      <c r="AF46" s="67"/>
      <c r="AG46" s="69"/>
      <c r="AH46" s="67"/>
      <c r="AI46" s="69"/>
      <c r="AJ46" s="67"/>
      <c r="AK46" s="69"/>
      <c r="AL46" s="99"/>
      <c r="AM46" s="71"/>
      <c r="AN46" s="72"/>
      <c r="AO46" s="73"/>
      <c r="AP46" s="74"/>
      <c r="AQ46" s="75"/>
      <c r="AR46" s="75"/>
      <c r="AS46" s="76"/>
      <c r="AT46" s="75"/>
      <c r="AU46" s="33" t="str">
        <f t="shared" si="1"/>
        <v/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17"/>
      <c r="BG46" s="17"/>
      <c r="BX46" s="2"/>
      <c r="CA46" s="35" t="str">
        <f t="shared" si="2"/>
        <v/>
      </c>
      <c r="CB46" s="35" t="str">
        <f t="shared" si="3"/>
        <v/>
      </c>
      <c r="CC46" s="35" t="str">
        <f t="shared" si="4"/>
        <v/>
      </c>
      <c r="CD46" s="35" t="str">
        <f t="shared" si="5"/>
        <v/>
      </c>
      <c r="CE46" s="35"/>
      <c r="CF46" s="35"/>
      <c r="CG46" s="36">
        <f t="shared" si="6"/>
        <v>0</v>
      </c>
      <c r="CH46" s="36">
        <f t="shared" si="7"/>
        <v>0</v>
      </c>
      <c r="CI46" s="36">
        <f t="shared" si="8"/>
        <v>0</v>
      </c>
      <c r="CJ46" s="36">
        <f t="shared" si="9"/>
        <v>0</v>
      </c>
      <c r="CK46" s="10"/>
      <c r="CL46" s="10"/>
      <c r="CM46" s="10"/>
      <c r="CN46" s="10"/>
      <c r="CO46" s="10"/>
    </row>
    <row r="47" spans="1:93" ht="16.350000000000001" customHeight="1" x14ac:dyDescent="0.25">
      <c r="A47" s="382" t="s">
        <v>50</v>
      </c>
      <c r="B47" s="18" t="s">
        <v>37</v>
      </c>
      <c r="C47" s="19">
        <f t="shared" si="0"/>
        <v>15</v>
      </c>
      <c r="D47" s="20">
        <f t="shared" si="12"/>
        <v>10</v>
      </c>
      <c r="E47" s="21">
        <f t="shared" si="12"/>
        <v>5</v>
      </c>
      <c r="F47" s="88"/>
      <c r="G47" s="89"/>
      <c r="H47" s="22"/>
      <c r="I47" s="23"/>
      <c r="J47" s="22"/>
      <c r="K47" s="24"/>
      <c r="L47" s="22"/>
      <c r="M47" s="24"/>
      <c r="N47" s="22"/>
      <c r="O47" s="24"/>
      <c r="P47" s="22"/>
      <c r="Q47" s="24">
        <v>1</v>
      </c>
      <c r="R47" s="22">
        <v>2</v>
      </c>
      <c r="S47" s="24"/>
      <c r="T47" s="22">
        <v>2</v>
      </c>
      <c r="U47" s="24">
        <v>1</v>
      </c>
      <c r="V47" s="22">
        <v>2</v>
      </c>
      <c r="W47" s="24">
        <v>2</v>
      </c>
      <c r="X47" s="22">
        <v>2</v>
      </c>
      <c r="Y47" s="24"/>
      <c r="Z47" s="22">
        <v>1</v>
      </c>
      <c r="AA47" s="24">
        <v>1</v>
      </c>
      <c r="AB47" s="22"/>
      <c r="AC47" s="24"/>
      <c r="AD47" s="22"/>
      <c r="AE47" s="24"/>
      <c r="AF47" s="22">
        <v>1</v>
      </c>
      <c r="AG47" s="24"/>
      <c r="AH47" s="22"/>
      <c r="AI47" s="24"/>
      <c r="AJ47" s="22"/>
      <c r="AK47" s="24"/>
      <c r="AL47" s="25"/>
      <c r="AM47" s="26"/>
      <c r="AN47" s="81"/>
      <c r="AO47" s="28">
        <v>0</v>
      </c>
      <c r="AP47" s="29">
        <v>0</v>
      </c>
      <c r="AQ47" s="83">
        <v>2</v>
      </c>
      <c r="AR47" s="83">
        <v>2</v>
      </c>
      <c r="AS47" s="100"/>
      <c r="AT47" s="83">
        <v>0</v>
      </c>
      <c r="AU47" s="33" t="str">
        <f t="shared" si="1"/>
        <v/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17"/>
      <c r="BG47" s="17"/>
      <c r="BX47" s="2"/>
      <c r="CA47" s="35" t="str">
        <f t="shared" si="2"/>
        <v/>
      </c>
      <c r="CB47" s="35" t="str">
        <f t="shared" si="3"/>
        <v/>
      </c>
      <c r="CC47" s="35" t="str">
        <f t="shared" si="4"/>
        <v/>
      </c>
      <c r="CD47" s="35" t="str">
        <f t="shared" si="5"/>
        <v/>
      </c>
      <c r="CE47" s="35"/>
      <c r="CF47" s="35"/>
      <c r="CG47" s="36">
        <f t="shared" si="6"/>
        <v>0</v>
      </c>
      <c r="CH47" s="36">
        <f t="shared" si="7"/>
        <v>0</v>
      </c>
      <c r="CI47" s="36">
        <f t="shared" si="8"/>
        <v>0</v>
      </c>
      <c r="CJ47" s="36">
        <f t="shared" si="9"/>
        <v>0</v>
      </c>
      <c r="CK47" s="10"/>
      <c r="CL47" s="10"/>
      <c r="CM47" s="10"/>
      <c r="CN47" s="10"/>
      <c r="CO47" s="10"/>
    </row>
    <row r="48" spans="1:93" ht="16.350000000000001" customHeight="1" x14ac:dyDescent="0.25">
      <c r="A48" s="383"/>
      <c r="B48" s="37" t="s">
        <v>38</v>
      </c>
      <c r="C48" s="38">
        <f t="shared" si="0"/>
        <v>0</v>
      </c>
      <c r="D48" s="39">
        <f>SUM(H48+J48+L48+N48+P48+R48+T48+V48+X48+Z48+AB48+AD48+AF48+AH48+AJ48+AL48)</f>
        <v>0</v>
      </c>
      <c r="E48" s="40">
        <f t="shared" si="12"/>
        <v>0</v>
      </c>
      <c r="F48" s="90"/>
      <c r="G48" s="91"/>
      <c r="H48" s="41"/>
      <c r="I48" s="42"/>
      <c r="J48" s="41"/>
      <c r="K48" s="43"/>
      <c r="L48" s="41"/>
      <c r="M48" s="43"/>
      <c r="N48" s="41"/>
      <c r="O48" s="43"/>
      <c r="P48" s="41"/>
      <c r="Q48" s="43"/>
      <c r="R48" s="41"/>
      <c r="S48" s="43"/>
      <c r="T48" s="41"/>
      <c r="U48" s="43"/>
      <c r="V48" s="41"/>
      <c r="W48" s="43"/>
      <c r="X48" s="41"/>
      <c r="Y48" s="43"/>
      <c r="Z48" s="41"/>
      <c r="AA48" s="43"/>
      <c r="AB48" s="41"/>
      <c r="AC48" s="43"/>
      <c r="AD48" s="41"/>
      <c r="AE48" s="43"/>
      <c r="AF48" s="41"/>
      <c r="AG48" s="43"/>
      <c r="AH48" s="41"/>
      <c r="AI48" s="43"/>
      <c r="AJ48" s="41"/>
      <c r="AK48" s="43"/>
      <c r="AL48" s="44"/>
      <c r="AM48" s="45"/>
      <c r="AN48" s="46"/>
      <c r="AO48" s="47"/>
      <c r="AP48" s="42"/>
      <c r="AQ48" s="32"/>
      <c r="AR48" s="32"/>
      <c r="AS48" s="48"/>
      <c r="AT48" s="32"/>
      <c r="AU48" s="33" t="str">
        <f t="shared" si="1"/>
        <v/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17"/>
      <c r="BG48" s="17"/>
      <c r="BX48" s="2"/>
      <c r="CA48" s="35" t="str">
        <f t="shared" si="2"/>
        <v/>
      </c>
      <c r="CB48" s="35" t="str">
        <f t="shared" si="3"/>
        <v/>
      </c>
      <c r="CC48" s="35" t="str">
        <f t="shared" si="4"/>
        <v/>
      </c>
      <c r="CD48" s="35" t="str">
        <f t="shared" si="5"/>
        <v/>
      </c>
      <c r="CE48" s="35"/>
      <c r="CF48" s="35"/>
      <c r="CG48" s="36">
        <f t="shared" si="6"/>
        <v>0</v>
      </c>
      <c r="CH48" s="36">
        <f t="shared" si="7"/>
        <v>0</v>
      </c>
      <c r="CI48" s="36">
        <f t="shared" si="8"/>
        <v>0</v>
      </c>
      <c r="CJ48" s="36">
        <f t="shared" si="9"/>
        <v>0</v>
      </c>
      <c r="CK48" s="10"/>
      <c r="CL48" s="10"/>
      <c r="CM48" s="10"/>
      <c r="CN48" s="10"/>
      <c r="CO48" s="10"/>
    </row>
    <row r="49" spans="1:93" ht="16.350000000000001" customHeight="1" x14ac:dyDescent="0.25">
      <c r="A49" s="383"/>
      <c r="B49" s="37" t="s">
        <v>39</v>
      </c>
      <c r="C49" s="38">
        <f t="shared" si="0"/>
        <v>213</v>
      </c>
      <c r="D49" s="39">
        <f t="shared" si="12"/>
        <v>171</v>
      </c>
      <c r="E49" s="40">
        <f t="shared" si="12"/>
        <v>42</v>
      </c>
      <c r="F49" s="90"/>
      <c r="G49" s="91"/>
      <c r="H49" s="41"/>
      <c r="I49" s="42"/>
      <c r="J49" s="41"/>
      <c r="K49" s="43"/>
      <c r="L49" s="41">
        <v>1</v>
      </c>
      <c r="M49" s="43"/>
      <c r="N49" s="41">
        <v>12</v>
      </c>
      <c r="O49" s="43"/>
      <c r="P49" s="41">
        <v>20</v>
      </c>
      <c r="Q49" s="43">
        <v>4</v>
      </c>
      <c r="R49" s="41">
        <v>42</v>
      </c>
      <c r="S49" s="43">
        <v>5</v>
      </c>
      <c r="T49" s="41">
        <v>22</v>
      </c>
      <c r="U49" s="43">
        <v>9</v>
      </c>
      <c r="V49" s="41">
        <v>22</v>
      </c>
      <c r="W49" s="43">
        <v>11</v>
      </c>
      <c r="X49" s="41">
        <v>22</v>
      </c>
      <c r="Y49" s="43">
        <v>7</v>
      </c>
      <c r="Z49" s="41">
        <v>11</v>
      </c>
      <c r="AA49" s="43">
        <v>4</v>
      </c>
      <c r="AB49" s="41">
        <v>12</v>
      </c>
      <c r="AC49" s="43"/>
      <c r="AD49" s="41"/>
      <c r="AE49" s="43">
        <v>2</v>
      </c>
      <c r="AF49" s="41">
        <v>4</v>
      </c>
      <c r="AG49" s="43"/>
      <c r="AH49" s="41">
        <v>1</v>
      </c>
      <c r="AI49" s="43"/>
      <c r="AJ49" s="41">
        <v>2</v>
      </c>
      <c r="AK49" s="43"/>
      <c r="AL49" s="44"/>
      <c r="AM49" s="45"/>
      <c r="AN49" s="46"/>
      <c r="AO49" s="47">
        <v>0</v>
      </c>
      <c r="AP49" s="42">
        <v>6</v>
      </c>
      <c r="AQ49" s="32">
        <v>4</v>
      </c>
      <c r="AR49" s="32">
        <v>18</v>
      </c>
      <c r="AS49" s="48"/>
      <c r="AT49" s="32">
        <v>0</v>
      </c>
      <c r="AU49" s="33" t="str">
        <f t="shared" si="1"/>
        <v/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17"/>
      <c r="BG49" s="17"/>
      <c r="BX49" s="2"/>
      <c r="CA49" s="35" t="str">
        <f t="shared" si="2"/>
        <v/>
      </c>
      <c r="CB49" s="35" t="str">
        <f t="shared" si="3"/>
        <v/>
      </c>
      <c r="CC49" s="35" t="str">
        <f t="shared" si="4"/>
        <v/>
      </c>
      <c r="CD49" s="35" t="str">
        <f t="shared" si="5"/>
        <v/>
      </c>
      <c r="CE49" s="35"/>
      <c r="CF49" s="35"/>
      <c r="CG49" s="36">
        <f t="shared" si="6"/>
        <v>0</v>
      </c>
      <c r="CH49" s="36">
        <f t="shared" si="7"/>
        <v>0</v>
      </c>
      <c r="CI49" s="36">
        <f t="shared" si="8"/>
        <v>0</v>
      </c>
      <c r="CJ49" s="36">
        <f t="shared" si="9"/>
        <v>0</v>
      </c>
      <c r="CK49" s="10"/>
      <c r="CL49" s="10"/>
      <c r="CM49" s="10"/>
      <c r="CN49" s="10"/>
      <c r="CO49" s="10"/>
    </row>
    <row r="50" spans="1:93" ht="16.350000000000001" customHeight="1" x14ac:dyDescent="0.25">
      <c r="A50" s="383"/>
      <c r="B50" s="37" t="s">
        <v>40</v>
      </c>
      <c r="C50" s="38">
        <f t="shared" si="0"/>
        <v>0</v>
      </c>
      <c r="D50" s="39">
        <f t="shared" si="12"/>
        <v>0</v>
      </c>
      <c r="E50" s="40">
        <f t="shared" si="12"/>
        <v>0</v>
      </c>
      <c r="F50" s="90"/>
      <c r="G50" s="91"/>
      <c r="H50" s="41"/>
      <c r="I50" s="42"/>
      <c r="J50" s="41"/>
      <c r="K50" s="43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1"/>
      <c r="W50" s="43"/>
      <c r="X50" s="41"/>
      <c r="Y50" s="43"/>
      <c r="Z50" s="41"/>
      <c r="AA50" s="43"/>
      <c r="AB50" s="41"/>
      <c r="AC50" s="43"/>
      <c r="AD50" s="41"/>
      <c r="AE50" s="43"/>
      <c r="AF50" s="41"/>
      <c r="AG50" s="43"/>
      <c r="AH50" s="41"/>
      <c r="AI50" s="43"/>
      <c r="AJ50" s="41"/>
      <c r="AK50" s="43"/>
      <c r="AL50" s="44"/>
      <c r="AM50" s="45"/>
      <c r="AN50" s="46"/>
      <c r="AO50" s="47"/>
      <c r="AP50" s="42"/>
      <c r="AQ50" s="32"/>
      <c r="AR50" s="32"/>
      <c r="AS50" s="48"/>
      <c r="AT50" s="32"/>
      <c r="AU50" s="33" t="str">
        <f t="shared" si="1"/>
        <v/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7"/>
      <c r="BG50" s="17"/>
      <c r="BX50" s="2"/>
      <c r="CA50" s="35" t="str">
        <f t="shared" si="2"/>
        <v/>
      </c>
      <c r="CB50" s="35" t="str">
        <f t="shared" si="3"/>
        <v/>
      </c>
      <c r="CC50" s="35" t="str">
        <f t="shared" si="4"/>
        <v/>
      </c>
      <c r="CD50" s="35" t="str">
        <f t="shared" si="5"/>
        <v/>
      </c>
      <c r="CE50" s="35"/>
      <c r="CF50" s="35"/>
      <c r="CG50" s="36">
        <f t="shared" si="6"/>
        <v>0</v>
      </c>
      <c r="CH50" s="36">
        <f t="shared" si="7"/>
        <v>0</v>
      </c>
      <c r="CI50" s="36">
        <f t="shared" si="8"/>
        <v>0</v>
      </c>
      <c r="CJ50" s="36">
        <f t="shared" si="9"/>
        <v>0</v>
      </c>
      <c r="CK50" s="10"/>
      <c r="CL50" s="10"/>
      <c r="CM50" s="10"/>
      <c r="CN50" s="10"/>
      <c r="CO50" s="10"/>
    </row>
    <row r="51" spans="1:93" ht="16.350000000000001" customHeight="1" x14ac:dyDescent="0.25">
      <c r="A51" s="383"/>
      <c r="B51" s="37" t="s">
        <v>41</v>
      </c>
      <c r="C51" s="38">
        <f t="shared" si="0"/>
        <v>0</v>
      </c>
      <c r="D51" s="39">
        <f>SUM(H51+J51+L51+N51+P51+R51+T51+V51+X51+Z51+AB51+AD51+AF51+AH51+AJ51+AL51)</f>
        <v>0</v>
      </c>
      <c r="E51" s="40">
        <f t="shared" si="12"/>
        <v>0</v>
      </c>
      <c r="F51" s="90"/>
      <c r="G51" s="91"/>
      <c r="H51" s="41"/>
      <c r="I51" s="42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41"/>
      <c r="W51" s="43"/>
      <c r="X51" s="41"/>
      <c r="Y51" s="43"/>
      <c r="Z51" s="41"/>
      <c r="AA51" s="43"/>
      <c r="AB51" s="41"/>
      <c r="AC51" s="43"/>
      <c r="AD51" s="41"/>
      <c r="AE51" s="43"/>
      <c r="AF51" s="41"/>
      <c r="AG51" s="43"/>
      <c r="AH51" s="41"/>
      <c r="AI51" s="43"/>
      <c r="AJ51" s="41"/>
      <c r="AK51" s="43"/>
      <c r="AL51" s="44"/>
      <c r="AM51" s="45"/>
      <c r="AN51" s="46"/>
      <c r="AO51" s="47"/>
      <c r="AP51" s="42"/>
      <c r="AQ51" s="32"/>
      <c r="AR51" s="32"/>
      <c r="AS51" s="48"/>
      <c r="AT51" s="32"/>
      <c r="AU51" s="33" t="str">
        <f t="shared" si="1"/>
        <v/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7"/>
      <c r="BG51" s="17"/>
      <c r="BX51" s="2"/>
      <c r="CA51" s="35" t="str">
        <f t="shared" si="2"/>
        <v/>
      </c>
      <c r="CB51" s="35" t="str">
        <f t="shared" si="3"/>
        <v/>
      </c>
      <c r="CC51" s="35" t="str">
        <f t="shared" si="4"/>
        <v/>
      </c>
      <c r="CD51" s="35" t="str">
        <f t="shared" si="5"/>
        <v/>
      </c>
      <c r="CE51" s="35"/>
      <c r="CF51" s="35"/>
      <c r="CG51" s="36">
        <f t="shared" si="6"/>
        <v>0</v>
      </c>
      <c r="CH51" s="36">
        <f t="shared" si="7"/>
        <v>0</v>
      </c>
      <c r="CI51" s="36">
        <f t="shared" si="8"/>
        <v>0</v>
      </c>
      <c r="CJ51" s="36">
        <f t="shared" si="9"/>
        <v>0</v>
      </c>
      <c r="CK51" s="10"/>
      <c r="CL51" s="10"/>
      <c r="CM51" s="10"/>
      <c r="CN51" s="10"/>
      <c r="CO51" s="10"/>
    </row>
    <row r="52" spans="1:93" ht="16.350000000000001" customHeight="1" x14ac:dyDescent="0.25">
      <c r="A52" s="383"/>
      <c r="B52" s="37" t="s">
        <v>42</v>
      </c>
      <c r="C52" s="38">
        <f t="shared" si="0"/>
        <v>0</v>
      </c>
      <c r="D52" s="39">
        <f t="shared" si="12"/>
        <v>0</v>
      </c>
      <c r="E52" s="40">
        <f t="shared" si="12"/>
        <v>0</v>
      </c>
      <c r="F52" s="90"/>
      <c r="G52" s="91"/>
      <c r="H52" s="41"/>
      <c r="I52" s="42"/>
      <c r="J52" s="41"/>
      <c r="K52" s="43"/>
      <c r="L52" s="41"/>
      <c r="M52" s="43"/>
      <c r="N52" s="41"/>
      <c r="O52" s="43"/>
      <c r="P52" s="41"/>
      <c r="Q52" s="43"/>
      <c r="R52" s="41"/>
      <c r="S52" s="43"/>
      <c r="T52" s="41"/>
      <c r="U52" s="43"/>
      <c r="V52" s="41"/>
      <c r="W52" s="43"/>
      <c r="X52" s="41"/>
      <c r="Y52" s="43"/>
      <c r="Z52" s="41"/>
      <c r="AA52" s="43"/>
      <c r="AB52" s="41"/>
      <c r="AC52" s="43"/>
      <c r="AD52" s="41"/>
      <c r="AE52" s="43"/>
      <c r="AF52" s="41"/>
      <c r="AG52" s="43"/>
      <c r="AH52" s="41"/>
      <c r="AI52" s="43"/>
      <c r="AJ52" s="41"/>
      <c r="AK52" s="43"/>
      <c r="AL52" s="44"/>
      <c r="AM52" s="45"/>
      <c r="AN52" s="46"/>
      <c r="AO52" s="47"/>
      <c r="AP52" s="42"/>
      <c r="AQ52" s="32"/>
      <c r="AR52" s="32"/>
      <c r="AS52" s="48"/>
      <c r="AT52" s="32"/>
      <c r="AU52" s="33" t="str">
        <f t="shared" si="1"/>
        <v/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17"/>
      <c r="BG52" s="17"/>
      <c r="BX52" s="2"/>
      <c r="CA52" s="35" t="str">
        <f t="shared" si="2"/>
        <v/>
      </c>
      <c r="CB52" s="35" t="str">
        <f t="shared" si="3"/>
        <v/>
      </c>
      <c r="CC52" s="35" t="str">
        <f t="shared" si="4"/>
        <v/>
      </c>
      <c r="CD52" s="35" t="str">
        <f t="shared" si="5"/>
        <v/>
      </c>
      <c r="CE52" s="35"/>
      <c r="CF52" s="35"/>
      <c r="CG52" s="36">
        <f t="shared" si="6"/>
        <v>0</v>
      </c>
      <c r="CH52" s="36">
        <f t="shared" si="7"/>
        <v>0</v>
      </c>
      <c r="CI52" s="36">
        <f t="shared" si="8"/>
        <v>0</v>
      </c>
      <c r="CJ52" s="36">
        <f t="shared" si="9"/>
        <v>0</v>
      </c>
      <c r="CK52" s="10"/>
      <c r="CL52" s="10"/>
      <c r="CM52" s="10"/>
      <c r="CN52" s="10"/>
      <c r="CO52" s="10"/>
    </row>
    <row r="53" spans="1:93" ht="16.350000000000001" customHeight="1" x14ac:dyDescent="0.25">
      <c r="A53" s="383"/>
      <c r="B53" s="37" t="s">
        <v>43</v>
      </c>
      <c r="C53" s="38">
        <f t="shared" si="0"/>
        <v>0</v>
      </c>
      <c r="D53" s="39">
        <f t="shared" ref="D53:E57" si="13">SUM(H53+J53+L53+N53+P53+R53+T53+V53+X53+Z53+AB53+AD53+AF53+AH53+AJ53+AL53)</f>
        <v>0</v>
      </c>
      <c r="E53" s="40">
        <f t="shared" si="13"/>
        <v>0</v>
      </c>
      <c r="F53" s="90"/>
      <c r="G53" s="91"/>
      <c r="H53" s="41"/>
      <c r="I53" s="42"/>
      <c r="J53" s="41"/>
      <c r="K53" s="43"/>
      <c r="L53" s="41"/>
      <c r="M53" s="43"/>
      <c r="N53" s="41"/>
      <c r="O53" s="43"/>
      <c r="P53" s="41"/>
      <c r="Q53" s="43"/>
      <c r="R53" s="41"/>
      <c r="S53" s="43"/>
      <c r="T53" s="41"/>
      <c r="U53" s="43"/>
      <c r="V53" s="41"/>
      <c r="W53" s="43"/>
      <c r="X53" s="41"/>
      <c r="Y53" s="43"/>
      <c r="Z53" s="41"/>
      <c r="AA53" s="43"/>
      <c r="AB53" s="41"/>
      <c r="AC53" s="43"/>
      <c r="AD53" s="41"/>
      <c r="AE53" s="43"/>
      <c r="AF53" s="41"/>
      <c r="AG53" s="43"/>
      <c r="AH53" s="41"/>
      <c r="AI53" s="43"/>
      <c r="AJ53" s="41"/>
      <c r="AK53" s="43"/>
      <c r="AL53" s="44"/>
      <c r="AM53" s="45"/>
      <c r="AN53" s="46"/>
      <c r="AO53" s="47"/>
      <c r="AP53" s="42"/>
      <c r="AQ53" s="32"/>
      <c r="AR53" s="32"/>
      <c r="AS53" s="48"/>
      <c r="AT53" s="32"/>
      <c r="AU53" s="33" t="str">
        <f t="shared" si="1"/>
        <v/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17"/>
      <c r="BG53" s="17"/>
      <c r="BX53" s="2"/>
      <c r="CA53" s="35" t="str">
        <f t="shared" si="2"/>
        <v/>
      </c>
      <c r="CB53" s="35" t="str">
        <f t="shared" si="3"/>
        <v/>
      </c>
      <c r="CC53" s="35" t="str">
        <f t="shared" si="4"/>
        <v/>
      </c>
      <c r="CD53" s="35" t="str">
        <f t="shared" si="5"/>
        <v/>
      </c>
      <c r="CE53" s="35"/>
      <c r="CF53" s="35"/>
      <c r="CG53" s="36">
        <f t="shared" si="6"/>
        <v>0</v>
      </c>
      <c r="CH53" s="36">
        <f t="shared" si="7"/>
        <v>0</v>
      </c>
      <c r="CI53" s="36">
        <f t="shared" si="8"/>
        <v>0</v>
      </c>
      <c r="CJ53" s="36">
        <f t="shared" si="9"/>
        <v>0</v>
      </c>
      <c r="CK53" s="10"/>
      <c r="CL53" s="10"/>
      <c r="CM53" s="10"/>
      <c r="CN53" s="10"/>
      <c r="CO53" s="10"/>
    </row>
    <row r="54" spans="1:93" ht="16.350000000000001" customHeight="1" x14ac:dyDescent="0.25">
      <c r="A54" s="383"/>
      <c r="B54" s="49" t="s">
        <v>44</v>
      </c>
      <c r="C54" s="50">
        <f t="shared" si="0"/>
        <v>0</v>
      </c>
      <c r="D54" s="51">
        <f>SUM(H54+J54+L54+N54+P54+R54+T54+V54+X54+Z54+AB54+AD54+AF54+AH54+AJ54+AL54)</f>
        <v>0</v>
      </c>
      <c r="E54" s="52">
        <f t="shared" si="13"/>
        <v>0</v>
      </c>
      <c r="F54" s="90"/>
      <c r="G54" s="91"/>
      <c r="H54" s="53"/>
      <c r="I54" s="54"/>
      <c r="J54" s="53"/>
      <c r="K54" s="55"/>
      <c r="L54" s="53"/>
      <c r="M54" s="55"/>
      <c r="N54" s="53"/>
      <c r="O54" s="55"/>
      <c r="P54" s="53"/>
      <c r="Q54" s="55"/>
      <c r="R54" s="53"/>
      <c r="S54" s="55"/>
      <c r="T54" s="53"/>
      <c r="U54" s="55"/>
      <c r="V54" s="53"/>
      <c r="W54" s="55"/>
      <c r="X54" s="53"/>
      <c r="Y54" s="55"/>
      <c r="Z54" s="53"/>
      <c r="AA54" s="55"/>
      <c r="AB54" s="53"/>
      <c r="AC54" s="55"/>
      <c r="AD54" s="53"/>
      <c r="AE54" s="55"/>
      <c r="AF54" s="53"/>
      <c r="AG54" s="55"/>
      <c r="AH54" s="53"/>
      <c r="AI54" s="55"/>
      <c r="AJ54" s="53"/>
      <c r="AK54" s="55"/>
      <c r="AL54" s="56"/>
      <c r="AM54" s="57"/>
      <c r="AN54" s="46"/>
      <c r="AO54" s="58"/>
      <c r="AP54" s="42"/>
      <c r="AQ54" s="32"/>
      <c r="AR54" s="32"/>
      <c r="AS54" s="48"/>
      <c r="AT54" s="32"/>
      <c r="AU54" s="33" t="str">
        <f t="shared" si="1"/>
        <v/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17"/>
      <c r="BG54" s="17"/>
      <c r="BX54" s="2"/>
      <c r="CA54" s="35" t="str">
        <f t="shared" si="2"/>
        <v/>
      </c>
      <c r="CB54" s="35" t="str">
        <f t="shared" si="3"/>
        <v/>
      </c>
      <c r="CC54" s="35" t="str">
        <f t="shared" si="4"/>
        <v/>
      </c>
      <c r="CD54" s="35" t="str">
        <f t="shared" si="5"/>
        <v/>
      </c>
      <c r="CE54" s="35"/>
      <c r="CF54" s="35"/>
      <c r="CG54" s="36">
        <f t="shared" si="6"/>
        <v>0</v>
      </c>
      <c r="CH54" s="36">
        <f t="shared" si="7"/>
        <v>0</v>
      </c>
      <c r="CI54" s="36">
        <f t="shared" si="8"/>
        <v>0</v>
      </c>
      <c r="CJ54" s="36">
        <f t="shared" si="9"/>
        <v>0</v>
      </c>
      <c r="CK54" s="10"/>
      <c r="CL54" s="10"/>
      <c r="CM54" s="10"/>
      <c r="CN54" s="10"/>
      <c r="CO54" s="10"/>
    </row>
    <row r="55" spans="1:93" ht="16.350000000000001" customHeight="1" x14ac:dyDescent="0.25">
      <c r="A55" s="383"/>
      <c r="B55" s="37" t="s">
        <v>45</v>
      </c>
      <c r="C55" s="38">
        <f t="shared" si="0"/>
        <v>0</v>
      </c>
      <c r="D55" s="39">
        <f t="shared" si="13"/>
        <v>0</v>
      </c>
      <c r="E55" s="40">
        <f t="shared" si="13"/>
        <v>0</v>
      </c>
      <c r="F55" s="90"/>
      <c r="G55" s="92"/>
      <c r="H55" s="41"/>
      <c r="I55" s="42"/>
      <c r="J55" s="41"/>
      <c r="K55" s="43"/>
      <c r="L55" s="41"/>
      <c r="M55" s="43"/>
      <c r="N55" s="41"/>
      <c r="O55" s="43"/>
      <c r="P55" s="41"/>
      <c r="Q55" s="43"/>
      <c r="R55" s="41"/>
      <c r="S55" s="43"/>
      <c r="T55" s="41"/>
      <c r="U55" s="43"/>
      <c r="V55" s="41"/>
      <c r="W55" s="43"/>
      <c r="X55" s="41"/>
      <c r="Y55" s="43"/>
      <c r="Z55" s="41"/>
      <c r="AA55" s="43"/>
      <c r="AB55" s="41"/>
      <c r="AC55" s="43"/>
      <c r="AD55" s="41"/>
      <c r="AE55" s="43"/>
      <c r="AF55" s="41"/>
      <c r="AG55" s="43"/>
      <c r="AH55" s="41"/>
      <c r="AI55" s="43"/>
      <c r="AJ55" s="41"/>
      <c r="AK55" s="43"/>
      <c r="AL55" s="44"/>
      <c r="AM55" s="45"/>
      <c r="AN55" s="46"/>
      <c r="AO55" s="47"/>
      <c r="AP55" s="42"/>
      <c r="AQ55" s="32"/>
      <c r="AR55" s="32"/>
      <c r="AS55" s="48"/>
      <c r="AT55" s="32"/>
      <c r="AU55" s="33" t="str">
        <f t="shared" si="1"/>
        <v/>
      </c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17"/>
      <c r="BG55" s="17"/>
      <c r="BX55" s="2"/>
      <c r="CA55" s="35" t="str">
        <f t="shared" si="2"/>
        <v/>
      </c>
      <c r="CB55" s="35" t="str">
        <f t="shared" si="3"/>
        <v/>
      </c>
      <c r="CC55" s="35" t="str">
        <f t="shared" si="4"/>
        <v/>
      </c>
      <c r="CD55" s="35" t="str">
        <f t="shared" si="5"/>
        <v/>
      </c>
      <c r="CE55" s="35"/>
      <c r="CF55" s="35"/>
      <c r="CG55" s="36">
        <f t="shared" si="6"/>
        <v>0</v>
      </c>
      <c r="CH55" s="36">
        <f t="shared" si="7"/>
        <v>0</v>
      </c>
      <c r="CI55" s="36">
        <f t="shared" si="8"/>
        <v>0</v>
      </c>
      <c r="CJ55" s="36">
        <f t="shared" si="9"/>
        <v>0</v>
      </c>
      <c r="CK55" s="10"/>
      <c r="CL55" s="10"/>
      <c r="CM55" s="10"/>
      <c r="CN55" s="10"/>
      <c r="CO55" s="10"/>
    </row>
    <row r="56" spans="1:93" ht="16.350000000000001" customHeight="1" x14ac:dyDescent="0.25">
      <c r="A56" s="383"/>
      <c r="B56" s="59" t="s">
        <v>46</v>
      </c>
      <c r="C56" s="38">
        <f t="shared" si="0"/>
        <v>0</v>
      </c>
      <c r="D56" s="39">
        <f t="shared" si="13"/>
        <v>0</v>
      </c>
      <c r="E56" s="61">
        <f t="shared" si="13"/>
        <v>0</v>
      </c>
      <c r="F56" s="90"/>
      <c r="G56" s="93"/>
      <c r="H56" s="41"/>
      <c r="I56" s="42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41"/>
      <c r="W56" s="43"/>
      <c r="X56" s="41"/>
      <c r="Y56" s="43"/>
      <c r="Z56" s="41"/>
      <c r="AA56" s="43"/>
      <c r="AB56" s="41"/>
      <c r="AC56" s="43"/>
      <c r="AD56" s="41"/>
      <c r="AE56" s="43"/>
      <c r="AF56" s="41"/>
      <c r="AG56" s="101"/>
      <c r="AH56" s="41"/>
      <c r="AI56" s="43"/>
      <c r="AJ56" s="41"/>
      <c r="AK56" s="43"/>
      <c r="AL56" s="44"/>
      <c r="AM56" s="45"/>
      <c r="AN56" s="46"/>
      <c r="AO56" s="47"/>
      <c r="AP56" s="42"/>
      <c r="AQ56" s="32"/>
      <c r="AR56" s="32"/>
      <c r="AS56" s="48"/>
      <c r="AT56" s="32"/>
      <c r="AU56" s="33" t="str">
        <f t="shared" si="1"/>
        <v/>
      </c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17"/>
      <c r="BG56" s="17"/>
      <c r="BX56" s="2"/>
      <c r="CA56" s="35" t="str">
        <f t="shared" si="2"/>
        <v/>
      </c>
      <c r="CB56" s="35" t="str">
        <f t="shared" si="3"/>
        <v/>
      </c>
      <c r="CC56" s="35" t="str">
        <f t="shared" si="4"/>
        <v/>
      </c>
      <c r="CD56" s="35" t="str">
        <f t="shared" si="5"/>
        <v/>
      </c>
      <c r="CE56" s="35"/>
      <c r="CF56" s="35"/>
      <c r="CG56" s="36">
        <f t="shared" si="6"/>
        <v>0</v>
      </c>
      <c r="CH56" s="36">
        <f t="shared" si="7"/>
        <v>0</v>
      </c>
      <c r="CI56" s="36">
        <f t="shared" si="8"/>
        <v>0</v>
      </c>
      <c r="CJ56" s="36">
        <f t="shared" si="9"/>
        <v>0</v>
      </c>
      <c r="CK56" s="10"/>
      <c r="CL56" s="10"/>
      <c r="CM56" s="10"/>
      <c r="CN56" s="10"/>
      <c r="CO56" s="10"/>
    </row>
    <row r="57" spans="1:93" ht="16.350000000000001" customHeight="1" x14ac:dyDescent="0.25">
      <c r="A57" s="384"/>
      <c r="B57" s="63" t="s">
        <v>47</v>
      </c>
      <c r="C57" s="64">
        <f t="shared" si="0"/>
        <v>0</v>
      </c>
      <c r="D57" s="65">
        <f>SUM(H57+J57+L57+N57+P57+R57+T57+V57+X57+Z57+AB57+AD57+AF57+AH57+AJ57+AL57)</f>
        <v>0</v>
      </c>
      <c r="E57" s="66">
        <f t="shared" si="13"/>
        <v>0</v>
      </c>
      <c r="F57" s="97"/>
      <c r="G57" s="98"/>
      <c r="H57" s="67"/>
      <c r="I57" s="68"/>
      <c r="J57" s="67"/>
      <c r="K57" s="69"/>
      <c r="L57" s="67"/>
      <c r="M57" s="69"/>
      <c r="N57" s="67"/>
      <c r="O57" s="69"/>
      <c r="P57" s="67"/>
      <c r="Q57" s="69"/>
      <c r="R57" s="67"/>
      <c r="S57" s="69"/>
      <c r="T57" s="67"/>
      <c r="U57" s="69"/>
      <c r="V57" s="67"/>
      <c r="W57" s="69"/>
      <c r="X57" s="67"/>
      <c r="Y57" s="69"/>
      <c r="Z57" s="67"/>
      <c r="AA57" s="69"/>
      <c r="AB57" s="67"/>
      <c r="AC57" s="69"/>
      <c r="AD57" s="67"/>
      <c r="AE57" s="69"/>
      <c r="AF57" s="67"/>
      <c r="AG57" s="69"/>
      <c r="AH57" s="67"/>
      <c r="AI57" s="69"/>
      <c r="AJ57" s="67"/>
      <c r="AK57" s="69"/>
      <c r="AL57" s="99"/>
      <c r="AM57" s="71"/>
      <c r="AN57" s="72"/>
      <c r="AO57" s="73"/>
      <c r="AP57" s="74"/>
      <c r="AQ57" s="75"/>
      <c r="AR57" s="75"/>
      <c r="AS57" s="48"/>
      <c r="AT57" s="32"/>
      <c r="AU57" s="33" t="str">
        <f t="shared" si="1"/>
        <v/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17"/>
      <c r="BG57" s="17"/>
      <c r="BX57" s="2"/>
      <c r="CA57" s="35" t="str">
        <f t="shared" si="2"/>
        <v/>
      </c>
      <c r="CB57" s="35" t="str">
        <f t="shared" si="3"/>
        <v/>
      </c>
      <c r="CC57" s="35" t="str">
        <f t="shared" si="4"/>
        <v/>
      </c>
      <c r="CD57" s="35" t="str">
        <f t="shared" si="5"/>
        <v/>
      </c>
      <c r="CE57" s="35"/>
      <c r="CF57" s="35"/>
      <c r="CG57" s="36">
        <f t="shared" si="6"/>
        <v>0</v>
      </c>
      <c r="CH57" s="36">
        <f t="shared" si="7"/>
        <v>0</v>
      </c>
      <c r="CI57" s="36">
        <f t="shared" si="8"/>
        <v>0</v>
      </c>
      <c r="CJ57" s="36">
        <f t="shared" si="9"/>
        <v>0</v>
      </c>
      <c r="CK57" s="10"/>
      <c r="CL57" s="10"/>
      <c r="CM57" s="10"/>
      <c r="CN57" s="10"/>
      <c r="CO57" s="10"/>
    </row>
    <row r="58" spans="1:93" ht="16.350000000000001" customHeight="1" x14ac:dyDescent="0.25">
      <c r="A58" s="382" t="s">
        <v>51</v>
      </c>
      <c r="B58" s="18" t="s">
        <v>37</v>
      </c>
      <c r="C58" s="19">
        <f t="shared" si="0"/>
        <v>15</v>
      </c>
      <c r="D58" s="20">
        <f>SUM(J58+L58+N58+P58+R58+T58+V58+X58+Z58+AB58+AD58+AF58+AH58+AJ58+AL58)</f>
        <v>10</v>
      </c>
      <c r="E58" s="21">
        <f>SUM(K58+M58+O58+Q58+S58+U58+W58+Y58+AA58+AC58+AE58+AG58+AI58+AK58+AM58)</f>
        <v>5</v>
      </c>
      <c r="F58" s="88"/>
      <c r="G58" s="89"/>
      <c r="H58" s="88"/>
      <c r="I58" s="89"/>
      <c r="J58" s="22"/>
      <c r="K58" s="24"/>
      <c r="L58" s="22"/>
      <c r="M58" s="24"/>
      <c r="N58" s="22"/>
      <c r="O58" s="24"/>
      <c r="P58" s="22"/>
      <c r="Q58" s="24">
        <v>1</v>
      </c>
      <c r="R58" s="22">
        <v>2</v>
      </c>
      <c r="S58" s="24"/>
      <c r="T58" s="22">
        <v>2</v>
      </c>
      <c r="U58" s="24">
        <v>1</v>
      </c>
      <c r="V58" s="22">
        <v>2</v>
      </c>
      <c r="W58" s="24">
        <v>2</v>
      </c>
      <c r="X58" s="22">
        <v>2</v>
      </c>
      <c r="Y58" s="24"/>
      <c r="Z58" s="22">
        <v>1</v>
      </c>
      <c r="AA58" s="24">
        <v>1</v>
      </c>
      <c r="AB58" s="22"/>
      <c r="AC58" s="24"/>
      <c r="AD58" s="22"/>
      <c r="AE58" s="24"/>
      <c r="AF58" s="22">
        <v>1</v>
      </c>
      <c r="AG58" s="24"/>
      <c r="AH58" s="22"/>
      <c r="AI58" s="24"/>
      <c r="AJ58" s="22"/>
      <c r="AK58" s="24"/>
      <c r="AL58" s="25"/>
      <c r="AM58" s="26"/>
      <c r="AN58" s="81"/>
      <c r="AO58" s="28">
        <v>0</v>
      </c>
      <c r="AP58" s="23">
        <v>0</v>
      </c>
      <c r="AQ58" s="102">
        <v>2</v>
      </c>
      <c r="AR58" s="102">
        <v>2</v>
      </c>
      <c r="AS58" s="102"/>
      <c r="AT58" s="102">
        <v>0</v>
      </c>
      <c r="AU58" s="33" t="str">
        <f t="shared" si="1"/>
        <v/>
      </c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7"/>
      <c r="BG58" s="17"/>
      <c r="BX58" s="2"/>
      <c r="CA58" s="35" t="str">
        <f t="shared" si="2"/>
        <v/>
      </c>
      <c r="CB58" s="35" t="str">
        <f t="shared" si="3"/>
        <v/>
      </c>
      <c r="CC58" s="35" t="str">
        <f t="shared" si="4"/>
        <v/>
      </c>
      <c r="CD58" s="35" t="str">
        <f t="shared" si="5"/>
        <v/>
      </c>
      <c r="CE58" s="35"/>
      <c r="CF58" s="35"/>
      <c r="CG58" s="36">
        <f t="shared" si="6"/>
        <v>0</v>
      </c>
      <c r="CH58" s="36">
        <f t="shared" si="7"/>
        <v>0</v>
      </c>
      <c r="CI58" s="36">
        <f t="shared" si="8"/>
        <v>0</v>
      </c>
      <c r="CJ58" s="36">
        <f t="shared" si="9"/>
        <v>0</v>
      </c>
      <c r="CK58" s="10"/>
      <c r="CL58" s="10"/>
      <c r="CM58" s="10"/>
      <c r="CN58" s="10"/>
      <c r="CO58" s="10"/>
    </row>
    <row r="59" spans="1:93" ht="16.350000000000001" customHeight="1" x14ac:dyDescent="0.25">
      <c r="A59" s="383"/>
      <c r="B59" s="37" t="s">
        <v>38</v>
      </c>
      <c r="C59" s="38">
        <f t="shared" si="0"/>
        <v>0</v>
      </c>
      <c r="D59" s="39">
        <f t="shared" ref="D59:E64" si="14">SUM(J59+L59+N59+P59+R59+T59+V59+X59+Z59+AB59+AD59+AF59+AH59+AJ59+AL59)</f>
        <v>0</v>
      </c>
      <c r="E59" s="40">
        <f t="shared" si="14"/>
        <v>0</v>
      </c>
      <c r="F59" s="90"/>
      <c r="G59" s="91"/>
      <c r="H59" s="90"/>
      <c r="I59" s="91"/>
      <c r="J59" s="41"/>
      <c r="K59" s="43"/>
      <c r="L59" s="41"/>
      <c r="M59" s="43"/>
      <c r="N59" s="41"/>
      <c r="O59" s="43"/>
      <c r="P59" s="41"/>
      <c r="Q59" s="43"/>
      <c r="R59" s="41"/>
      <c r="S59" s="43"/>
      <c r="T59" s="41"/>
      <c r="U59" s="43"/>
      <c r="V59" s="41"/>
      <c r="W59" s="43"/>
      <c r="X59" s="41"/>
      <c r="Y59" s="43"/>
      <c r="Z59" s="41"/>
      <c r="AA59" s="43"/>
      <c r="AB59" s="41"/>
      <c r="AC59" s="43"/>
      <c r="AD59" s="41"/>
      <c r="AE59" s="43"/>
      <c r="AF59" s="41"/>
      <c r="AG59" s="43"/>
      <c r="AH59" s="41"/>
      <c r="AI59" s="43"/>
      <c r="AJ59" s="41"/>
      <c r="AK59" s="43"/>
      <c r="AL59" s="44"/>
      <c r="AM59" s="45"/>
      <c r="AN59" s="46"/>
      <c r="AO59" s="47"/>
      <c r="AP59" s="42"/>
      <c r="AQ59" s="32"/>
      <c r="AR59" s="32"/>
      <c r="AS59" s="32"/>
      <c r="AT59" s="32"/>
      <c r="AU59" s="33" t="str">
        <f t="shared" si="1"/>
        <v/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7"/>
      <c r="BG59" s="17"/>
      <c r="BX59" s="2"/>
      <c r="CA59" s="35" t="str">
        <f t="shared" si="2"/>
        <v/>
      </c>
      <c r="CB59" s="35" t="str">
        <f t="shared" si="3"/>
        <v/>
      </c>
      <c r="CC59" s="35" t="str">
        <f t="shared" si="4"/>
        <v/>
      </c>
      <c r="CD59" s="35" t="str">
        <f t="shared" si="5"/>
        <v/>
      </c>
      <c r="CE59" s="35"/>
      <c r="CF59" s="35"/>
      <c r="CG59" s="36">
        <f t="shared" si="6"/>
        <v>0</v>
      </c>
      <c r="CH59" s="36">
        <f t="shared" si="7"/>
        <v>0</v>
      </c>
      <c r="CI59" s="36">
        <f t="shared" si="8"/>
        <v>0</v>
      </c>
      <c r="CJ59" s="36">
        <f t="shared" si="9"/>
        <v>0</v>
      </c>
      <c r="CK59" s="10"/>
      <c r="CL59" s="10"/>
      <c r="CM59" s="10"/>
      <c r="CN59" s="10"/>
      <c r="CO59" s="10"/>
    </row>
    <row r="60" spans="1:93" ht="16.350000000000001" customHeight="1" x14ac:dyDescent="0.25">
      <c r="A60" s="383"/>
      <c r="B60" s="37" t="s">
        <v>39</v>
      </c>
      <c r="C60" s="38">
        <f t="shared" si="0"/>
        <v>213</v>
      </c>
      <c r="D60" s="39">
        <f>SUM(J60+L60+N60+P60+R60+T60+V60+X60+Z60+AB60+AD60+AF60+AH60+AJ60+AL60)</f>
        <v>171</v>
      </c>
      <c r="E60" s="40">
        <f>SUM(K60+M60+O60+Q60+S60+U60+W60+Y60+AA60+AC60+AE60+AG60+AI60+AK60+AM60)</f>
        <v>42</v>
      </c>
      <c r="F60" s="90"/>
      <c r="G60" s="91"/>
      <c r="H60" s="90"/>
      <c r="I60" s="91"/>
      <c r="J60" s="41"/>
      <c r="K60" s="43"/>
      <c r="L60" s="41">
        <v>1</v>
      </c>
      <c r="M60" s="43"/>
      <c r="N60" s="41">
        <v>12</v>
      </c>
      <c r="O60" s="43"/>
      <c r="P60" s="41">
        <v>20</v>
      </c>
      <c r="Q60" s="43">
        <v>4</v>
      </c>
      <c r="R60" s="41">
        <v>42</v>
      </c>
      <c r="S60" s="43">
        <v>5</v>
      </c>
      <c r="T60" s="41">
        <v>22</v>
      </c>
      <c r="U60" s="43">
        <v>9</v>
      </c>
      <c r="V60" s="41">
        <v>22</v>
      </c>
      <c r="W60" s="43">
        <v>11</v>
      </c>
      <c r="X60" s="41">
        <v>22</v>
      </c>
      <c r="Y60" s="43">
        <v>7</v>
      </c>
      <c r="Z60" s="41">
        <v>11</v>
      </c>
      <c r="AA60" s="43">
        <v>4</v>
      </c>
      <c r="AB60" s="41">
        <v>12</v>
      </c>
      <c r="AC60" s="43"/>
      <c r="AD60" s="41"/>
      <c r="AE60" s="43">
        <v>2</v>
      </c>
      <c r="AF60" s="41">
        <v>4</v>
      </c>
      <c r="AG60" s="43"/>
      <c r="AH60" s="41">
        <v>1</v>
      </c>
      <c r="AI60" s="43"/>
      <c r="AJ60" s="41">
        <v>2</v>
      </c>
      <c r="AK60" s="43"/>
      <c r="AL60" s="44"/>
      <c r="AM60" s="45"/>
      <c r="AN60" s="46"/>
      <c r="AO60" s="47">
        <v>0</v>
      </c>
      <c r="AP60" s="42">
        <v>6</v>
      </c>
      <c r="AQ60" s="32">
        <v>4</v>
      </c>
      <c r="AR60" s="32">
        <v>18</v>
      </c>
      <c r="AS60" s="32"/>
      <c r="AT60" s="32">
        <v>0</v>
      </c>
      <c r="AU60" s="33" t="str">
        <f t="shared" si="1"/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17"/>
      <c r="BG60" s="17"/>
      <c r="BX60" s="2"/>
      <c r="CA60" s="35" t="str">
        <f t="shared" si="2"/>
        <v/>
      </c>
      <c r="CB60" s="35" t="str">
        <f t="shared" si="3"/>
        <v/>
      </c>
      <c r="CC60" s="35" t="str">
        <f t="shared" si="4"/>
        <v/>
      </c>
      <c r="CD60" s="35" t="str">
        <f t="shared" si="5"/>
        <v/>
      </c>
      <c r="CE60" s="35"/>
      <c r="CF60" s="35"/>
      <c r="CG60" s="36">
        <f t="shared" si="6"/>
        <v>0</v>
      </c>
      <c r="CH60" s="36">
        <f t="shared" si="7"/>
        <v>0</v>
      </c>
      <c r="CI60" s="36">
        <f t="shared" si="8"/>
        <v>0</v>
      </c>
      <c r="CJ60" s="36">
        <f t="shared" si="9"/>
        <v>0</v>
      </c>
      <c r="CK60" s="10"/>
      <c r="CL60" s="10"/>
      <c r="CM60" s="10"/>
      <c r="CN60" s="10"/>
      <c r="CO60" s="10"/>
    </row>
    <row r="61" spans="1:93" ht="16.350000000000001" customHeight="1" x14ac:dyDescent="0.25">
      <c r="A61" s="383"/>
      <c r="B61" s="37" t="s">
        <v>41</v>
      </c>
      <c r="C61" s="38">
        <f t="shared" si="0"/>
        <v>0</v>
      </c>
      <c r="D61" s="39">
        <f t="shared" si="14"/>
        <v>0</v>
      </c>
      <c r="E61" s="40">
        <f t="shared" si="14"/>
        <v>0</v>
      </c>
      <c r="F61" s="90"/>
      <c r="G61" s="91"/>
      <c r="H61" s="90"/>
      <c r="I61" s="91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41"/>
      <c r="W61" s="43"/>
      <c r="X61" s="41"/>
      <c r="Y61" s="43"/>
      <c r="Z61" s="41"/>
      <c r="AA61" s="43"/>
      <c r="AB61" s="41"/>
      <c r="AC61" s="43"/>
      <c r="AD61" s="41"/>
      <c r="AE61" s="43"/>
      <c r="AF61" s="41"/>
      <c r="AG61" s="43"/>
      <c r="AH61" s="41"/>
      <c r="AI61" s="43"/>
      <c r="AJ61" s="41"/>
      <c r="AK61" s="43"/>
      <c r="AL61" s="44"/>
      <c r="AM61" s="45"/>
      <c r="AN61" s="46"/>
      <c r="AO61" s="47"/>
      <c r="AP61" s="42"/>
      <c r="AQ61" s="32"/>
      <c r="AR61" s="32"/>
      <c r="AS61" s="32"/>
      <c r="AT61" s="32"/>
      <c r="AU61" s="33" t="str">
        <f t="shared" si="1"/>
        <v/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17"/>
      <c r="BG61" s="17"/>
      <c r="BX61" s="2"/>
      <c r="CA61" s="35" t="str">
        <f t="shared" si="2"/>
        <v/>
      </c>
      <c r="CB61" s="35" t="str">
        <f t="shared" si="3"/>
        <v/>
      </c>
      <c r="CC61" s="35" t="str">
        <f t="shared" si="4"/>
        <v/>
      </c>
      <c r="CD61" s="35" t="str">
        <f t="shared" si="5"/>
        <v/>
      </c>
      <c r="CE61" s="35"/>
      <c r="CF61" s="35"/>
      <c r="CG61" s="36">
        <f t="shared" si="6"/>
        <v>0</v>
      </c>
      <c r="CH61" s="36">
        <f t="shared" si="7"/>
        <v>0</v>
      </c>
      <c r="CI61" s="36">
        <f t="shared" si="8"/>
        <v>0</v>
      </c>
      <c r="CJ61" s="36">
        <f t="shared" si="9"/>
        <v>0</v>
      </c>
      <c r="CK61" s="10"/>
      <c r="CL61" s="10"/>
      <c r="CM61" s="10"/>
      <c r="CN61" s="10"/>
      <c r="CO61" s="10"/>
    </row>
    <row r="62" spans="1:93" ht="16.350000000000001" customHeight="1" x14ac:dyDescent="0.25">
      <c r="A62" s="383"/>
      <c r="B62" s="37" t="s">
        <v>42</v>
      </c>
      <c r="C62" s="38">
        <f t="shared" si="0"/>
        <v>0</v>
      </c>
      <c r="D62" s="39">
        <f t="shared" si="14"/>
        <v>0</v>
      </c>
      <c r="E62" s="40">
        <f t="shared" si="14"/>
        <v>0</v>
      </c>
      <c r="F62" s="90"/>
      <c r="G62" s="91"/>
      <c r="H62" s="90"/>
      <c r="I62" s="91"/>
      <c r="J62" s="41"/>
      <c r="K62" s="43"/>
      <c r="L62" s="41"/>
      <c r="M62" s="43"/>
      <c r="N62" s="41"/>
      <c r="O62" s="43"/>
      <c r="P62" s="41"/>
      <c r="Q62" s="43"/>
      <c r="R62" s="41"/>
      <c r="S62" s="43"/>
      <c r="T62" s="41"/>
      <c r="U62" s="43"/>
      <c r="V62" s="41"/>
      <c r="W62" s="43"/>
      <c r="X62" s="41"/>
      <c r="Y62" s="43"/>
      <c r="Z62" s="41"/>
      <c r="AA62" s="43"/>
      <c r="AB62" s="41"/>
      <c r="AC62" s="43"/>
      <c r="AD62" s="41"/>
      <c r="AE62" s="43"/>
      <c r="AF62" s="41"/>
      <c r="AG62" s="43"/>
      <c r="AH62" s="41"/>
      <c r="AI62" s="43"/>
      <c r="AJ62" s="41"/>
      <c r="AK62" s="43"/>
      <c r="AL62" s="44"/>
      <c r="AM62" s="45"/>
      <c r="AN62" s="46"/>
      <c r="AO62" s="47"/>
      <c r="AP62" s="42"/>
      <c r="AQ62" s="32"/>
      <c r="AR62" s="32"/>
      <c r="AS62" s="32"/>
      <c r="AT62" s="32"/>
      <c r="AU62" s="33" t="str">
        <f t="shared" si="1"/>
        <v/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17"/>
      <c r="BG62" s="17"/>
      <c r="BX62" s="2"/>
      <c r="CA62" s="35" t="str">
        <f t="shared" si="2"/>
        <v/>
      </c>
      <c r="CB62" s="35" t="str">
        <f t="shared" si="3"/>
        <v/>
      </c>
      <c r="CC62" s="35" t="str">
        <f t="shared" si="4"/>
        <v/>
      </c>
      <c r="CD62" s="35" t="str">
        <f t="shared" si="5"/>
        <v/>
      </c>
      <c r="CE62" s="35"/>
      <c r="CF62" s="35"/>
      <c r="CG62" s="36">
        <f t="shared" si="6"/>
        <v>0</v>
      </c>
      <c r="CH62" s="36">
        <f t="shared" si="7"/>
        <v>0</v>
      </c>
      <c r="CI62" s="36">
        <f t="shared" si="8"/>
        <v>0</v>
      </c>
      <c r="CJ62" s="36">
        <f t="shared" si="9"/>
        <v>0</v>
      </c>
      <c r="CK62" s="10"/>
      <c r="CL62" s="10"/>
      <c r="CM62" s="10"/>
      <c r="CN62" s="10"/>
      <c r="CO62" s="10"/>
    </row>
    <row r="63" spans="1:93" ht="16.350000000000001" customHeight="1" x14ac:dyDescent="0.25">
      <c r="A63" s="383"/>
      <c r="B63" s="103" t="s">
        <v>46</v>
      </c>
      <c r="C63" s="104">
        <f t="shared" si="0"/>
        <v>0</v>
      </c>
      <c r="D63" s="39">
        <f>SUM(J63+L63+N63+P63+R63+T63+V63+X63+Z63+AB63+AD63+AF63+AH63+AJ63+AL63)</f>
        <v>0</v>
      </c>
      <c r="E63" s="61">
        <f>SUM(K63+M63+O63+Q63+S63+U63+W63+Y63+AA63+AC63+AE63+AG63+AI63+AK63+AM63)</f>
        <v>0</v>
      </c>
      <c r="F63" s="90"/>
      <c r="G63" s="91"/>
      <c r="H63" s="90"/>
      <c r="I63" s="91"/>
      <c r="J63" s="53"/>
      <c r="K63" s="55"/>
      <c r="L63" s="53"/>
      <c r="M63" s="55"/>
      <c r="N63" s="53"/>
      <c r="O63" s="55"/>
      <c r="P63" s="53"/>
      <c r="Q63" s="55"/>
      <c r="R63" s="53"/>
      <c r="S63" s="55"/>
      <c r="T63" s="53"/>
      <c r="U63" s="55"/>
      <c r="V63" s="53"/>
      <c r="W63" s="55"/>
      <c r="X63" s="53"/>
      <c r="Y63" s="55"/>
      <c r="Z63" s="53"/>
      <c r="AA63" s="55"/>
      <c r="AB63" s="53"/>
      <c r="AC63" s="55"/>
      <c r="AD63" s="53"/>
      <c r="AE63" s="55"/>
      <c r="AF63" s="53"/>
      <c r="AG63" s="55"/>
      <c r="AH63" s="53"/>
      <c r="AI63" s="55"/>
      <c r="AJ63" s="53"/>
      <c r="AK63" s="55"/>
      <c r="AL63" s="56"/>
      <c r="AM63" s="57"/>
      <c r="AN63" s="46"/>
      <c r="AO63" s="58"/>
      <c r="AP63" s="54"/>
      <c r="AQ63" s="105"/>
      <c r="AR63" s="105"/>
      <c r="AS63" s="105"/>
      <c r="AT63" s="105"/>
      <c r="AU63" s="33" t="str">
        <f t="shared" si="1"/>
        <v/>
      </c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17"/>
      <c r="BG63" s="17"/>
      <c r="BX63" s="2"/>
      <c r="CA63" s="35" t="str">
        <f t="shared" si="2"/>
        <v/>
      </c>
      <c r="CB63" s="35" t="str">
        <f t="shared" si="3"/>
        <v/>
      </c>
      <c r="CC63" s="35" t="str">
        <f t="shared" si="4"/>
        <v/>
      </c>
      <c r="CD63" s="35" t="str">
        <f t="shared" si="5"/>
        <v/>
      </c>
      <c r="CE63" s="35"/>
      <c r="CF63" s="35"/>
      <c r="CG63" s="36">
        <f t="shared" si="6"/>
        <v>0</v>
      </c>
      <c r="CH63" s="36">
        <f t="shared" si="7"/>
        <v>0</v>
      </c>
      <c r="CI63" s="36">
        <f t="shared" si="8"/>
        <v>0</v>
      </c>
      <c r="CJ63" s="36">
        <f t="shared" si="9"/>
        <v>0</v>
      </c>
      <c r="CK63" s="10"/>
      <c r="CL63" s="10"/>
      <c r="CM63" s="10"/>
      <c r="CN63" s="10"/>
      <c r="CO63" s="10"/>
    </row>
    <row r="64" spans="1:93" ht="16.350000000000001" customHeight="1" x14ac:dyDescent="0.25">
      <c r="A64" s="383"/>
      <c r="B64" s="63" t="s">
        <v>45</v>
      </c>
      <c r="C64" s="64">
        <f t="shared" si="0"/>
        <v>0</v>
      </c>
      <c r="D64" s="65">
        <f t="shared" si="14"/>
        <v>0</v>
      </c>
      <c r="E64" s="66">
        <f t="shared" si="14"/>
        <v>0</v>
      </c>
      <c r="F64" s="97"/>
      <c r="G64" s="106"/>
      <c r="H64" s="97"/>
      <c r="I64" s="106"/>
      <c r="J64" s="70"/>
      <c r="K64" s="84"/>
      <c r="L64" s="70"/>
      <c r="M64" s="84"/>
      <c r="N64" s="70"/>
      <c r="O64" s="84"/>
      <c r="P64" s="70"/>
      <c r="Q64" s="84"/>
      <c r="R64" s="70"/>
      <c r="S64" s="84"/>
      <c r="T64" s="70"/>
      <c r="U64" s="84"/>
      <c r="V64" s="70"/>
      <c r="W64" s="84"/>
      <c r="X64" s="70"/>
      <c r="Y64" s="84"/>
      <c r="Z64" s="70"/>
      <c r="AA64" s="84"/>
      <c r="AB64" s="70"/>
      <c r="AC64" s="84"/>
      <c r="AD64" s="70"/>
      <c r="AE64" s="84"/>
      <c r="AF64" s="70"/>
      <c r="AG64" s="84"/>
      <c r="AH64" s="70"/>
      <c r="AI64" s="84"/>
      <c r="AJ64" s="70"/>
      <c r="AK64" s="84"/>
      <c r="AL64" s="85"/>
      <c r="AM64" s="86"/>
      <c r="AN64" s="72"/>
      <c r="AO64" s="87"/>
      <c r="AP64" s="74"/>
      <c r="AQ64" s="75"/>
      <c r="AR64" s="75"/>
      <c r="AS64" s="75"/>
      <c r="AT64" s="75"/>
      <c r="AU64" s="33" t="str">
        <f t="shared" si="1"/>
        <v/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17"/>
      <c r="BG64" s="17"/>
      <c r="BX64" s="2"/>
      <c r="CA64" s="35" t="str">
        <f t="shared" si="2"/>
        <v/>
      </c>
      <c r="CB64" s="35" t="str">
        <f t="shared" si="3"/>
        <v/>
      </c>
      <c r="CC64" s="35" t="str">
        <f t="shared" si="4"/>
        <v/>
      </c>
      <c r="CD64" s="35" t="str">
        <f t="shared" si="5"/>
        <v/>
      </c>
      <c r="CE64" s="35"/>
      <c r="CF64" s="35"/>
      <c r="CG64" s="36">
        <f t="shared" si="6"/>
        <v>0</v>
      </c>
      <c r="CH64" s="36">
        <f t="shared" si="7"/>
        <v>0</v>
      </c>
      <c r="CI64" s="36">
        <f t="shared" si="8"/>
        <v>0</v>
      </c>
      <c r="CJ64" s="36">
        <f t="shared" si="9"/>
        <v>0</v>
      </c>
      <c r="CK64" s="10"/>
      <c r="CL64" s="10"/>
      <c r="CM64" s="10"/>
      <c r="CN64" s="10"/>
      <c r="CO64" s="10"/>
    </row>
    <row r="65" spans="1:93" ht="16.350000000000001" customHeight="1" x14ac:dyDescent="0.25">
      <c r="A65" s="382" t="s">
        <v>52</v>
      </c>
      <c r="B65" s="18" t="s">
        <v>37</v>
      </c>
      <c r="C65" s="19">
        <f t="shared" si="0"/>
        <v>14</v>
      </c>
      <c r="D65" s="20">
        <f>SUM(J65+L65+N65+P65+R65+T65+V65+X65+Z65+AB65)</f>
        <v>9</v>
      </c>
      <c r="E65" s="21">
        <f>SUM(K65+M65+O65+Q65+S65+U65+W65+Y65+AA65+AC65)</f>
        <v>5</v>
      </c>
      <c r="F65" s="88"/>
      <c r="G65" s="89"/>
      <c r="H65" s="88"/>
      <c r="I65" s="89"/>
      <c r="J65" s="22"/>
      <c r="K65" s="24"/>
      <c r="L65" s="22"/>
      <c r="M65" s="24"/>
      <c r="N65" s="22"/>
      <c r="O65" s="24"/>
      <c r="P65" s="22"/>
      <c r="Q65" s="24">
        <v>1</v>
      </c>
      <c r="R65" s="22">
        <v>2</v>
      </c>
      <c r="S65" s="24"/>
      <c r="T65" s="22">
        <v>2</v>
      </c>
      <c r="U65" s="24">
        <v>1</v>
      </c>
      <c r="V65" s="22">
        <v>2</v>
      </c>
      <c r="W65" s="24">
        <v>2</v>
      </c>
      <c r="X65" s="22">
        <v>2</v>
      </c>
      <c r="Y65" s="24"/>
      <c r="Z65" s="22">
        <v>1</v>
      </c>
      <c r="AA65" s="24">
        <v>1</v>
      </c>
      <c r="AB65" s="41"/>
      <c r="AC65" s="43"/>
      <c r="AD65" s="107"/>
      <c r="AE65" s="108"/>
      <c r="AF65" s="109"/>
      <c r="AG65" s="110"/>
      <c r="AH65" s="109"/>
      <c r="AI65" s="110"/>
      <c r="AJ65" s="109"/>
      <c r="AK65" s="110"/>
      <c r="AL65" s="111"/>
      <c r="AM65" s="112"/>
      <c r="AN65" s="81"/>
      <c r="AO65" s="82">
        <v>0</v>
      </c>
      <c r="AP65" s="29">
        <v>0</v>
      </c>
      <c r="AQ65" s="30">
        <v>2</v>
      </c>
      <c r="AR65" s="30">
        <v>2</v>
      </c>
      <c r="AS65" s="30"/>
      <c r="AT65" s="30">
        <v>0</v>
      </c>
      <c r="AU65" s="33" t="str">
        <f t="shared" si="1"/>
        <v/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17"/>
      <c r="BG65" s="17"/>
      <c r="BX65" s="2"/>
      <c r="CA65" s="35" t="str">
        <f t="shared" si="2"/>
        <v/>
      </c>
      <c r="CB65" s="35" t="str">
        <f t="shared" si="3"/>
        <v/>
      </c>
      <c r="CC65" s="35" t="str">
        <f t="shared" si="4"/>
        <v/>
      </c>
      <c r="CD65" s="35" t="str">
        <f t="shared" si="5"/>
        <v/>
      </c>
      <c r="CE65" s="35"/>
      <c r="CF65" s="35"/>
      <c r="CG65" s="36">
        <f t="shared" si="6"/>
        <v>0</v>
      </c>
      <c r="CH65" s="36">
        <f t="shared" si="7"/>
        <v>0</v>
      </c>
      <c r="CI65" s="36">
        <f t="shared" si="8"/>
        <v>0</v>
      </c>
      <c r="CJ65" s="36">
        <f t="shared" si="9"/>
        <v>0</v>
      </c>
      <c r="CK65" s="10"/>
      <c r="CL65" s="10"/>
      <c r="CM65" s="10"/>
      <c r="CN65" s="10"/>
      <c r="CO65" s="10"/>
    </row>
    <row r="66" spans="1:93" ht="16.350000000000001" customHeight="1" x14ac:dyDescent="0.25">
      <c r="A66" s="383"/>
      <c r="B66" s="37" t="s">
        <v>39</v>
      </c>
      <c r="C66" s="38">
        <f t="shared" si="0"/>
        <v>0</v>
      </c>
      <c r="D66" s="39">
        <f t="shared" ref="D66:E68" si="15">SUM(J66+L66+N66+P66+R66+T66+V66+X66+Z66+AB66)</f>
        <v>0</v>
      </c>
      <c r="E66" s="40">
        <f>SUM(K66+M66+O66+Q66+S66+U66+W66+Y66+AA66+AC66)</f>
        <v>0</v>
      </c>
      <c r="F66" s="90"/>
      <c r="G66" s="91"/>
      <c r="H66" s="90"/>
      <c r="I66" s="91"/>
      <c r="J66" s="41"/>
      <c r="K66" s="43"/>
      <c r="L66" s="41"/>
      <c r="M66" s="43"/>
      <c r="N66" s="41"/>
      <c r="O66" s="43"/>
      <c r="P66" s="41"/>
      <c r="Q66" s="43"/>
      <c r="R66" s="41"/>
      <c r="S66" s="43"/>
      <c r="T66" s="41"/>
      <c r="U66" s="43"/>
      <c r="V66" s="41"/>
      <c r="W66" s="43"/>
      <c r="X66" s="41"/>
      <c r="Y66" s="43"/>
      <c r="Z66" s="41"/>
      <c r="AA66" s="43"/>
      <c r="AB66" s="41"/>
      <c r="AC66" s="43"/>
      <c r="AD66" s="107"/>
      <c r="AE66" s="108"/>
      <c r="AF66" s="113"/>
      <c r="AG66" s="92"/>
      <c r="AH66" s="113"/>
      <c r="AI66" s="92"/>
      <c r="AJ66" s="113"/>
      <c r="AK66" s="92"/>
      <c r="AL66" s="114"/>
      <c r="AM66" s="115"/>
      <c r="AN66" s="46"/>
      <c r="AO66" s="47"/>
      <c r="AP66" s="42"/>
      <c r="AQ66" s="32"/>
      <c r="AR66" s="32"/>
      <c r="AS66" s="32"/>
      <c r="AT66" s="32"/>
      <c r="AU66" s="33" t="str">
        <f t="shared" si="1"/>
        <v/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17"/>
      <c r="BG66" s="17"/>
      <c r="BX66" s="2"/>
      <c r="CA66" s="35" t="str">
        <f t="shared" si="2"/>
        <v/>
      </c>
      <c r="CB66" s="35" t="str">
        <f t="shared" si="3"/>
        <v/>
      </c>
      <c r="CC66" s="35" t="str">
        <f t="shared" si="4"/>
        <v/>
      </c>
      <c r="CD66" s="35" t="str">
        <f t="shared" si="5"/>
        <v/>
      </c>
      <c r="CE66" s="35"/>
      <c r="CF66" s="35"/>
      <c r="CG66" s="36">
        <f t="shared" si="6"/>
        <v>0</v>
      </c>
      <c r="CH66" s="36">
        <f t="shared" si="7"/>
        <v>0</v>
      </c>
      <c r="CI66" s="36">
        <f t="shared" si="8"/>
        <v>0</v>
      </c>
      <c r="CJ66" s="36">
        <f t="shared" si="9"/>
        <v>0</v>
      </c>
      <c r="CK66" s="10"/>
      <c r="CL66" s="10"/>
      <c r="CM66" s="10"/>
      <c r="CN66" s="10"/>
      <c r="CO66" s="10"/>
    </row>
    <row r="67" spans="1:93" ht="16.350000000000001" customHeight="1" x14ac:dyDescent="0.25">
      <c r="A67" s="383"/>
      <c r="B67" s="59" t="s">
        <v>46</v>
      </c>
      <c r="C67" s="38">
        <f t="shared" si="0"/>
        <v>204</v>
      </c>
      <c r="D67" s="39">
        <f t="shared" si="15"/>
        <v>164</v>
      </c>
      <c r="E67" s="61">
        <f t="shared" si="15"/>
        <v>40</v>
      </c>
      <c r="F67" s="90"/>
      <c r="G67" s="91"/>
      <c r="H67" s="90"/>
      <c r="I67" s="91"/>
      <c r="J67" s="53"/>
      <c r="K67" s="55"/>
      <c r="L67" s="53">
        <v>1</v>
      </c>
      <c r="M67" s="55"/>
      <c r="N67" s="53">
        <v>12</v>
      </c>
      <c r="O67" s="55"/>
      <c r="P67" s="53">
        <v>20</v>
      </c>
      <c r="Q67" s="55">
        <v>4</v>
      </c>
      <c r="R67" s="53">
        <v>42</v>
      </c>
      <c r="S67" s="55">
        <v>5</v>
      </c>
      <c r="T67" s="53">
        <v>22</v>
      </c>
      <c r="U67" s="55">
        <v>9</v>
      </c>
      <c r="V67" s="53">
        <v>22</v>
      </c>
      <c r="W67" s="55">
        <v>11</v>
      </c>
      <c r="X67" s="53">
        <v>22</v>
      </c>
      <c r="Y67" s="55">
        <v>7</v>
      </c>
      <c r="Z67" s="53">
        <v>11</v>
      </c>
      <c r="AA67" s="55">
        <v>4</v>
      </c>
      <c r="AB67" s="41">
        <v>12</v>
      </c>
      <c r="AC67" s="43"/>
      <c r="AD67" s="107"/>
      <c r="AE67" s="108"/>
      <c r="AF67" s="90"/>
      <c r="AG67" s="116"/>
      <c r="AH67" s="90"/>
      <c r="AI67" s="116"/>
      <c r="AJ67" s="90"/>
      <c r="AK67" s="116"/>
      <c r="AL67" s="117"/>
      <c r="AM67" s="118"/>
      <c r="AN67" s="46"/>
      <c r="AO67" s="58">
        <v>0</v>
      </c>
      <c r="AP67" s="54">
        <v>6</v>
      </c>
      <c r="AQ67" s="105">
        <v>4</v>
      </c>
      <c r="AR67" s="105">
        <v>18</v>
      </c>
      <c r="AS67" s="105"/>
      <c r="AT67" s="105">
        <v>0</v>
      </c>
      <c r="AU67" s="33" t="str">
        <f t="shared" si="1"/>
        <v/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7"/>
      <c r="BG67" s="17"/>
      <c r="BX67" s="2"/>
      <c r="CA67" s="35" t="str">
        <f t="shared" si="2"/>
        <v/>
      </c>
      <c r="CB67" s="35" t="str">
        <f t="shared" si="3"/>
        <v/>
      </c>
      <c r="CC67" s="35" t="str">
        <f t="shared" si="4"/>
        <v/>
      </c>
      <c r="CD67" s="35" t="str">
        <f t="shared" si="5"/>
        <v/>
      </c>
      <c r="CE67" s="35"/>
      <c r="CF67" s="35"/>
      <c r="CG67" s="36">
        <f t="shared" si="6"/>
        <v>0</v>
      </c>
      <c r="CH67" s="36">
        <f t="shared" si="7"/>
        <v>0</v>
      </c>
      <c r="CI67" s="36">
        <f t="shared" si="8"/>
        <v>0</v>
      </c>
      <c r="CJ67" s="36">
        <f t="shared" si="9"/>
        <v>0</v>
      </c>
      <c r="CK67" s="10"/>
      <c r="CL67" s="10"/>
      <c r="CM67" s="10"/>
      <c r="CN67" s="10"/>
      <c r="CO67" s="10"/>
    </row>
    <row r="68" spans="1:93" ht="16.350000000000001" customHeight="1" x14ac:dyDescent="0.25">
      <c r="A68" s="384"/>
      <c r="B68" s="63" t="s">
        <v>45</v>
      </c>
      <c r="C68" s="64">
        <f t="shared" si="0"/>
        <v>0</v>
      </c>
      <c r="D68" s="65">
        <f t="shared" si="15"/>
        <v>0</v>
      </c>
      <c r="E68" s="66">
        <f t="shared" si="15"/>
        <v>0</v>
      </c>
      <c r="F68" s="97"/>
      <c r="G68" s="106"/>
      <c r="H68" s="97"/>
      <c r="I68" s="106"/>
      <c r="J68" s="70"/>
      <c r="K68" s="84"/>
      <c r="L68" s="70"/>
      <c r="M68" s="84"/>
      <c r="N68" s="70"/>
      <c r="O68" s="84"/>
      <c r="P68" s="70"/>
      <c r="Q68" s="84"/>
      <c r="R68" s="70"/>
      <c r="S68" s="84"/>
      <c r="T68" s="70"/>
      <c r="U68" s="84"/>
      <c r="V68" s="70"/>
      <c r="W68" s="84"/>
      <c r="X68" s="70"/>
      <c r="Y68" s="84"/>
      <c r="Z68" s="70"/>
      <c r="AA68" s="84"/>
      <c r="AB68" s="41"/>
      <c r="AC68" s="43"/>
      <c r="AD68" s="107"/>
      <c r="AE68" s="108"/>
      <c r="AF68" s="97"/>
      <c r="AG68" s="119"/>
      <c r="AH68" s="97"/>
      <c r="AI68" s="119"/>
      <c r="AJ68" s="97"/>
      <c r="AK68" s="119"/>
      <c r="AL68" s="120"/>
      <c r="AM68" s="121"/>
      <c r="AN68" s="72"/>
      <c r="AO68" s="87"/>
      <c r="AP68" s="74"/>
      <c r="AQ68" s="75"/>
      <c r="AR68" s="75"/>
      <c r="AS68" s="75"/>
      <c r="AT68" s="75"/>
      <c r="AU68" s="33" t="str">
        <f t="shared" si="1"/>
        <v/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7"/>
      <c r="BG68" s="17"/>
      <c r="BX68" s="2"/>
      <c r="CA68" s="35" t="str">
        <f t="shared" si="2"/>
        <v/>
      </c>
      <c r="CB68" s="35" t="str">
        <f t="shared" si="3"/>
        <v/>
      </c>
      <c r="CC68" s="35" t="str">
        <f t="shared" si="4"/>
        <v/>
      </c>
      <c r="CD68" s="35" t="str">
        <f t="shared" si="5"/>
        <v/>
      </c>
      <c r="CE68" s="35"/>
      <c r="CF68" s="35"/>
      <c r="CG68" s="36">
        <f t="shared" si="6"/>
        <v>0</v>
      </c>
      <c r="CH68" s="36">
        <f t="shared" si="7"/>
        <v>0</v>
      </c>
      <c r="CI68" s="36">
        <f t="shared" si="8"/>
        <v>0</v>
      </c>
      <c r="CJ68" s="36">
        <f t="shared" si="9"/>
        <v>0</v>
      </c>
      <c r="CK68" s="10"/>
      <c r="CL68" s="10"/>
      <c r="CM68" s="10"/>
      <c r="CN68" s="10"/>
      <c r="CO68" s="10"/>
    </row>
    <row r="69" spans="1:93" ht="16.350000000000001" customHeight="1" x14ac:dyDescent="0.25">
      <c r="A69" s="382" t="s">
        <v>53</v>
      </c>
      <c r="B69" s="18" t="s">
        <v>37</v>
      </c>
      <c r="C69" s="19">
        <f t="shared" si="0"/>
        <v>15</v>
      </c>
      <c r="D69" s="20">
        <f>SUM(J69+L69+N69+P69+R69+T69+V69+X69+Z69+AB69+AD69+AF69+AH69+AJ69+AL69)</f>
        <v>10</v>
      </c>
      <c r="E69" s="21">
        <f>SUM(K69+M69+O69+Q69+S69+U69+W69+Y69+AA69+AC69+AE69+AG69+AI69+AK69+AM69)</f>
        <v>5</v>
      </c>
      <c r="F69" s="88"/>
      <c r="G69" s="89"/>
      <c r="H69" s="88"/>
      <c r="I69" s="89"/>
      <c r="J69" s="22"/>
      <c r="K69" s="24"/>
      <c r="L69" s="22"/>
      <c r="M69" s="24"/>
      <c r="N69" s="22"/>
      <c r="O69" s="24"/>
      <c r="P69" s="22"/>
      <c r="Q69" s="24">
        <v>1</v>
      </c>
      <c r="R69" s="22">
        <v>2</v>
      </c>
      <c r="S69" s="24"/>
      <c r="T69" s="22">
        <v>2</v>
      </c>
      <c r="U69" s="24">
        <v>1</v>
      </c>
      <c r="V69" s="22">
        <v>2</v>
      </c>
      <c r="W69" s="24">
        <v>2</v>
      </c>
      <c r="X69" s="22">
        <v>2</v>
      </c>
      <c r="Y69" s="24"/>
      <c r="Z69" s="22">
        <v>1</v>
      </c>
      <c r="AA69" s="24">
        <v>1</v>
      </c>
      <c r="AB69" s="22"/>
      <c r="AC69" s="24"/>
      <c r="AD69" s="22"/>
      <c r="AE69" s="24"/>
      <c r="AF69" s="22">
        <v>1</v>
      </c>
      <c r="AG69" s="24"/>
      <c r="AH69" s="22"/>
      <c r="AI69" s="24"/>
      <c r="AJ69" s="22"/>
      <c r="AK69" s="24"/>
      <c r="AL69" s="25"/>
      <c r="AM69" s="26"/>
      <c r="AN69" s="81"/>
      <c r="AO69" s="82">
        <v>0</v>
      </c>
      <c r="AP69" s="29">
        <v>0</v>
      </c>
      <c r="AQ69" s="30">
        <v>2</v>
      </c>
      <c r="AR69" s="30">
        <v>2</v>
      </c>
      <c r="AS69" s="30"/>
      <c r="AT69" s="30">
        <v>0</v>
      </c>
      <c r="AU69" s="33" t="str">
        <f t="shared" si="1"/>
        <v/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17"/>
      <c r="BG69" s="17"/>
      <c r="BX69" s="2"/>
      <c r="CA69" s="35" t="str">
        <f t="shared" si="2"/>
        <v/>
      </c>
      <c r="CB69" s="35" t="str">
        <f t="shared" si="3"/>
        <v/>
      </c>
      <c r="CC69" s="35" t="str">
        <f t="shared" si="4"/>
        <v/>
      </c>
      <c r="CD69" s="35" t="str">
        <f t="shared" si="5"/>
        <v/>
      </c>
      <c r="CE69" s="35"/>
      <c r="CF69" s="35"/>
      <c r="CG69" s="36">
        <f t="shared" si="6"/>
        <v>0</v>
      </c>
      <c r="CH69" s="36">
        <f t="shared" si="7"/>
        <v>0</v>
      </c>
      <c r="CI69" s="36">
        <f t="shared" si="8"/>
        <v>0</v>
      </c>
      <c r="CJ69" s="36">
        <f t="shared" si="9"/>
        <v>0</v>
      </c>
      <c r="CK69" s="10"/>
      <c r="CL69" s="10"/>
      <c r="CM69" s="10"/>
      <c r="CN69" s="10"/>
      <c r="CO69" s="10"/>
    </row>
    <row r="70" spans="1:93" ht="16.350000000000001" customHeight="1" x14ac:dyDescent="0.25">
      <c r="A70" s="383"/>
      <c r="B70" s="37" t="s">
        <v>38</v>
      </c>
      <c r="C70" s="38">
        <f t="shared" si="0"/>
        <v>0</v>
      </c>
      <c r="D70" s="39">
        <f t="shared" ref="D70:E75" si="16">SUM(J70+L70+N70+P70+R70+T70+V70+X70+Z70+AB70+AD70+AF70+AH70+AJ70+AL70)</f>
        <v>0</v>
      </c>
      <c r="E70" s="40">
        <f t="shared" si="16"/>
        <v>0</v>
      </c>
      <c r="F70" s="90"/>
      <c r="G70" s="91"/>
      <c r="H70" s="90"/>
      <c r="I70" s="91"/>
      <c r="J70" s="41"/>
      <c r="K70" s="43"/>
      <c r="L70" s="41"/>
      <c r="M70" s="43"/>
      <c r="N70" s="41"/>
      <c r="O70" s="43"/>
      <c r="P70" s="41"/>
      <c r="Q70" s="43"/>
      <c r="R70" s="41"/>
      <c r="S70" s="43"/>
      <c r="T70" s="41"/>
      <c r="U70" s="43"/>
      <c r="V70" s="41"/>
      <c r="W70" s="43"/>
      <c r="X70" s="41"/>
      <c r="Y70" s="43"/>
      <c r="Z70" s="41"/>
      <c r="AA70" s="43"/>
      <c r="AB70" s="41"/>
      <c r="AC70" s="43"/>
      <c r="AD70" s="41"/>
      <c r="AE70" s="43"/>
      <c r="AF70" s="41"/>
      <c r="AG70" s="43"/>
      <c r="AH70" s="41"/>
      <c r="AI70" s="43"/>
      <c r="AJ70" s="41"/>
      <c r="AK70" s="43"/>
      <c r="AL70" s="44"/>
      <c r="AM70" s="45"/>
      <c r="AN70" s="46"/>
      <c r="AO70" s="122"/>
      <c r="AP70" s="123"/>
      <c r="AQ70" s="124"/>
      <c r="AR70" s="124"/>
      <c r="AS70" s="124"/>
      <c r="AT70" s="124"/>
      <c r="AU70" s="33" t="str">
        <f t="shared" si="1"/>
        <v/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7"/>
      <c r="BG70" s="17"/>
      <c r="BX70" s="2"/>
      <c r="CA70" s="35" t="str">
        <f t="shared" si="2"/>
        <v/>
      </c>
      <c r="CB70" s="35" t="str">
        <f t="shared" si="3"/>
        <v/>
      </c>
      <c r="CC70" s="35" t="str">
        <f t="shared" si="4"/>
        <v/>
      </c>
      <c r="CD70" s="35" t="str">
        <f t="shared" si="5"/>
        <v/>
      </c>
      <c r="CE70" s="35"/>
      <c r="CF70" s="35"/>
      <c r="CG70" s="36">
        <f t="shared" si="6"/>
        <v>0</v>
      </c>
      <c r="CH70" s="36">
        <f t="shared" si="7"/>
        <v>0</v>
      </c>
      <c r="CI70" s="36">
        <f t="shared" si="8"/>
        <v>0</v>
      </c>
      <c r="CJ70" s="36">
        <f t="shared" si="9"/>
        <v>0</v>
      </c>
      <c r="CK70" s="10"/>
      <c r="CL70" s="10"/>
      <c r="CM70" s="10"/>
      <c r="CN70" s="10"/>
      <c r="CO70" s="10"/>
    </row>
    <row r="71" spans="1:93" ht="16.350000000000001" customHeight="1" x14ac:dyDescent="0.25">
      <c r="A71" s="383"/>
      <c r="B71" s="37" t="s">
        <v>39</v>
      </c>
      <c r="C71" s="38">
        <f t="shared" si="0"/>
        <v>227</v>
      </c>
      <c r="D71" s="39">
        <f t="shared" si="16"/>
        <v>169</v>
      </c>
      <c r="E71" s="40">
        <f t="shared" si="16"/>
        <v>58</v>
      </c>
      <c r="F71" s="90"/>
      <c r="G71" s="91"/>
      <c r="H71" s="90"/>
      <c r="I71" s="91"/>
      <c r="J71" s="41"/>
      <c r="K71" s="43"/>
      <c r="L71" s="41">
        <v>1</v>
      </c>
      <c r="M71" s="43"/>
      <c r="N71" s="41">
        <v>12</v>
      </c>
      <c r="O71" s="43">
        <v>3</v>
      </c>
      <c r="P71" s="41">
        <v>20</v>
      </c>
      <c r="Q71" s="43">
        <v>9</v>
      </c>
      <c r="R71" s="41">
        <v>42</v>
      </c>
      <c r="S71" s="43">
        <v>10</v>
      </c>
      <c r="T71" s="41">
        <v>22</v>
      </c>
      <c r="U71" s="43">
        <v>11</v>
      </c>
      <c r="V71" s="41">
        <v>22</v>
      </c>
      <c r="W71" s="43">
        <v>12</v>
      </c>
      <c r="X71" s="41">
        <v>22</v>
      </c>
      <c r="Y71" s="43">
        <v>7</v>
      </c>
      <c r="Z71" s="41">
        <v>11</v>
      </c>
      <c r="AA71" s="43">
        <v>4</v>
      </c>
      <c r="AB71" s="41">
        <v>12</v>
      </c>
      <c r="AC71" s="43"/>
      <c r="AD71" s="41"/>
      <c r="AE71" s="43">
        <v>2</v>
      </c>
      <c r="AF71" s="41">
        <v>2</v>
      </c>
      <c r="AG71" s="43"/>
      <c r="AH71" s="41">
        <v>1</v>
      </c>
      <c r="AI71" s="43"/>
      <c r="AJ71" s="41">
        <v>2</v>
      </c>
      <c r="AK71" s="43"/>
      <c r="AL71" s="44"/>
      <c r="AM71" s="45"/>
      <c r="AN71" s="46"/>
      <c r="AO71" s="47">
        <v>0</v>
      </c>
      <c r="AP71" s="42">
        <v>6</v>
      </c>
      <c r="AQ71" s="32">
        <v>4</v>
      </c>
      <c r="AR71" s="32">
        <v>18</v>
      </c>
      <c r="AS71" s="32"/>
      <c r="AT71" s="32">
        <v>0</v>
      </c>
      <c r="AU71" s="33" t="str">
        <f t="shared" si="1"/>
        <v/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7"/>
      <c r="BG71" s="17"/>
      <c r="BX71" s="2"/>
      <c r="CA71" s="35" t="str">
        <f t="shared" si="2"/>
        <v/>
      </c>
      <c r="CB71" s="35" t="str">
        <f t="shared" si="3"/>
        <v/>
      </c>
      <c r="CC71" s="35" t="str">
        <f t="shared" si="4"/>
        <v/>
      </c>
      <c r="CD71" s="35" t="str">
        <f t="shared" si="5"/>
        <v/>
      </c>
      <c r="CE71" s="35"/>
      <c r="CF71" s="35"/>
      <c r="CG71" s="36">
        <f t="shared" si="6"/>
        <v>0</v>
      </c>
      <c r="CH71" s="36">
        <f t="shared" si="7"/>
        <v>0</v>
      </c>
      <c r="CI71" s="36">
        <f t="shared" si="8"/>
        <v>0</v>
      </c>
      <c r="CJ71" s="36">
        <f t="shared" si="9"/>
        <v>0</v>
      </c>
      <c r="CK71" s="10"/>
      <c r="CL71" s="10"/>
      <c r="CM71" s="10"/>
      <c r="CN71" s="10"/>
      <c r="CO71" s="10"/>
    </row>
    <row r="72" spans="1:93" ht="16.350000000000001" customHeight="1" x14ac:dyDescent="0.25">
      <c r="A72" s="383"/>
      <c r="B72" s="37" t="s">
        <v>41</v>
      </c>
      <c r="C72" s="38">
        <f t="shared" si="0"/>
        <v>0</v>
      </c>
      <c r="D72" s="39">
        <f t="shared" si="16"/>
        <v>0</v>
      </c>
      <c r="E72" s="40">
        <f>SUM(K72+M72+O72+Q72+S72+U72+W72+Y72+AA72+AC72+AE72+AG72+AI72+AK72+AM72)</f>
        <v>0</v>
      </c>
      <c r="F72" s="90"/>
      <c r="G72" s="91"/>
      <c r="H72" s="90"/>
      <c r="I72" s="91"/>
      <c r="J72" s="41"/>
      <c r="K72" s="43"/>
      <c r="L72" s="41"/>
      <c r="M72" s="43"/>
      <c r="N72" s="41"/>
      <c r="O72" s="43"/>
      <c r="P72" s="41"/>
      <c r="Q72" s="43"/>
      <c r="R72" s="41"/>
      <c r="S72" s="43"/>
      <c r="T72" s="41"/>
      <c r="U72" s="43"/>
      <c r="V72" s="41"/>
      <c r="W72" s="43"/>
      <c r="X72" s="41"/>
      <c r="Y72" s="43"/>
      <c r="Z72" s="41"/>
      <c r="AA72" s="43"/>
      <c r="AB72" s="41"/>
      <c r="AC72" s="43"/>
      <c r="AD72" s="41"/>
      <c r="AE72" s="43"/>
      <c r="AF72" s="41"/>
      <c r="AG72" s="43"/>
      <c r="AH72" s="41"/>
      <c r="AI72" s="43"/>
      <c r="AJ72" s="41"/>
      <c r="AK72" s="43"/>
      <c r="AL72" s="44"/>
      <c r="AM72" s="45"/>
      <c r="AN72" s="46"/>
      <c r="AO72" s="47"/>
      <c r="AP72" s="42"/>
      <c r="AQ72" s="32"/>
      <c r="AR72" s="32"/>
      <c r="AS72" s="32"/>
      <c r="AT72" s="32"/>
      <c r="AU72" s="33" t="str">
        <f t="shared" si="1"/>
        <v/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17"/>
      <c r="BG72" s="17"/>
      <c r="BX72" s="2"/>
      <c r="CA72" s="35" t="str">
        <f t="shared" si="2"/>
        <v/>
      </c>
      <c r="CB72" s="35" t="str">
        <f t="shared" si="3"/>
        <v/>
      </c>
      <c r="CC72" s="35" t="str">
        <f t="shared" si="4"/>
        <v/>
      </c>
      <c r="CD72" s="35" t="str">
        <f t="shared" si="5"/>
        <v/>
      </c>
      <c r="CE72" s="35"/>
      <c r="CF72" s="35"/>
      <c r="CG72" s="36">
        <f t="shared" si="6"/>
        <v>0</v>
      </c>
      <c r="CH72" s="36">
        <f t="shared" si="7"/>
        <v>0</v>
      </c>
      <c r="CI72" s="36">
        <f t="shared" si="8"/>
        <v>0</v>
      </c>
      <c r="CJ72" s="36">
        <f t="shared" si="9"/>
        <v>0</v>
      </c>
      <c r="CK72" s="10"/>
      <c r="CL72" s="10"/>
      <c r="CM72" s="10"/>
      <c r="CN72" s="10"/>
      <c r="CO72" s="10"/>
    </row>
    <row r="73" spans="1:93" ht="16.350000000000001" customHeight="1" x14ac:dyDescent="0.25">
      <c r="A73" s="383"/>
      <c r="B73" s="37" t="s">
        <v>42</v>
      </c>
      <c r="C73" s="38">
        <f t="shared" si="0"/>
        <v>0</v>
      </c>
      <c r="D73" s="39">
        <f t="shared" si="16"/>
        <v>0</v>
      </c>
      <c r="E73" s="40">
        <f t="shared" si="16"/>
        <v>0</v>
      </c>
      <c r="F73" s="90"/>
      <c r="G73" s="91"/>
      <c r="H73" s="90"/>
      <c r="I73" s="91"/>
      <c r="J73" s="41"/>
      <c r="K73" s="43"/>
      <c r="L73" s="41"/>
      <c r="M73" s="43"/>
      <c r="N73" s="41"/>
      <c r="O73" s="43"/>
      <c r="P73" s="41"/>
      <c r="Q73" s="43"/>
      <c r="R73" s="41"/>
      <c r="S73" s="43"/>
      <c r="T73" s="41"/>
      <c r="U73" s="43"/>
      <c r="V73" s="41"/>
      <c r="W73" s="43"/>
      <c r="X73" s="41"/>
      <c r="Y73" s="43"/>
      <c r="Z73" s="41"/>
      <c r="AA73" s="43"/>
      <c r="AB73" s="41"/>
      <c r="AC73" s="43"/>
      <c r="AD73" s="41"/>
      <c r="AE73" s="43"/>
      <c r="AF73" s="41"/>
      <c r="AG73" s="43"/>
      <c r="AH73" s="41"/>
      <c r="AI73" s="43"/>
      <c r="AJ73" s="41"/>
      <c r="AK73" s="43"/>
      <c r="AL73" s="44"/>
      <c r="AM73" s="45"/>
      <c r="AN73" s="46"/>
      <c r="AO73" s="47"/>
      <c r="AP73" s="42"/>
      <c r="AQ73" s="32"/>
      <c r="AR73" s="32"/>
      <c r="AS73" s="32"/>
      <c r="AT73" s="32"/>
      <c r="AU73" s="33" t="str">
        <f t="shared" si="1"/>
        <v/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7"/>
      <c r="BG73" s="17"/>
      <c r="BX73" s="2"/>
      <c r="CA73" s="35" t="str">
        <f t="shared" si="2"/>
        <v/>
      </c>
      <c r="CB73" s="35" t="str">
        <f t="shared" si="3"/>
        <v/>
      </c>
      <c r="CC73" s="35" t="str">
        <f t="shared" si="4"/>
        <v/>
      </c>
      <c r="CD73" s="35" t="str">
        <f t="shared" si="5"/>
        <v/>
      </c>
      <c r="CE73" s="35"/>
      <c r="CF73" s="35"/>
      <c r="CG73" s="36">
        <f t="shared" si="6"/>
        <v>0</v>
      </c>
      <c r="CH73" s="36">
        <f t="shared" si="7"/>
        <v>0</v>
      </c>
      <c r="CI73" s="36">
        <f t="shared" si="8"/>
        <v>0</v>
      </c>
      <c r="CJ73" s="36">
        <f t="shared" si="9"/>
        <v>0</v>
      </c>
      <c r="CK73" s="10"/>
      <c r="CL73" s="10"/>
      <c r="CM73" s="10"/>
      <c r="CN73" s="10"/>
      <c r="CO73" s="10"/>
    </row>
    <row r="74" spans="1:93" ht="16.350000000000001" customHeight="1" x14ac:dyDescent="0.25">
      <c r="A74" s="383"/>
      <c r="B74" s="103" t="s">
        <v>46</v>
      </c>
      <c r="C74" s="104">
        <f t="shared" si="0"/>
        <v>0</v>
      </c>
      <c r="D74" s="39">
        <f t="shared" si="16"/>
        <v>0</v>
      </c>
      <c r="E74" s="61">
        <f t="shared" si="16"/>
        <v>0</v>
      </c>
      <c r="F74" s="90"/>
      <c r="G74" s="91"/>
      <c r="H74" s="90"/>
      <c r="I74" s="91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3"/>
      <c r="U74" s="55"/>
      <c r="V74" s="53"/>
      <c r="W74" s="55"/>
      <c r="X74" s="53"/>
      <c r="Y74" s="55"/>
      <c r="Z74" s="53"/>
      <c r="AA74" s="55"/>
      <c r="AB74" s="53"/>
      <c r="AC74" s="55"/>
      <c r="AD74" s="53"/>
      <c r="AE74" s="55"/>
      <c r="AF74" s="53"/>
      <c r="AG74" s="55"/>
      <c r="AH74" s="53"/>
      <c r="AI74" s="55"/>
      <c r="AJ74" s="53"/>
      <c r="AK74" s="55"/>
      <c r="AL74" s="56"/>
      <c r="AM74" s="57"/>
      <c r="AN74" s="46"/>
      <c r="AO74" s="58"/>
      <c r="AP74" s="54"/>
      <c r="AQ74" s="105"/>
      <c r="AR74" s="105"/>
      <c r="AS74" s="105"/>
      <c r="AT74" s="105"/>
      <c r="AU74" s="33" t="str">
        <f t="shared" si="1"/>
        <v/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17"/>
      <c r="BG74" s="17"/>
      <c r="BX74" s="2"/>
      <c r="CA74" s="35" t="str">
        <f t="shared" si="2"/>
        <v/>
      </c>
      <c r="CB74" s="35" t="str">
        <f t="shared" si="3"/>
        <v/>
      </c>
      <c r="CC74" s="35" t="str">
        <f t="shared" si="4"/>
        <v/>
      </c>
      <c r="CD74" s="35" t="str">
        <f t="shared" si="5"/>
        <v/>
      </c>
      <c r="CE74" s="35"/>
      <c r="CF74" s="35"/>
      <c r="CG74" s="36">
        <f t="shared" si="6"/>
        <v>0</v>
      </c>
      <c r="CH74" s="36">
        <f t="shared" si="7"/>
        <v>0</v>
      </c>
      <c r="CI74" s="36">
        <f t="shared" si="8"/>
        <v>0</v>
      </c>
      <c r="CJ74" s="36">
        <f t="shared" si="9"/>
        <v>0</v>
      </c>
      <c r="CK74" s="10"/>
      <c r="CL74" s="10"/>
      <c r="CM74" s="10"/>
      <c r="CN74" s="10"/>
      <c r="CO74" s="10"/>
    </row>
    <row r="75" spans="1:93" ht="16.350000000000001" customHeight="1" x14ac:dyDescent="0.25">
      <c r="A75" s="384"/>
      <c r="B75" s="63" t="s">
        <v>45</v>
      </c>
      <c r="C75" s="64">
        <f t="shared" si="0"/>
        <v>0</v>
      </c>
      <c r="D75" s="65">
        <f t="shared" si="16"/>
        <v>0</v>
      </c>
      <c r="E75" s="66">
        <f t="shared" si="16"/>
        <v>0</v>
      </c>
      <c r="F75" s="97"/>
      <c r="G75" s="106"/>
      <c r="H75" s="97"/>
      <c r="I75" s="106"/>
      <c r="J75" s="70"/>
      <c r="K75" s="84"/>
      <c r="L75" s="70"/>
      <c r="M75" s="84"/>
      <c r="N75" s="70"/>
      <c r="O75" s="84"/>
      <c r="P75" s="70"/>
      <c r="Q75" s="84"/>
      <c r="R75" s="70"/>
      <c r="S75" s="84"/>
      <c r="T75" s="70"/>
      <c r="U75" s="84"/>
      <c r="V75" s="70"/>
      <c r="W75" s="84"/>
      <c r="X75" s="70"/>
      <c r="Y75" s="84"/>
      <c r="Z75" s="70"/>
      <c r="AA75" s="84"/>
      <c r="AB75" s="70"/>
      <c r="AC75" s="84"/>
      <c r="AD75" s="70"/>
      <c r="AE75" s="84"/>
      <c r="AF75" s="70"/>
      <c r="AG75" s="84"/>
      <c r="AH75" s="70"/>
      <c r="AI75" s="84"/>
      <c r="AJ75" s="70"/>
      <c r="AK75" s="84"/>
      <c r="AL75" s="85"/>
      <c r="AM75" s="86"/>
      <c r="AN75" s="72"/>
      <c r="AO75" s="87"/>
      <c r="AP75" s="74"/>
      <c r="AQ75" s="75"/>
      <c r="AR75" s="75"/>
      <c r="AS75" s="75"/>
      <c r="AT75" s="75"/>
      <c r="AU75" s="33" t="str">
        <f t="shared" si="1"/>
        <v/>
      </c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17"/>
      <c r="BG75" s="17"/>
      <c r="BX75" s="2"/>
      <c r="CA75" s="35" t="str">
        <f t="shared" si="2"/>
        <v/>
      </c>
      <c r="CB75" s="35" t="str">
        <f t="shared" si="3"/>
        <v/>
      </c>
      <c r="CC75" s="35" t="str">
        <f t="shared" si="4"/>
        <v/>
      </c>
      <c r="CD75" s="35" t="str">
        <f t="shared" si="5"/>
        <v/>
      </c>
      <c r="CE75" s="35"/>
      <c r="CF75" s="35"/>
      <c r="CG75" s="36">
        <f t="shared" si="6"/>
        <v>0</v>
      </c>
      <c r="CH75" s="36">
        <f t="shared" si="7"/>
        <v>0</v>
      </c>
      <c r="CI75" s="36">
        <f t="shared" si="8"/>
        <v>0</v>
      </c>
      <c r="CJ75" s="36">
        <f t="shared" si="9"/>
        <v>0</v>
      </c>
      <c r="CK75" s="10"/>
      <c r="CL75" s="10"/>
      <c r="CM75" s="10"/>
      <c r="CN75" s="10"/>
      <c r="CO75" s="10"/>
    </row>
    <row r="76" spans="1:93" ht="16.350000000000001" customHeight="1" x14ac:dyDescent="0.25">
      <c r="A76" s="382" t="s">
        <v>54</v>
      </c>
      <c r="B76" s="18" t="s">
        <v>55</v>
      </c>
      <c r="C76" s="19">
        <f>SUM(D76+E76)</f>
        <v>0</v>
      </c>
      <c r="D76" s="125"/>
      <c r="E76" s="21">
        <f>SUM(K76+M76+O76+Q76+S76+U76+W76+Y76+AA76+AC76)</f>
        <v>0</v>
      </c>
      <c r="F76" s="88"/>
      <c r="G76" s="89"/>
      <c r="H76" s="88"/>
      <c r="I76" s="89"/>
      <c r="J76" s="88"/>
      <c r="K76" s="24"/>
      <c r="L76" s="88"/>
      <c r="M76" s="24"/>
      <c r="N76" s="88"/>
      <c r="O76" s="24"/>
      <c r="P76" s="88"/>
      <c r="Q76" s="24"/>
      <c r="R76" s="88"/>
      <c r="S76" s="24"/>
      <c r="T76" s="88"/>
      <c r="U76" s="24"/>
      <c r="V76" s="88"/>
      <c r="W76" s="24"/>
      <c r="X76" s="88"/>
      <c r="Y76" s="24"/>
      <c r="Z76" s="88"/>
      <c r="AA76" s="24"/>
      <c r="AB76" s="88"/>
      <c r="AC76" s="55"/>
      <c r="AD76" s="126"/>
      <c r="AE76" s="127"/>
      <c r="AF76" s="109"/>
      <c r="AG76" s="110"/>
      <c r="AH76" s="109"/>
      <c r="AI76" s="110"/>
      <c r="AJ76" s="109"/>
      <c r="AK76" s="110"/>
      <c r="AL76" s="111"/>
      <c r="AM76" s="112"/>
      <c r="AN76" s="81"/>
      <c r="AO76" s="82"/>
      <c r="AP76" s="29"/>
      <c r="AQ76" s="30"/>
      <c r="AR76" s="30"/>
      <c r="AS76" s="30"/>
      <c r="AT76" s="30"/>
      <c r="AU76" s="33" t="str">
        <f t="shared" si="1"/>
        <v/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17"/>
      <c r="BG76" s="17"/>
      <c r="BX76" s="2"/>
      <c r="CA76" s="35" t="str">
        <f t="shared" si="2"/>
        <v/>
      </c>
      <c r="CB76" s="35" t="str">
        <f t="shared" si="3"/>
        <v/>
      </c>
      <c r="CC76" s="35" t="str">
        <f t="shared" si="4"/>
        <v/>
      </c>
      <c r="CD76" s="35" t="str">
        <f t="shared" si="5"/>
        <v/>
      </c>
      <c r="CE76" s="35"/>
      <c r="CF76" s="35"/>
      <c r="CG76" s="36">
        <f t="shared" si="6"/>
        <v>0</v>
      </c>
      <c r="CH76" s="36">
        <f t="shared" si="7"/>
        <v>0</v>
      </c>
      <c r="CI76" s="36">
        <f t="shared" si="8"/>
        <v>0</v>
      </c>
      <c r="CJ76" s="36">
        <f t="shared" si="9"/>
        <v>0</v>
      </c>
      <c r="CK76" s="10"/>
      <c r="CL76" s="10"/>
      <c r="CM76" s="10"/>
      <c r="CN76" s="10"/>
      <c r="CO76" s="10"/>
    </row>
    <row r="77" spans="1:93" ht="16.350000000000001" customHeight="1" x14ac:dyDescent="0.25">
      <c r="A77" s="383"/>
      <c r="B77" s="128" t="s">
        <v>56</v>
      </c>
      <c r="C77" s="129">
        <f t="shared" si="0"/>
        <v>3</v>
      </c>
      <c r="D77" s="130"/>
      <c r="E77" s="61">
        <f t="shared" ref="E77:E80" si="17">SUM(K77+M77+O77+Q77+S77+U77+W77+Y77+AA77+AC77)</f>
        <v>3</v>
      </c>
      <c r="F77" s="90"/>
      <c r="G77" s="91"/>
      <c r="H77" s="90"/>
      <c r="I77" s="91"/>
      <c r="J77" s="90"/>
      <c r="K77" s="43"/>
      <c r="L77" s="90"/>
      <c r="M77" s="43"/>
      <c r="N77" s="90"/>
      <c r="O77" s="43"/>
      <c r="P77" s="90"/>
      <c r="Q77" s="43">
        <v>2</v>
      </c>
      <c r="R77" s="90"/>
      <c r="S77" s="43">
        <v>1</v>
      </c>
      <c r="T77" s="90"/>
      <c r="U77" s="43"/>
      <c r="V77" s="90"/>
      <c r="W77" s="43"/>
      <c r="X77" s="90"/>
      <c r="Y77" s="43"/>
      <c r="Z77" s="90"/>
      <c r="AA77" s="43"/>
      <c r="AB77" s="90"/>
      <c r="AC77" s="55"/>
      <c r="AD77" s="126"/>
      <c r="AE77" s="127"/>
      <c r="AF77" s="113"/>
      <c r="AG77" s="92"/>
      <c r="AH77" s="113"/>
      <c r="AI77" s="92"/>
      <c r="AJ77" s="113"/>
      <c r="AK77" s="92"/>
      <c r="AL77" s="114"/>
      <c r="AM77" s="115"/>
      <c r="AN77" s="46"/>
      <c r="AO77" s="47">
        <v>0</v>
      </c>
      <c r="AP77" s="42">
        <v>0</v>
      </c>
      <c r="AQ77" s="32">
        <v>0</v>
      </c>
      <c r="AR77" s="32">
        <v>0</v>
      </c>
      <c r="AS77" s="32">
        <v>0</v>
      </c>
      <c r="AT77" s="32">
        <v>0</v>
      </c>
      <c r="AU77" s="33" t="str">
        <f t="shared" si="1"/>
        <v/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17"/>
      <c r="BG77" s="17"/>
      <c r="BX77" s="2"/>
      <c r="CA77" s="35" t="str">
        <f t="shared" si="2"/>
        <v/>
      </c>
      <c r="CB77" s="35" t="str">
        <f t="shared" si="3"/>
        <v/>
      </c>
      <c r="CC77" s="35" t="str">
        <f t="shared" si="4"/>
        <v/>
      </c>
      <c r="CD77" s="35" t="str">
        <f t="shared" si="5"/>
        <v/>
      </c>
      <c r="CE77" s="35"/>
      <c r="CF77" s="35"/>
      <c r="CG77" s="36">
        <f t="shared" si="6"/>
        <v>0</v>
      </c>
      <c r="CH77" s="36">
        <f t="shared" si="7"/>
        <v>0</v>
      </c>
      <c r="CI77" s="36">
        <f t="shared" si="8"/>
        <v>0</v>
      </c>
      <c r="CJ77" s="36">
        <f t="shared" si="9"/>
        <v>0</v>
      </c>
      <c r="CK77" s="10"/>
      <c r="CL77" s="10"/>
      <c r="CM77" s="10"/>
      <c r="CN77" s="10"/>
      <c r="CO77" s="10"/>
    </row>
    <row r="78" spans="1:93" ht="16.350000000000001" customHeight="1" x14ac:dyDescent="0.25">
      <c r="A78" s="383"/>
      <c r="B78" s="128" t="s">
        <v>57</v>
      </c>
      <c r="C78" s="129">
        <f t="shared" ref="C78:C89" si="18">SUM(D78+E78)</f>
        <v>0</v>
      </c>
      <c r="D78" s="131"/>
      <c r="E78" s="61">
        <f t="shared" si="17"/>
        <v>0</v>
      </c>
      <c r="F78" s="113"/>
      <c r="G78" s="132"/>
      <c r="H78" s="113"/>
      <c r="I78" s="132"/>
      <c r="J78" s="113"/>
      <c r="K78" s="43"/>
      <c r="L78" s="113"/>
      <c r="M78" s="43"/>
      <c r="N78" s="113"/>
      <c r="O78" s="43"/>
      <c r="P78" s="113"/>
      <c r="Q78" s="43"/>
      <c r="R78" s="113"/>
      <c r="S78" s="43"/>
      <c r="T78" s="113"/>
      <c r="U78" s="43"/>
      <c r="V78" s="113"/>
      <c r="W78" s="43"/>
      <c r="X78" s="113"/>
      <c r="Y78" s="43"/>
      <c r="Z78" s="113"/>
      <c r="AA78" s="43"/>
      <c r="AB78" s="113"/>
      <c r="AC78" s="55"/>
      <c r="AD78" s="126"/>
      <c r="AE78" s="127"/>
      <c r="AF78" s="113"/>
      <c r="AG78" s="92"/>
      <c r="AH78" s="113"/>
      <c r="AI78" s="92"/>
      <c r="AJ78" s="113"/>
      <c r="AK78" s="92"/>
      <c r="AL78" s="114"/>
      <c r="AM78" s="115"/>
      <c r="AN78" s="46"/>
      <c r="AO78" s="58"/>
      <c r="AP78" s="54"/>
      <c r="AQ78" s="105"/>
      <c r="AR78" s="105"/>
      <c r="AS78" s="105"/>
      <c r="AT78" s="105"/>
      <c r="AU78" s="33" t="str">
        <f t="shared" ref="AU78:AU89" si="19">$CA78&amp;$CB78&amp;$CC78&amp;$CD78</f>
        <v/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7"/>
      <c r="BG78" s="17"/>
      <c r="BX78" s="2"/>
      <c r="CA78" s="35" t="str">
        <f t="shared" ref="CA78:CA89" si="20">IF(CG78=1,"* No olvide digitar la columna Trans y/o Pueblos Originarios y/o Migrantes y/o Población SENAME (Digite Cero si no tiene). ","")</f>
        <v/>
      </c>
      <c r="CB78" s="35" t="str">
        <f t="shared" ref="CB78:CB89" si="21">IF(CH78=1,"* El número de Trans y/o Pueblos Originarios y/o Migrantes y/o Población SENAME NO DEBE ser mayor que el Total. ","")</f>
        <v/>
      </c>
      <c r="CC78" s="35" t="str">
        <f t="shared" ref="CC78:CC89" si="22">IF(CI78=1,"* Las consejerías realizadas en Espacios amigables NO DEBEN ser mayor al Total. ","")</f>
        <v/>
      </c>
      <c r="CD78" s="35" t="str">
        <f t="shared" ref="CD78:CD89" si="23">IF(CJ78=1,"* La columna 14-18 AÑOS no puede ser mayor al total por grupo edad de 10 a 19 años. ","")</f>
        <v/>
      </c>
      <c r="CE78" s="35"/>
      <c r="CF78" s="35"/>
      <c r="CG78" s="36">
        <f t="shared" ref="CG78:CG89" si="24">IF(AND(C78&lt;&gt;0,OR(AO78="",AP78="",AQ78="",AR78="",AT78="")),1,0)</f>
        <v>0</v>
      </c>
      <c r="CH78" s="36">
        <f t="shared" ref="CH78:CH89" si="25">IF(OR(C78&lt;(AO78+AP78),C78&lt;AQ78,C78&lt;AR78,C78&lt;AT78),1,0)</f>
        <v>0</v>
      </c>
      <c r="CI78" s="36">
        <f t="shared" ref="CI78:CI89" si="26">IF(C78&lt;AN78,1,0)</f>
        <v>0</v>
      </c>
      <c r="CJ78" s="36">
        <f t="shared" ref="CJ78:CJ89" si="27">IF((J78+K78+L78+M78)&lt;AS78,1,0)</f>
        <v>0</v>
      </c>
      <c r="CK78" s="10"/>
      <c r="CL78" s="10"/>
      <c r="CM78" s="10"/>
      <c r="CN78" s="10"/>
      <c r="CO78" s="10"/>
    </row>
    <row r="79" spans="1:93" ht="16.350000000000001" customHeight="1" x14ac:dyDescent="0.25">
      <c r="A79" s="383"/>
      <c r="B79" s="128" t="s">
        <v>58</v>
      </c>
      <c r="C79" s="38">
        <f t="shared" si="18"/>
        <v>3</v>
      </c>
      <c r="D79" s="130"/>
      <c r="E79" s="61">
        <f t="shared" si="17"/>
        <v>3</v>
      </c>
      <c r="F79" s="90"/>
      <c r="G79" s="91"/>
      <c r="H79" s="90"/>
      <c r="I79" s="91"/>
      <c r="J79" s="90"/>
      <c r="K79" s="55"/>
      <c r="L79" s="90"/>
      <c r="M79" s="55"/>
      <c r="N79" s="90"/>
      <c r="O79" s="55"/>
      <c r="P79" s="90"/>
      <c r="Q79" s="55">
        <v>2</v>
      </c>
      <c r="R79" s="90"/>
      <c r="S79" s="55">
        <v>1</v>
      </c>
      <c r="T79" s="90"/>
      <c r="U79" s="55"/>
      <c r="V79" s="90"/>
      <c r="W79" s="55"/>
      <c r="X79" s="90"/>
      <c r="Y79" s="55"/>
      <c r="Z79" s="90"/>
      <c r="AA79" s="55"/>
      <c r="AB79" s="90"/>
      <c r="AC79" s="55"/>
      <c r="AD79" s="126"/>
      <c r="AE79" s="127"/>
      <c r="AF79" s="113"/>
      <c r="AG79" s="92"/>
      <c r="AH79" s="113"/>
      <c r="AI79" s="92"/>
      <c r="AJ79" s="113"/>
      <c r="AK79" s="92"/>
      <c r="AL79" s="114"/>
      <c r="AM79" s="115"/>
      <c r="AN79" s="46"/>
      <c r="AO79" s="58">
        <v>0</v>
      </c>
      <c r="AP79" s="54">
        <v>0</v>
      </c>
      <c r="AQ79" s="105">
        <v>0</v>
      </c>
      <c r="AR79" s="105">
        <v>0</v>
      </c>
      <c r="AS79" s="105">
        <v>0</v>
      </c>
      <c r="AT79" s="105">
        <v>0</v>
      </c>
      <c r="AU79" s="33" t="str">
        <f t="shared" si="19"/>
        <v/>
      </c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17"/>
      <c r="BG79" s="17"/>
      <c r="BX79" s="2"/>
      <c r="CA79" s="35" t="str">
        <f t="shared" si="20"/>
        <v/>
      </c>
      <c r="CB79" s="35" t="str">
        <f t="shared" si="21"/>
        <v/>
      </c>
      <c r="CC79" s="35" t="str">
        <f t="shared" si="22"/>
        <v/>
      </c>
      <c r="CD79" s="35" t="str">
        <f t="shared" si="23"/>
        <v/>
      </c>
      <c r="CE79" s="35"/>
      <c r="CF79" s="35"/>
      <c r="CG79" s="36">
        <f t="shared" si="24"/>
        <v>0</v>
      </c>
      <c r="CH79" s="36">
        <f t="shared" si="25"/>
        <v>0</v>
      </c>
      <c r="CI79" s="36">
        <f t="shared" si="26"/>
        <v>0</v>
      </c>
      <c r="CJ79" s="36">
        <f t="shared" si="27"/>
        <v>0</v>
      </c>
      <c r="CK79" s="10"/>
      <c r="CL79" s="10"/>
      <c r="CM79" s="10"/>
      <c r="CN79" s="10"/>
      <c r="CO79" s="10"/>
    </row>
    <row r="80" spans="1:93" ht="16.350000000000001" customHeight="1" x14ac:dyDescent="0.25">
      <c r="A80" s="383"/>
      <c r="B80" s="133" t="s">
        <v>46</v>
      </c>
      <c r="C80" s="134">
        <f t="shared" si="18"/>
        <v>0</v>
      </c>
      <c r="D80" s="135"/>
      <c r="E80" s="66">
        <f t="shared" si="17"/>
        <v>0</v>
      </c>
      <c r="F80" s="97"/>
      <c r="G80" s="106"/>
      <c r="H80" s="97"/>
      <c r="I80" s="106"/>
      <c r="J80" s="97"/>
      <c r="K80" s="84"/>
      <c r="L80" s="97"/>
      <c r="M80" s="84"/>
      <c r="N80" s="97"/>
      <c r="O80" s="84"/>
      <c r="P80" s="97"/>
      <c r="Q80" s="84"/>
      <c r="R80" s="97"/>
      <c r="S80" s="84"/>
      <c r="T80" s="97"/>
      <c r="U80" s="84"/>
      <c r="V80" s="97"/>
      <c r="W80" s="84"/>
      <c r="X80" s="97"/>
      <c r="Y80" s="84"/>
      <c r="Z80" s="97"/>
      <c r="AA80" s="84"/>
      <c r="AB80" s="97"/>
      <c r="AC80" s="84"/>
      <c r="AD80" s="136"/>
      <c r="AE80" s="137"/>
      <c r="AF80" s="97"/>
      <c r="AG80" s="119"/>
      <c r="AH80" s="97"/>
      <c r="AI80" s="119"/>
      <c r="AJ80" s="97"/>
      <c r="AK80" s="119"/>
      <c r="AL80" s="120"/>
      <c r="AM80" s="121"/>
      <c r="AN80" s="72"/>
      <c r="AO80" s="87"/>
      <c r="AP80" s="74"/>
      <c r="AQ80" s="75"/>
      <c r="AR80" s="75"/>
      <c r="AS80" s="75"/>
      <c r="AT80" s="75"/>
      <c r="AU80" s="33" t="str">
        <f t="shared" si="19"/>
        <v/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17"/>
      <c r="BG80" s="17"/>
      <c r="BX80" s="2"/>
      <c r="CA80" s="35" t="str">
        <f t="shared" si="20"/>
        <v/>
      </c>
      <c r="CB80" s="35" t="str">
        <f t="shared" si="21"/>
        <v/>
      </c>
      <c r="CC80" s="35" t="str">
        <f t="shared" si="22"/>
        <v/>
      </c>
      <c r="CD80" s="35" t="str">
        <f t="shared" si="23"/>
        <v/>
      </c>
      <c r="CE80" s="35"/>
      <c r="CF80" s="35"/>
      <c r="CG80" s="36">
        <f t="shared" si="24"/>
        <v>0</v>
      </c>
      <c r="CH80" s="36">
        <f t="shared" si="25"/>
        <v>0</v>
      </c>
      <c r="CI80" s="36">
        <f t="shared" si="26"/>
        <v>0</v>
      </c>
      <c r="CJ80" s="36">
        <f t="shared" si="27"/>
        <v>0</v>
      </c>
      <c r="CK80" s="10"/>
      <c r="CL80" s="10"/>
      <c r="CM80" s="10"/>
      <c r="CN80" s="10"/>
      <c r="CO80" s="10"/>
    </row>
    <row r="81" spans="1:93" ht="16.350000000000001" customHeight="1" x14ac:dyDescent="0.25">
      <c r="A81" s="271" t="s">
        <v>59</v>
      </c>
      <c r="B81" s="139" t="s">
        <v>38</v>
      </c>
      <c r="C81" s="134">
        <f t="shared" si="18"/>
        <v>0</v>
      </c>
      <c r="D81" s="140">
        <f>SUM(F81+H81+J81)</f>
        <v>0</v>
      </c>
      <c r="E81" s="66">
        <f>SUM(G81+I81+K81)</f>
        <v>0</v>
      </c>
      <c r="F81" s="141"/>
      <c r="G81" s="142"/>
      <c r="H81" s="141"/>
      <c r="I81" s="142"/>
      <c r="J81" s="141"/>
      <c r="K81" s="143"/>
      <c r="L81" s="144"/>
      <c r="M81" s="145"/>
      <c r="N81" s="144"/>
      <c r="O81" s="145"/>
      <c r="P81" s="144"/>
      <c r="Q81" s="145"/>
      <c r="R81" s="144"/>
      <c r="S81" s="145"/>
      <c r="T81" s="144"/>
      <c r="U81" s="145"/>
      <c r="V81" s="144"/>
      <c r="W81" s="145"/>
      <c r="X81" s="144"/>
      <c r="Y81" s="145"/>
      <c r="Z81" s="144"/>
      <c r="AA81" s="145"/>
      <c r="AB81" s="144"/>
      <c r="AC81" s="145"/>
      <c r="AD81" s="146"/>
      <c r="AE81" s="147"/>
      <c r="AF81" s="148"/>
      <c r="AG81" s="149"/>
      <c r="AH81" s="148"/>
      <c r="AI81" s="149"/>
      <c r="AJ81" s="148"/>
      <c r="AK81" s="149"/>
      <c r="AL81" s="150"/>
      <c r="AM81" s="151"/>
      <c r="AN81" s="152"/>
      <c r="AO81" s="153"/>
      <c r="AP81" s="142"/>
      <c r="AQ81" s="154"/>
      <c r="AR81" s="154"/>
      <c r="AS81" s="154"/>
      <c r="AT81" s="154"/>
      <c r="AU81" s="33" t="str">
        <f t="shared" si="19"/>
        <v/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17"/>
      <c r="BG81" s="17"/>
      <c r="BX81" s="2"/>
      <c r="CA81" s="35" t="str">
        <f t="shared" si="20"/>
        <v/>
      </c>
      <c r="CB81" s="35" t="str">
        <f t="shared" si="21"/>
        <v/>
      </c>
      <c r="CC81" s="35" t="str">
        <f t="shared" si="22"/>
        <v/>
      </c>
      <c r="CD81" s="35" t="str">
        <f t="shared" si="23"/>
        <v/>
      </c>
      <c r="CE81" s="35"/>
      <c r="CF81" s="35"/>
      <c r="CG81" s="36">
        <f t="shared" si="24"/>
        <v>0</v>
      </c>
      <c r="CH81" s="36">
        <f t="shared" si="25"/>
        <v>0</v>
      </c>
      <c r="CI81" s="36">
        <f t="shared" si="26"/>
        <v>0</v>
      </c>
      <c r="CJ81" s="36">
        <f t="shared" si="27"/>
        <v>0</v>
      </c>
      <c r="CK81" s="10"/>
      <c r="CL81" s="10"/>
      <c r="CM81" s="10"/>
      <c r="CN81" s="10"/>
      <c r="CO81" s="10"/>
    </row>
    <row r="82" spans="1:93" ht="16.350000000000001" customHeight="1" x14ac:dyDescent="0.25">
      <c r="A82" s="382" t="s">
        <v>60</v>
      </c>
      <c r="B82" s="18" t="s">
        <v>37</v>
      </c>
      <c r="C82" s="19">
        <f t="shared" si="18"/>
        <v>0</v>
      </c>
      <c r="D82" s="20">
        <f>+F82+H82+J82+L82+N82+P82+R82+T82+V82+X82+Z82+AB82+AD82+AF82+AH82+AJ82+AL82</f>
        <v>0</v>
      </c>
      <c r="E82" s="21">
        <f>+G82+I82+K82+M82+O82+Q82+S82+U82+W82+Y82+AA82+AC82+AE82+AG82+AI82+AK82+AM82</f>
        <v>0</v>
      </c>
      <c r="F82" s="94"/>
      <c r="G82" s="95"/>
      <c r="H82" s="94"/>
      <c r="I82" s="95"/>
      <c r="J82" s="94"/>
      <c r="K82" s="96"/>
      <c r="L82" s="41"/>
      <c r="M82" s="43"/>
      <c r="N82" s="41"/>
      <c r="O82" s="43"/>
      <c r="P82" s="41"/>
      <c r="Q82" s="43"/>
      <c r="R82" s="41"/>
      <c r="S82" s="43"/>
      <c r="T82" s="41"/>
      <c r="U82" s="43"/>
      <c r="V82" s="41"/>
      <c r="W82" s="43"/>
      <c r="X82" s="41"/>
      <c r="Y82" s="43"/>
      <c r="Z82" s="41"/>
      <c r="AA82" s="43"/>
      <c r="AB82" s="41"/>
      <c r="AC82" s="43"/>
      <c r="AD82" s="94"/>
      <c r="AE82" s="96"/>
      <c r="AF82" s="94"/>
      <c r="AG82" s="96"/>
      <c r="AH82" s="94"/>
      <c r="AI82" s="96"/>
      <c r="AJ82" s="94"/>
      <c r="AK82" s="96"/>
      <c r="AL82" s="155"/>
      <c r="AM82" s="156"/>
      <c r="AN82" s="157"/>
      <c r="AO82" s="158"/>
      <c r="AP82" s="95"/>
      <c r="AQ82" s="83"/>
      <c r="AR82" s="83"/>
      <c r="AS82" s="83"/>
      <c r="AT82" s="83"/>
      <c r="AU82" s="33" t="str">
        <f t="shared" si="19"/>
        <v/>
      </c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17"/>
      <c r="BG82" s="17"/>
      <c r="BX82" s="2"/>
      <c r="CA82" s="35" t="str">
        <f t="shared" si="20"/>
        <v/>
      </c>
      <c r="CB82" s="35" t="str">
        <f t="shared" si="21"/>
        <v/>
      </c>
      <c r="CC82" s="35" t="str">
        <f t="shared" si="22"/>
        <v/>
      </c>
      <c r="CD82" s="35" t="str">
        <f t="shared" si="23"/>
        <v/>
      </c>
      <c r="CE82" s="35"/>
      <c r="CF82" s="35"/>
      <c r="CG82" s="36">
        <f t="shared" si="24"/>
        <v>0</v>
      </c>
      <c r="CH82" s="36">
        <f t="shared" si="25"/>
        <v>0</v>
      </c>
      <c r="CI82" s="36">
        <f t="shared" si="26"/>
        <v>0</v>
      </c>
      <c r="CJ82" s="36">
        <f t="shared" si="27"/>
        <v>0</v>
      </c>
      <c r="CK82" s="10"/>
      <c r="CL82" s="10"/>
      <c r="CM82" s="10"/>
      <c r="CN82" s="10"/>
      <c r="CO82" s="10"/>
    </row>
    <row r="83" spans="1:93" ht="16.350000000000001" customHeight="1" x14ac:dyDescent="0.25">
      <c r="A83" s="383"/>
      <c r="B83" s="37" t="s">
        <v>38</v>
      </c>
      <c r="C83" s="38">
        <f t="shared" si="18"/>
        <v>0</v>
      </c>
      <c r="D83" s="39">
        <f t="shared" ref="D83:E89" si="28">+F83+H83+J83+L83+N83+P83+R83+T83+V83+X83+Z83+AB83+AD83+AF83+AH83+AJ83+AL83</f>
        <v>0</v>
      </c>
      <c r="E83" s="40">
        <f t="shared" si="28"/>
        <v>0</v>
      </c>
      <c r="F83" s="41"/>
      <c r="G83" s="42"/>
      <c r="H83" s="41"/>
      <c r="I83" s="42"/>
      <c r="J83" s="41"/>
      <c r="K83" s="43"/>
      <c r="L83" s="41"/>
      <c r="M83" s="43"/>
      <c r="N83" s="41"/>
      <c r="O83" s="43"/>
      <c r="P83" s="41"/>
      <c r="Q83" s="43"/>
      <c r="R83" s="41"/>
      <c r="S83" s="43"/>
      <c r="T83" s="41"/>
      <c r="U83" s="43"/>
      <c r="V83" s="41"/>
      <c r="W83" s="43"/>
      <c r="X83" s="41"/>
      <c r="Y83" s="43"/>
      <c r="Z83" s="41"/>
      <c r="AA83" s="43"/>
      <c r="AB83" s="41"/>
      <c r="AC83" s="43"/>
      <c r="AD83" s="41"/>
      <c r="AE83" s="43"/>
      <c r="AF83" s="41"/>
      <c r="AG83" s="43"/>
      <c r="AH83" s="41"/>
      <c r="AI83" s="43"/>
      <c r="AJ83" s="41"/>
      <c r="AK83" s="43"/>
      <c r="AL83" s="44"/>
      <c r="AM83" s="45"/>
      <c r="AN83" s="159"/>
      <c r="AO83" s="47"/>
      <c r="AP83" s="42"/>
      <c r="AQ83" s="32"/>
      <c r="AR83" s="32"/>
      <c r="AS83" s="32"/>
      <c r="AT83" s="32"/>
      <c r="AU83" s="33" t="str">
        <f t="shared" si="19"/>
        <v/>
      </c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17"/>
      <c r="BG83" s="17"/>
      <c r="BX83" s="2"/>
      <c r="CA83" s="35" t="str">
        <f t="shared" si="20"/>
        <v/>
      </c>
      <c r="CB83" s="35" t="str">
        <f t="shared" si="21"/>
        <v/>
      </c>
      <c r="CC83" s="35" t="str">
        <f t="shared" si="22"/>
        <v/>
      </c>
      <c r="CD83" s="35" t="str">
        <f t="shared" si="23"/>
        <v/>
      </c>
      <c r="CE83" s="35"/>
      <c r="CF83" s="35"/>
      <c r="CG83" s="36">
        <f t="shared" si="24"/>
        <v>0</v>
      </c>
      <c r="CH83" s="36">
        <f t="shared" si="25"/>
        <v>0</v>
      </c>
      <c r="CI83" s="36">
        <f t="shared" si="26"/>
        <v>0</v>
      </c>
      <c r="CJ83" s="36">
        <f t="shared" si="27"/>
        <v>0</v>
      </c>
      <c r="CK83" s="10"/>
      <c r="CL83" s="10"/>
      <c r="CM83" s="10"/>
      <c r="CN83" s="10"/>
      <c r="CO83" s="10"/>
    </row>
    <row r="84" spans="1:93" ht="16.350000000000001" customHeight="1" x14ac:dyDescent="0.25">
      <c r="A84" s="383"/>
      <c r="B84" s="37" t="s">
        <v>39</v>
      </c>
      <c r="C84" s="38">
        <f t="shared" si="18"/>
        <v>0</v>
      </c>
      <c r="D84" s="39">
        <f t="shared" si="28"/>
        <v>0</v>
      </c>
      <c r="E84" s="40">
        <f t="shared" si="28"/>
        <v>0</v>
      </c>
      <c r="F84" s="41"/>
      <c r="G84" s="42"/>
      <c r="H84" s="41"/>
      <c r="I84" s="42"/>
      <c r="J84" s="41"/>
      <c r="K84" s="43"/>
      <c r="L84" s="41"/>
      <c r="M84" s="43"/>
      <c r="N84" s="41"/>
      <c r="O84" s="43"/>
      <c r="P84" s="41"/>
      <c r="Q84" s="43"/>
      <c r="R84" s="41"/>
      <c r="S84" s="43"/>
      <c r="T84" s="41"/>
      <c r="U84" s="43"/>
      <c r="V84" s="41"/>
      <c r="W84" s="43"/>
      <c r="X84" s="41"/>
      <c r="Y84" s="43"/>
      <c r="Z84" s="41"/>
      <c r="AA84" s="43"/>
      <c r="AB84" s="41"/>
      <c r="AC84" s="43"/>
      <c r="AD84" s="41"/>
      <c r="AE84" s="43"/>
      <c r="AF84" s="41"/>
      <c r="AG84" s="43"/>
      <c r="AH84" s="41"/>
      <c r="AI84" s="43"/>
      <c r="AJ84" s="41"/>
      <c r="AK84" s="43"/>
      <c r="AL84" s="44"/>
      <c r="AM84" s="45"/>
      <c r="AN84" s="159"/>
      <c r="AO84" s="47"/>
      <c r="AP84" s="42"/>
      <c r="AQ84" s="32"/>
      <c r="AR84" s="32"/>
      <c r="AS84" s="32"/>
      <c r="AT84" s="32"/>
      <c r="AU84" s="33" t="str">
        <f t="shared" si="19"/>
        <v/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17"/>
      <c r="BG84" s="17"/>
      <c r="BX84" s="2"/>
      <c r="CA84" s="35" t="str">
        <f t="shared" si="20"/>
        <v/>
      </c>
      <c r="CB84" s="35" t="str">
        <f t="shared" si="21"/>
        <v/>
      </c>
      <c r="CC84" s="35" t="str">
        <f t="shared" si="22"/>
        <v/>
      </c>
      <c r="CD84" s="35" t="str">
        <f t="shared" si="23"/>
        <v/>
      </c>
      <c r="CE84" s="35"/>
      <c r="CF84" s="35"/>
      <c r="CG84" s="36">
        <f t="shared" si="24"/>
        <v>0</v>
      </c>
      <c r="CH84" s="36">
        <f t="shared" si="25"/>
        <v>0</v>
      </c>
      <c r="CI84" s="36">
        <f t="shared" si="26"/>
        <v>0</v>
      </c>
      <c r="CJ84" s="36">
        <f t="shared" si="27"/>
        <v>0</v>
      </c>
      <c r="CK84" s="10"/>
      <c r="CL84" s="10"/>
      <c r="CM84" s="10"/>
      <c r="CN84" s="10"/>
      <c r="CO84" s="10"/>
    </row>
    <row r="85" spans="1:93" ht="16.350000000000001" customHeight="1" x14ac:dyDescent="0.25">
      <c r="A85" s="383"/>
      <c r="B85" s="37" t="s">
        <v>41</v>
      </c>
      <c r="C85" s="38">
        <f t="shared" si="18"/>
        <v>0</v>
      </c>
      <c r="D85" s="39">
        <f t="shared" si="28"/>
        <v>0</v>
      </c>
      <c r="E85" s="40">
        <f t="shared" si="28"/>
        <v>0</v>
      </c>
      <c r="F85" s="41"/>
      <c r="G85" s="42"/>
      <c r="H85" s="41"/>
      <c r="I85" s="42"/>
      <c r="J85" s="41"/>
      <c r="K85" s="43"/>
      <c r="L85" s="41"/>
      <c r="M85" s="43"/>
      <c r="N85" s="41"/>
      <c r="O85" s="43"/>
      <c r="P85" s="41"/>
      <c r="Q85" s="43"/>
      <c r="R85" s="41"/>
      <c r="S85" s="43"/>
      <c r="T85" s="41"/>
      <c r="U85" s="43"/>
      <c r="V85" s="41"/>
      <c r="W85" s="43"/>
      <c r="X85" s="41"/>
      <c r="Y85" s="43"/>
      <c r="Z85" s="41"/>
      <c r="AA85" s="43"/>
      <c r="AB85" s="41"/>
      <c r="AC85" s="43"/>
      <c r="AD85" s="41"/>
      <c r="AE85" s="43"/>
      <c r="AF85" s="41"/>
      <c r="AG85" s="43"/>
      <c r="AH85" s="41"/>
      <c r="AI85" s="43"/>
      <c r="AJ85" s="41"/>
      <c r="AK85" s="43"/>
      <c r="AL85" s="44"/>
      <c r="AM85" s="45"/>
      <c r="AN85" s="159"/>
      <c r="AO85" s="47"/>
      <c r="AP85" s="42"/>
      <c r="AQ85" s="32"/>
      <c r="AR85" s="32"/>
      <c r="AS85" s="32"/>
      <c r="AT85" s="32"/>
      <c r="AU85" s="33" t="str">
        <f t="shared" si="19"/>
        <v/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17"/>
      <c r="BG85" s="17"/>
      <c r="BX85" s="2"/>
      <c r="CA85" s="35" t="str">
        <f t="shared" si="20"/>
        <v/>
      </c>
      <c r="CB85" s="35" t="str">
        <f t="shared" si="21"/>
        <v/>
      </c>
      <c r="CC85" s="35" t="str">
        <f t="shared" si="22"/>
        <v/>
      </c>
      <c r="CD85" s="35" t="str">
        <f t="shared" si="23"/>
        <v/>
      </c>
      <c r="CE85" s="35"/>
      <c r="CF85" s="35"/>
      <c r="CG85" s="36">
        <f t="shared" si="24"/>
        <v>0</v>
      </c>
      <c r="CH85" s="36">
        <f t="shared" si="25"/>
        <v>0</v>
      </c>
      <c r="CI85" s="36">
        <f t="shared" si="26"/>
        <v>0</v>
      </c>
      <c r="CJ85" s="36">
        <f t="shared" si="27"/>
        <v>0</v>
      </c>
      <c r="CK85" s="10"/>
      <c r="CL85" s="10"/>
      <c r="CM85" s="10"/>
      <c r="CN85" s="10"/>
      <c r="CO85" s="10"/>
    </row>
    <row r="86" spans="1:93" ht="16.350000000000001" customHeight="1" x14ac:dyDescent="0.25">
      <c r="A86" s="383"/>
      <c r="B86" s="37" t="s">
        <v>42</v>
      </c>
      <c r="C86" s="38">
        <f t="shared" si="18"/>
        <v>0</v>
      </c>
      <c r="D86" s="39">
        <f t="shared" si="28"/>
        <v>0</v>
      </c>
      <c r="E86" s="40">
        <f t="shared" si="28"/>
        <v>0</v>
      </c>
      <c r="F86" s="41"/>
      <c r="G86" s="42"/>
      <c r="H86" s="41"/>
      <c r="I86" s="42"/>
      <c r="J86" s="41"/>
      <c r="K86" s="43"/>
      <c r="L86" s="41"/>
      <c r="M86" s="43"/>
      <c r="N86" s="41"/>
      <c r="O86" s="43"/>
      <c r="P86" s="41"/>
      <c r="Q86" s="43"/>
      <c r="R86" s="41"/>
      <c r="S86" s="43"/>
      <c r="T86" s="41"/>
      <c r="U86" s="43"/>
      <c r="V86" s="41"/>
      <c r="W86" s="43"/>
      <c r="X86" s="41"/>
      <c r="Y86" s="43"/>
      <c r="Z86" s="41"/>
      <c r="AA86" s="43"/>
      <c r="AB86" s="41"/>
      <c r="AC86" s="43"/>
      <c r="AD86" s="41"/>
      <c r="AE86" s="43"/>
      <c r="AF86" s="41"/>
      <c r="AG86" s="43"/>
      <c r="AH86" s="41"/>
      <c r="AI86" s="43"/>
      <c r="AJ86" s="41"/>
      <c r="AK86" s="43"/>
      <c r="AL86" s="44"/>
      <c r="AM86" s="45"/>
      <c r="AN86" s="159"/>
      <c r="AO86" s="47"/>
      <c r="AP86" s="42"/>
      <c r="AQ86" s="32"/>
      <c r="AR86" s="32"/>
      <c r="AS86" s="32"/>
      <c r="AT86" s="32"/>
      <c r="AU86" s="33" t="str">
        <f t="shared" si="19"/>
        <v/>
      </c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17"/>
      <c r="BG86" s="17"/>
      <c r="BX86" s="2"/>
      <c r="CA86" s="35" t="str">
        <f t="shared" si="20"/>
        <v/>
      </c>
      <c r="CB86" s="35" t="str">
        <f t="shared" si="21"/>
        <v/>
      </c>
      <c r="CC86" s="35" t="str">
        <f t="shared" si="22"/>
        <v/>
      </c>
      <c r="CD86" s="35" t="str">
        <f t="shared" si="23"/>
        <v/>
      </c>
      <c r="CE86" s="35"/>
      <c r="CF86" s="35"/>
      <c r="CG86" s="36">
        <f t="shared" si="24"/>
        <v>0</v>
      </c>
      <c r="CH86" s="36">
        <f t="shared" si="25"/>
        <v>0</v>
      </c>
      <c r="CI86" s="36">
        <f t="shared" si="26"/>
        <v>0</v>
      </c>
      <c r="CJ86" s="36">
        <f t="shared" si="27"/>
        <v>0</v>
      </c>
      <c r="CK86" s="10"/>
      <c r="CL86" s="10"/>
      <c r="CM86" s="10"/>
      <c r="CN86" s="10"/>
      <c r="CO86" s="10"/>
    </row>
    <row r="87" spans="1:93" ht="16.350000000000001" customHeight="1" x14ac:dyDescent="0.25">
      <c r="A87" s="383"/>
      <c r="B87" s="37" t="s">
        <v>44</v>
      </c>
      <c r="C87" s="38">
        <f t="shared" si="18"/>
        <v>0</v>
      </c>
      <c r="D87" s="39">
        <f t="shared" si="28"/>
        <v>0</v>
      </c>
      <c r="E87" s="40">
        <f t="shared" si="28"/>
        <v>0</v>
      </c>
      <c r="F87" s="41"/>
      <c r="G87" s="42"/>
      <c r="H87" s="41"/>
      <c r="I87" s="42"/>
      <c r="J87" s="41"/>
      <c r="K87" s="43"/>
      <c r="L87" s="41"/>
      <c r="M87" s="43"/>
      <c r="N87" s="41"/>
      <c r="O87" s="43"/>
      <c r="P87" s="41"/>
      <c r="Q87" s="43"/>
      <c r="R87" s="41"/>
      <c r="S87" s="43"/>
      <c r="T87" s="41"/>
      <c r="U87" s="43"/>
      <c r="V87" s="41"/>
      <c r="W87" s="43"/>
      <c r="X87" s="41"/>
      <c r="Y87" s="43"/>
      <c r="Z87" s="41"/>
      <c r="AA87" s="43"/>
      <c r="AB87" s="41"/>
      <c r="AC87" s="43"/>
      <c r="AD87" s="41"/>
      <c r="AE87" s="43"/>
      <c r="AF87" s="41"/>
      <c r="AG87" s="43"/>
      <c r="AH87" s="41"/>
      <c r="AI87" s="43"/>
      <c r="AJ87" s="41"/>
      <c r="AK87" s="43"/>
      <c r="AL87" s="44"/>
      <c r="AM87" s="45"/>
      <c r="AN87" s="159"/>
      <c r="AO87" s="47"/>
      <c r="AP87" s="42"/>
      <c r="AQ87" s="32"/>
      <c r="AR87" s="32"/>
      <c r="AS87" s="32"/>
      <c r="AT87" s="32"/>
      <c r="AU87" s="33" t="str">
        <f t="shared" si="19"/>
        <v/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17"/>
      <c r="BG87" s="17"/>
      <c r="BX87" s="2"/>
      <c r="CA87" s="35" t="str">
        <f t="shared" si="20"/>
        <v/>
      </c>
      <c r="CB87" s="35" t="str">
        <f t="shared" si="21"/>
        <v/>
      </c>
      <c r="CC87" s="35" t="str">
        <f t="shared" si="22"/>
        <v/>
      </c>
      <c r="CD87" s="35" t="str">
        <f t="shared" si="23"/>
        <v/>
      </c>
      <c r="CE87" s="35"/>
      <c r="CF87" s="35"/>
      <c r="CG87" s="36">
        <f t="shared" si="24"/>
        <v>0</v>
      </c>
      <c r="CH87" s="36">
        <f t="shared" si="25"/>
        <v>0</v>
      </c>
      <c r="CI87" s="36">
        <f t="shared" si="26"/>
        <v>0</v>
      </c>
      <c r="CJ87" s="36">
        <f t="shared" si="27"/>
        <v>0</v>
      </c>
      <c r="CK87" s="10"/>
      <c r="CL87" s="10"/>
      <c r="CM87" s="10"/>
      <c r="CN87" s="10"/>
      <c r="CO87" s="10"/>
    </row>
    <row r="88" spans="1:93" ht="16.350000000000001" customHeight="1" x14ac:dyDescent="0.25">
      <c r="A88" s="383"/>
      <c r="B88" s="59" t="s">
        <v>46</v>
      </c>
      <c r="C88" s="38">
        <f t="shared" si="18"/>
        <v>0</v>
      </c>
      <c r="D88" s="39">
        <f t="shared" si="28"/>
        <v>0</v>
      </c>
      <c r="E88" s="61">
        <f t="shared" si="28"/>
        <v>0</v>
      </c>
      <c r="F88" s="41"/>
      <c r="G88" s="42"/>
      <c r="H88" s="41"/>
      <c r="I88" s="42"/>
      <c r="J88" s="41"/>
      <c r="K88" s="43"/>
      <c r="L88" s="41"/>
      <c r="M88" s="43"/>
      <c r="N88" s="41"/>
      <c r="O88" s="43"/>
      <c r="P88" s="41"/>
      <c r="Q88" s="43"/>
      <c r="R88" s="41"/>
      <c r="S88" s="43"/>
      <c r="T88" s="41"/>
      <c r="U88" s="43"/>
      <c r="V88" s="41"/>
      <c r="W88" s="43"/>
      <c r="X88" s="41"/>
      <c r="Y88" s="43"/>
      <c r="Z88" s="41"/>
      <c r="AA88" s="43"/>
      <c r="AB88" s="41"/>
      <c r="AC88" s="43"/>
      <c r="AD88" s="41"/>
      <c r="AE88" s="43"/>
      <c r="AF88" s="41"/>
      <c r="AG88" s="43"/>
      <c r="AH88" s="41"/>
      <c r="AI88" s="43"/>
      <c r="AJ88" s="41"/>
      <c r="AK88" s="43"/>
      <c r="AL88" s="44"/>
      <c r="AM88" s="45"/>
      <c r="AN88" s="159"/>
      <c r="AO88" s="47"/>
      <c r="AP88" s="42"/>
      <c r="AQ88" s="32"/>
      <c r="AR88" s="32"/>
      <c r="AS88" s="32"/>
      <c r="AT88" s="32"/>
      <c r="AU88" s="33" t="str">
        <f t="shared" si="19"/>
        <v/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7"/>
      <c r="BG88" s="17"/>
      <c r="BX88" s="2"/>
      <c r="CA88" s="35" t="str">
        <f t="shared" si="20"/>
        <v/>
      </c>
      <c r="CB88" s="35" t="str">
        <f t="shared" si="21"/>
        <v/>
      </c>
      <c r="CC88" s="35" t="str">
        <f t="shared" si="22"/>
        <v/>
      </c>
      <c r="CD88" s="35" t="str">
        <f t="shared" si="23"/>
        <v/>
      </c>
      <c r="CE88" s="35"/>
      <c r="CF88" s="35"/>
      <c r="CG88" s="36">
        <f t="shared" si="24"/>
        <v>0</v>
      </c>
      <c r="CH88" s="36">
        <f t="shared" si="25"/>
        <v>0</v>
      </c>
      <c r="CI88" s="36">
        <f t="shared" si="26"/>
        <v>0</v>
      </c>
      <c r="CJ88" s="36">
        <f t="shared" si="27"/>
        <v>0</v>
      </c>
      <c r="CK88" s="10"/>
      <c r="CL88" s="10"/>
      <c r="CM88" s="10"/>
      <c r="CN88" s="10"/>
      <c r="CO88" s="10"/>
    </row>
    <row r="89" spans="1:93" ht="16.350000000000001" customHeight="1" x14ac:dyDescent="0.25">
      <c r="A89" s="384"/>
      <c r="B89" s="63" t="s">
        <v>45</v>
      </c>
      <c r="C89" s="64">
        <f t="shared" si="18"/>
        <v>0</v>
      </c>
      <c r="D89" s="65">
        <f t="shared" si="28"/>
        <v>0</v>
      </c>
      <c r="E89" s="66">
        <f t="shared" si="28"/>
        <v>0</v>
      </c>
      <c r="F89" s="70"/>
      <c r="G89" s="74"/>
      <c r="H89" s="70"/>
      <c r="I89" s="74"/>
      <c r="J89" s="70"/>
      <c r="K89" s="84"/>
      <c r="L89" s="70"/>
      <c r="M89" s="84"/>
      <c r="N89" s="70"/>
      <c r="O89" s="84"/>
      <c r="P89" s="70"/>
      <c r="Q89" s="84"/>
      <c r="R89" s="70"/>
      <c r="S89" s="84"/>
      <c r="T89" s="70"/>
      <c r="U89" s="84"/>
      <c r="V89" s="70"/>
      <c r="W89" s="84"/>
      <c r="X89" s="70"/>
      <c r="Y89" s="84"/>
      <c r="Z89" s="70"/>
      <c r="AA89" s="84"/>
      <c r="AB89" s="70"/>
      <c r="AC89" s="84"/>
      <c r="AD89" s="70"/>
      <c r="AE89" s="84"/>
      <c r="AF89" s="70"/>
      <c r="AG89" s="84"/>
      <c r="AH89" s="70"/>
      <c r="AI89" s="84"/>
      <c r="AJ89" s="70"/>
      <c r="AK89" s="84"/>
      <c r="AL89" s="85"/>
      <c r="AM89" s="86"/>
      <c r="AN89" s="160"/>
      <c r="AO89" s="87"/>
      <c r="AP89" s="74"/>
      <c r="AQ89" s="75"/>
      <c r="AR89" s="75"/>
      <c r="AS89" s="75"/>
      <c r="AT89" s="75"/>
      <c r="AU89" s="33" t="str">
        <f t="shared" si="19"/>
        <v/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17"/>
      <c r="BG89" s="17"/>
      <c r="BX89" s="2"/>
      <c r="CA89" s="35" t="str">
        <f t="shared" si="20"/>
        <v/>
      </c>
      <c r="CB89" s="35" t="str">
        <f t="shared" si="21"/>
        <v/>
      </c>
      <c r="CC89" s="35" t="str">
        <f t="shared" si="22"/>
        <v/>
      </c>
      <c r="CD89" s="35" t="str">
        <f t="shared" si="23"/>
        <v/>
      </c>
      <c r="CE89" s="35"/>
      <c r="CF89" s="35"/>
      <c r="CG89" s="36">
        <f t="shared" si="24"/>
        <v>0</v>
      </c>
      <c r="CH89" s="36">
        <f t="shared" si="25"/>
        <v>0</v>
      </c>
      <c r="CI89" s="36">
        <f t="shared" si="26"/>
        <v>0</v>
      </c>
      <c r="CJ89" s="36">
        <f t="shared" si="27"/>
        <v>0</v>
      </c>
      <c r="CK89" s="10"/>
      <c r="CL89" s="10"/>
      <c r="CM89" s="10"/>
      <c r="CN89" s="10"/>
      <c r="CO89" s="10"/>
    </row>
    <row r="90" spans="1:93" ht="32.1" customHeight="1" x14ac:dyDescent="0.25">
      <c r="A90" s="161" t="s">
        <v>61</v>
      </c>
      <c r="B90" s="161"/>
      <c r="C90" s="162"/>
      <c r="D90" s="162"/>
      <c r="E90" s="162"/>
      <c r="F90" s="162"/>
      <c r="G90" s="162"/>
      <c r="H90" s="162"/>
      <c r="I90" s="162"/>
      <c r="J90" s="162"/>
      <c r="K90" s="163"/>
      <c r="L90" s="163"/>
      <c r="M90" s="164"/>
      <c r="N90" s="165"/>
      <c r="O90" s="164"/>
      <c r="P90" s="164"/>
      <c r="Q90" s="164"/>
      <c r="R90" s="164"/>
      <c r="S90" s="164"/>
      <c r="T90" s="164"/>
      <c r="U90" s="164"/>
      <c r="V90" s="164"/>
      <c r="W90" s="165"/>
      <c r="X90" s="165"/>
      <c r="Y90" s="165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7"/>
      <c r="AR90" s="17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21" customHeight="1" x14ac:dyDescent="0.25">
      <c r="A91" s="382" t="s">
        <v>62</v>
      </c>
      <c r="B91" s="388" t="s">
        <v>63</v>
      </c>
      <c r="C91" s="391" t="s">
        <v>6</v>
      </c>
      <c r="D91" s="392"/>
      <c r="E91" s="393"/>
      <c r="F91" s="415" t="s">
        <v>7</v>
      </c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6"/>
      <c r="AN91" s="392" t="s">
        <v>9</v>
      </c>
      <c r="AO91" s="393"/>
      <c r="AP91" s="382" t="s">
        <v>10</v>
      </c>
      <c r="AQ91" s="382" t="s">
        <v>11</v>
      </c>
      <c r="AR91" s="382" t="s">
        <v>13</v>
      </c>
      <c r="BX91" s="2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2.5" customHeight="1" x14ac:dyDescent="0.25">
      <c r="A92" s="383"/>
      <c r="B92" s="389"/>
      <c r="C92" s="397"/>
      <c r="D92" s="398"/>
      <c r="E92" s="399"/>
      <c r="F92" s="407" t="s">
        <v>14</v>
      </c>
      <c r="G92" s="408"/>
      <c r="H92" s="407" t="s">
        <v>15</v>
      </c>
      <c r="I92" s="408"/>
      <c r="J92" s="415" t="s">
        <v>64</v>
      </c>
      <c r="K92" s="417"/>
      <c r="L92" s="415" t="s">
        <v>65</v>
      </c>
      <c r="M92" s="417"/>
      <c r="N92" s="415" t="s">
        <v>66</v>
      </c>
      <c r="O92" s="417"/>
      <c r="P92" s="415" t="s">
        <v>67</v>
      </c>
      <c r="Q92" s="417"/>
      <c r="R92" s="415" t="s">
        <v>68</v>
      </c>
      <c r="S92" s="417"/>
      <c r="T92" s="415" t="s">
        <v>69</v>
      </c>
      <c r="U92" s="417"/>
      <c r="V92" s="415" t="s">
        <v>70</v>
      </c>
      <c r="W92" s="417"/>
      <c r="X92" s="415" t="s">
        <v>71</v>
      </c>
      <c r="Y92" s="417"/>
      <c r="Z92" s="415" t="s">
        <v>72</v>
      </c>
      <c r="AA92" s="417"/>
      <c r="AB92" s="415" t="s">
        <v>73</v>
      </c>
      <c r="AC92" s="417"/>
      <c r="AD92" s="415" t="s">
        <v>74</v>
      </c>
      <c r="AE92" s="418"/>
      <c r="AF92" s="415" t="s">
        <v>75</v>
      </c>
      <c r="AG92" s="417"/>
      <c r="AH92" s="418" t="s">
        <v>76</v>
      </c>
      <c r="AI92" s="418"/>
      <c r="AJ92" s="415" t="s">
        <v>77</v>
      </c>
      <c r="AK92" s="417"/>
      <c r="AL92" s="418" t="s">
        <v>30</v>
      </c>
      <c r="AM92" s="416"/>
      <c r="AN92" s="398"/>
      <c r="AO92" s="399"/>
      <c r="AP92" s="383"/>
      <c r="AQ92" s="383"/>
      <c r="AR92" s="383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X92" s="2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24" customHeight="1" x14ac:dyDescent="0.25">
      <c r="A93" s="384"/>
      <c r="B93" s="390"/>
      <c r="C93" s="166" t="s">
        <v>31</v>
      </c>
      <c r="D93" s="167" t="s">
        <v>32</v>
      </c>
      <c r="E93" s="308" t="s">
        <v>33</v>
      </c>
      <c r="F93" s="11" t="s">
        <v>32</v>
      </c>
      <c r="G93" s="305" t="s">
        <v>33</v>
      </c>
      <c r="H93" s="11" t="s">
        <v>32</v>
      </c>
      <c r="I93" s="305" t="s">
        <v>33</v>
      </c>
      <c r="J93" s="11" t="s">
        <v>32</v>
      </c>
      <c r="K93" s="305" t="s">
        <v>33</v>
      </c>
      <c r="L93" s="11" t="s">
        <v>32</v>
      </c>
      <c r="M93" s="305" t="s">
        <v>33</v>
      </c>
      <c r="N93" s="11" t="s">
        <v>32</v>
      </c>
      <c r="O93" s="304" t="s">
        <v>33</v>
      </c>
      <c r="P93" s="11" t="s">
        <v>32</v>
      </c>
      <c r="Q93" s="305" t="s">
        <v>33</v>
      </c>
      <c r="R93" s="170" t="s">
        <v>32</v>
      </c>
      <c r="S93" s="304" t="s">
        <v>33</v>
      </c>
      <c r="T93" s="11" t="s">
        <v>32</v>
      </c>
      <c r="U93" s="305" t="s">
        <v>33</v>
      </c>
      <c r="V93" s="170" t="s">
        <v>32</v>
      </c>
      <c r="W93" s="304" t="s">
        <v>33</v>
      </c>
      <c r="X93" s="11" t="s">
        <v>32</v>
      </c>
      <c r="Y93" s="305" t="s">
        <v>33</v>
      </c>
      <c r="Z93" s="170" t="s">
        <v>32</v>
      </c>
      <c r="AA93" s="304" t="s">
        <v>33</v>
      </c>
      <c r="AB93" s="11" t="s">
        <v>32</v>
      </c>
      <c r="AC93" s="305" t="s">
        <v>33</v>
      </c>
      <c r="AD93" s="11" t="s">
        <v>32</v>
      </c>
      <c r="AE93" s="304" t="s">
        <v>33</v>
      </c>
      <c r="AF93" s="11" t="s">
        <v>32</v>
      </c>
      <c r="AG93" s="305" t="s">
        <v>33</v>
      </c>
      <c r="AH93" s="170" t="s">
        <v>32</v>
      </c>
      <c r="AI93" s="304" t="s">
        <v>33</v>
      </c>
      <c r="AJ93" s="11" t="s">
        <v>32</v>
      </c>
      <c r="AK93" s="305" t="s">
        <v>33</v>
      </c>
      <c r="AL93" s="170" t="s">
        <v>32</v>
      </c>
      <c r="AM93" s="311" t="s">
        <v>33</v>
      </c>
      <c r="AN93" s="307" t="s">
        <v>34</v>
      </c>
      <c r="AO93" s="308" t="s">
        <v>35</v>
      </c>
      <c r="AP93" s="384"/>
      <c r="AQ93" s="384"/>
      <c r="AR93" s="384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X93" s="2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9.5" customHeight="1" x14ac:dyDescent="0.25">
      <c r="A94" s="382" t="s">
        <v>78</v>
      </c>
      <c r="B94" s="18" t="s">
        <v>79</v>
      </c>
      <c r="C94" s="19">
        <f t="shared" ref="C94:C105" si="29">SUM(D94+E94)</f>
        <v>212</v>
      </c>
      <c r="D94" s="20">
        <f>+L94+N94+P94+R94+T94+V94+X94+Z94+AB94+AD94</f>
        <v>87</v>
      </c>
      <c r="E94" s="172">
        <f>+M94+O94+Q94+S94+U94+W94+Y94+AA94+AC94+AE94</f>
        <v>125</v>
      </c>
      <c r="F94" s="126"/>
      <c r="G94" s="173"/>
      <c r="H94" s="126"/>
      <c r="I94" s="174"/>
      <c r="J94" s="126"/>
      <c r="K94" s="173"/>
      <c r="L94" s="77">
        <v>2</v>
      </c>
      <c r="M94" s="78">
        <v>2</v>
      </c>
      <c r="N94" s="175">
        <v>9</v>
      </c>
      <c r="O94" s="176">
        <v>18</v>
      </c>
      <c r="P94" s="79">
        <v>11</v>
      </c>
      <c r="Q94" s="78">
        <v>26</v>
      </c>
      <c r="R94" s="177">
        <v>8</v>
      </c>
      <c r="S94" s="176">
        <v>16</v>
      </c>
      <c r="T94" s="77">
        <v>18</v>
      </c>
      <c r="U94" s="29">
        <v>22</v>
      </c>
      <c r="V94" s="175">
        <v>11</v>
      </c>
      <c r="W94" s="177">
        <v>12</v>
      </c>
      <c r="X94" s="77">
        <v>10</v>
      </c>
      <c r="Y94" s="29">
        <v>9</v>
      </c>
      <c r="Z94" s="175">
        <v>9</v>
      </c>
      <c r="AA94" s="177">
        <v>9</v>
      </c>
      <c r="AB94" s="77">
        <v>6</v>
      </c>
      <c r="AC94" s="29">
        <v>7</v>
      </c>
      <c r="AD94" s="77">
        <v>3</v>
      </c>
      <c r="AE94" s="78">
        <v>4</v>
      </c>
      <c r="AF94" s="178"/>
      <c r="AG94" s="179"/>
      <c r="AH94" s="178"/>
      <c r="AI94" s="179"/>
      <c r="AJ94" s="178"/>
      <c r="AK94" s="179"/>
      <c r="AL94" s="180"/>
      <c r="AM94" s="181"/>
      <c r="AN94" s="182">
        <v>0</v>
      </c>
      <c r="AO94" s="78">
        <v>0</v>
      </c>
      <c r="AP94" s="30">
        <v>0</v>
      </c>
      <c r="AQ94" s="29">
        <v>0</v>
      </c>
      <c r="AR94" s="78">
        <v>0</v>
      </c>
      <c r="AS94" s="33" t="str">
        <f t="shared" ref="AS94:AS105" si="30">$CA94&amp;$CB94&amp;$CC94&amp;$CD94</f>
        <v/>
      </c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17"/>
      <c r="BE94" s="17"/>
      <c r="BX94" s="2"/>
      <c r="CA94" s="35" t="str">
        <f t="shared" ref="CA94:CA105" si="31">IF(CG94=1,"* No olvide digitar la columna Trans y/o Pueblos Originarios y/o Migrantes y/o Población SENAME (Digite Cero si no tiene). ","")</f>
        <v/>
      </c>
      <c r="CB94" s="35" t="str">
        <f t="shared" ref="CB94:CB105" si="32">IF(CH94=1,"* El número de Trans y/o Pueblos Originarios y/o Migrantes y/o Población SENAME NO DEBE ser mayor que el Total. ","")</f>
        <v/>
      </c>
      <c r="CC94" s="35"/>
      <c r="CD94" s="35"/>
      <c r="CE94" s="35"/>
      <c r="CF94" s="35"/>
      <c r="CG94" s="36">
        <f t="shared" ref="CG94:CG105" si="33">IF(AND(C94&lt;&gt;0,OR(AO94="",AP94="",AQ94="",AR94="",AN94="")),1,0)</f>
        <v>0</v>
      </c>
      <c r="CH94" s="36">
        <f t="shared" ref="CH94:CH105" si="34">IF(OR(C94&lt;(AN94+AO94),C94&lt;AQ94,C94&lt;AP94,C94&lt;AR94),1,0)</f>
        <v>0</v>
      </c>
      <c r="CI94" s="36"/>
      <c r="CJ94" s="36"/>
      <c r="CK94" s="10"/>
      <c r="CL94" s="10"/>
      <c r="CM94" s="10"/>
      <c r="CN94" s="10"/>
      <c r="CO94" s="10"/>
    </row>
    <row r="95" spans="1:93" ht="19.5" customHeight="1" x14ac:dyDescent="0.25">
      <c r="A95" s="383"/>
      <c r="B95" s="37" t="s">
        <v>80</v>
      </c>
      <c r="C95" s="38">
        <f t="shared" si="29"/>
        <v>33</v>
      </c>
      <c r="D95" s="39">
        <f>SUM(F95+H95+J95+L95+N95+P95+R95+T95+V95+X95+Z95+AB95+AD95+AF95+AH95+AJ95+AL95)</f>
        <v>24</v>
      </c>
      <c r="E95" s="183">
        <f t="shared" ref="D95:E97" si="35">SUM(G95+I95+K95+M95+O95+Q95+S95+U95+W95+Y95+AA95+AC95+AE95+AG95+AI95+AK95+AM95)</f>
        <v>9</v>
      </c>
      <c r="F95" s="41"/>
      <c r="G95" s="184"/>
      <c r="H95" s="41"/>
      <c r="I95" s="42"/>
      <c r="J95" s="182"/>
      <c r="K95" s="101"/>
      <c r="L95" s="41"/>
      <c r="M95" s="43"/>
      <c r="N95" s="182"/>
      <c r="O95" s="101"/>
      <c r="P95" s="44">
        <v>3</v>
      </c>
      <c r="Q95" s="43"/>
      <c r="R95" s="184">
        <v>1</v>
      </c>
      <c r="S95" s="101"/>
      <c r="T95" s="41">
        <v>2</v>
      </c>
      <c r="U95" s="42"/>
      <c r="V95" s="182">
        <v>1</v>
      </c>
      <c r="W95" s="184"/>
      <c r="X95" s="41">
        <v>3</v>
      </c>
      <c r="Y95" s="42">
        <v>3</v>
      </c>
      <c r="Z95" s="182">
        <v>3</v>
      </c>
      <c r="AA95" s="184">
        <v>1</v>
      </c>
      <c r="AB95" s="41">
        <v>3</v>
      </c>
      <c r="AC95" s="42"/>
      <c r="AD95" s="41">
        <v>3</v>
      </c>
      <c r="AE95" s="43">
        <v>2</v>
      </c>
      <c r="AF95" s="41">
        <v>1</v>
      </c>
      <c r="AG95" s="42">
        <v>1</v>
      </c>
      <c r="AH95" s="41">
        <v>3</v>
      </c>
      <c r="AI95" s="42">
        <v>1</v>
      </c>
      <c r="AJ95" s="41">
        <v>1</v>
      </c>
      <c r="AK95" s="42">
        <v>1</v>
      </c>
      <c r="AL95" s="182"/>
      <c r="AM95" s="46"/>
      <c r="AN95" s="182">
        <v>0</v>
      </c>
      <c r="AO95" s="43">
        <v>0</v>
      </c>
      <c r="AP95" s="32">
        <v>0</v>
      </c>
      <c r="AQ95" s="42">
        <v>0</v>
      </c>
      <c r="AR95" s="43">
        <v>0</v>
      </c>
      <c r="AS95" s="33" t="str">
        <f t="shared" si="30"/>
        <v/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17"/>
      <c r="BE95" s="17"/>
      <c r="BX95" s="2"/>
      <c r="CA95" s="35" t="str">
        <f t="shared" si="31"/>
        <v/>
      </c>
      <c r="CB95" s="35" t="str">
        <f t="shared" si="32"/>
        <v/>
      </c>
      <c r="CG95" s="36">
        <f t="shared" si="33"/>
        <v>0</v>
      </c>
      <c r="CH95" s="36">
        <f t="shared" si="34"/>
        <v>0</v>
      </c>
      <c r="CI95" s="10"/>
      <c r="CJ95" s="10"/>
      <c r="CK95" s="10"/>
      <c r="CL95" s="10"/>
      <c r="CM95" s="10"/>
      <c r="CN95" s="10"/>
      <c r="CO95" s="10"/>
    </row>
    <row r="96" spans="1:93" ht="19.5" customHeight="1" x14ac:dyDescent="0.25">
      <c r="A96" s="383"/>
      <c r="B96" s="37" t="s">
        <v>81</v>
      </c>
      <c r="C96" s="38">
        <f t="shared" si="29"/>
        <v>9</v>
      </c>
      <c r="D96" s="39">
        <f t="shared" si="35"/>
        <v>2</v>
      </c>
      <c r="E96" s="183">
        <f t="shared" si="35"/>
        <v>7</v>
      </c>
      <c r="F96" s="41"/>
      <c r="G96" s="184"/>
      <c r="H96" s="41"/>
      <c r="I96" s="42"/>
      <c r="J96" s="182"/>
      <c r="K96" s="101"/>
      <c r="L96" s="41"/>
      <c r="M96" s="43"/>
      <c r="N96" s="182"/>
      <c r="O96" s="101">
        <v>3</v>
      </c>
      <c r="P96" s="44"/>
      <c r="Q96" s="43">
        <v>1</v>
      </c>
      <c r="R96" s="184">
        <v>2</v>
      </c>
      <c r="S96" s="101">
        <v>1</v>
      </c>
      <c r="T96" s="41"/>
      <c r="U96" s="42">
        <v>2</v>
      </c>
      <c r="V96" s="182"/>
      <c r="W96" s="184"/>
      <c r="X96" s="41"/>
      <c r="Y96" s="42"/>
      <c r="Z96" s="182"/>
      <c r="AA96" s="184"/>
      <c r="AB96" s="41"/>
      <c r="AC96" s="42"/>
      <c r="AD96" s="41"/>
      <c r="AE96" s="43"/>
      <c r="AF96" s="41"/>
      <c r="AG96" s="42"/>
      <c r="AH96" s="41"/>
      <c r="AI96" s="42"/>
      <c r="AJ96" s="41"/>
      <c r="AK96" s="42"/>
      <c r="AL96" s="182"/>
      <c r="AM96" s="46"/>
      <c r="AN96" s="182">
        <v>0</v>
      </c>
      <c r="AO96" s="43">
        <v>0</v>
      </c>
      <c r="AP96" s="32">
        <v>0</v>
      </c>
      <c r="AQ96" s="42">
        <v>0</v>
      </c>
      <c r="AR96" s="43">
        <v>0</v>
      </c>
      <c r="AS96" s="33" t="str">
        <f t="shared" si="30"/>
        <v/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17"/>
      <c r="BE96" s="17"/>
      <c r="BX96" s="2"/>
      <c r="CA96" s="35" t="str">
        <f t="shared" si="31"/>
        <v/>
      </c>
      <c r="CB96" s="35" t="str">
        <f t="shared" si="32"/>
        <v/>
      </c>
      <c r="CG96" s="36">
        <f t="shared" si="33"/>
        <v>0</v>
      </c>
      <c r="CH96" s="36">
        <f t="shared" si="34"/>
        <v>0</v>
      </c>
      <c r="CI96" s="10"/>
      <c r="CJ96" s="10"/>
      <c r="CK96" s="10"/>
      <c r="CL96" s="10"/>
      <c r="CM96" s="10"/>
      <c r="CN96" s="10"/>
      <c r="CO96" s="10"/>
    </row>
    <row r="97" spans="1:93" ht="19.5" customHeight="1" x14ac:dyDescent="0.25">
      <c r="A97" s="383"/>
      <c r="B97" s="37" t="s">
        <v>82</v>
      </c>
      <c r="C97" s="38">
        <f t="shared" si="29"/>
        <v>0</v>
      </c>
      <c r="D97" s="39">
        <f t="shared" si="35"/>
        <v>0</v>
      </c>
      <c r="E97" s="183">
        <f t="shared" si="35"/>
        <v>0</v>
      </c>
      <c r="F97" s="41"/>
      <c r="G97" s="184"/>
      <c r="H97" s="41"/>
      <c r="I97" s="42"/>
      <c r="J97" s="182"/>
      <c r="K97" s="101"/>
      <c r="L97" s="41"/>
      <c r="M97" s="43"/>
      <c r="N97" s="182"/>
      <c r="O97" s="101"/>
      <c r="P97" s="44"/>
      <c r="Q97" s="43"/>
      <c r="R97" s="184"/>
      <c r="S97" s="101"/>
      <c r="T97" s="41"/>
      <c r="U97" s="42"/>
      <c r="V97" s="182"/>
      <c r="W97" s="184"/>
      <c r="X97" s="41"/>
      <c r="Y97" s="42"/>
      <c r="Z97" s="182"/>
      <c r="AA97" s="184"/>
      <c r="AB97" s="41"/>
      <c r="AC97" s="42"/>
      <c r="AD97" s="41"/>
      <c r="AE97" s="43"/>
      <c r="AF97" s="41"/>
      <c r="AG97" s="42"/>
      <c r="AH97" s="41"/>
      <c r="AI97" s="42"/>
      <c r="AJ97" s="41"/>
      <c r="AK97" s="42"/>
      <c r="AL97" s="182"/>
      <c r="AM97" s="46"/>
      <c r="AN97" s="182"/>
      <c r="AO97" s="43"/>
      <c r="AP97" s="32"/>
      <c r="AQ97" s="42"/>
      <c r="AR97" s="43"/>
      <c r="AS97" s="33" t="str">
        <f t="shared" si="30"/>
        <v/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17"/>
      <c r="BE97" s="17"/>
      <c r="BX97" s="2"/>
      <c r="CA97" s="35" t="str">
        <f t="shared" si="31"/>
        <v/>
      </c>
      <c r="CB97" s="35" t="str">
        <f t="shared" si="32"/>
        <v/>
      </c>
      <c r="CG97" s="36">
        <f t="shared" si="33"/>
        <v>0</v>
      </c>
      <c r="CH97" s="36">
        <f t="shared" si="34"/>
        <v>0</v>
      </c>
      <c r="CI97" s="10"/>
      <c r="CJ97" s="10"/>
      <c r="CK97" s="10"/>
      <c r="CL97" s="10"/>
      <c r="CM97" s="10"/>
      <c r="CN97" s="10"/>
      <c r="CO97" s="10"/>
    </row>
    <row r="98" spans="1:93" ht="19.5" customHeight="1" x14ac:dyDescent="0.25">
      <c r="A98" s="383"/>
      <c r="B98" s="128" t="s">
        <v>83</v>
      </c>
      <c r="C98" s="129">
        <f t="shared" si="29"/>
        <v>0</v>
      </c>
      <c r="D98" s="185">
        <f>+J98+L98+N98</f>
        <v>0</v>
      </c>
      <c r="E98" s="186">
        <f>+K98+M98+O98</f>
        <v>0</v>
      </c>
      <c r="F98" s="90"/>
      <c r="G98" s="187"/>
      <c r="H98" s="90"/>
      <c r="I98" s="91"/>
      <c r="J98" s="182"/>
      <c r="K98" s="101"/>
      <c r="L98" s="53"/>
      <c r="M98" s="55"/>
      <c r="N98" s="188"/>
      <c r="O98" s="189"/>
      <c r="P98" s="117"/>
      <c r="Q98" s="116"/>
      <c r="R98" s="187"/>
      <c r="S98" s="190"/>
      <c r="T98" s="90"/>
      <c r="U98" s="91"/>
      <c r="V98" s="130"/>
      <c r="W98" s="187"/>
      <c r="X98" s="90"/>
      <c r="Y98" s="91"/>
      <c r="Z98" s="130"/>
      <c r="AA98" s="187"/>
      <c r="AB98" s="90"/>
      <c r="AC98" s="91"/>
      <c r="AD98" s="90"/>
      <c r="AE98" s="116"/>
      <c r="AF98" s="90"/>
      <c r="AG98" s="91"/>
      <c r="AH98" s="90"/>
      <c r="AI98" s="91"/>
      <c r="AJ98" s="90"/>
      <c r="AK98" s="91"/>
      <c r="AL98" s="187"/>
      <c r="AM98" s="118"/>
      <c r="AN98" s="182"/>
      <c r="AO98" s="43"/>
      <c r="AP98" s="32"/>
      <c r="AQ98" s="54"/>
      <c r="AR98" s="55"/>
      <c r="AS98" s="33" t="str">
        <f t="shared" si="30"/>
        <v/>
      </c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17"/>
      <c r="BE98" s="17"/>
      <c r="BX98" s="2"/>
      <c r="CA98" s="35" t="str">
        <f t="shared" si="31"/>
        <v/>
      </c>
      <c r="CB98" s="35" t="str">
        <f t="shared" si="32"/>
        <v/>
      </c>
      <c r="CG98" s="36">
        <f t="shared" si="33"/>
        <v>0</v>
      </c>
      <c r="CH98" s="36">
        <f t="shared" si="34"/>
        <v>0</v>
      </c>
      <c r="CI98" s="10"/>
      <c r="CJ98" s="10"/>
      <c r="CK98" s="10"/>
      <c r="CL98" s="10"/>
      <c r="CM98" s="10"/>
      <c r="CN98" s="10"/>
      <c r="CO98" s="10"/>
    </row>
    <row r="99" spans="1:93" ht="19.5" customHeight="1" x14ac:dyDescent="0.25">
      <c r="A99" s="384"/>
      <c r="B99" s="63" t="s">
        <v>84</v>
      </c>
      <c r="C99" s="64">
        <f t="shared" si="29"/>
        <v>0</v>
      </c>
      <c r="D99" s="65">
        <f>SUM(F99+H99+J99+L99+N99+P99+R99+T99+V99+X99+Z99+AB99+AD99+AF99+AH99+AJ99+AL99)</f>
        <v>0</v>
      </c>
      <c r="E99" s="191">
        <f>SUM(G99+I99+K99+M99+O99+Q99+S99+U99+W99+Y99+AA99+AC99+AE99+AG99+AI99+AK99+AM99)</f>
        <v>0</v>
      </c>
      <c r="F99" s="70"/>
      <c r="G99" s="192"/>
      <c r="H99" s="70"/>
      <c r="I99" s="74"/>
      <c r="J99" s="193"/>
      <c r="K99" s="194"/>
      <c r="L99" s="70"/>
      <c r="M99" s="84"/>
      <c r="N99" s="193"/>
      <c r="O99" s="194"/>
      <c r="P99" s="85"/>
      <c r="Q99" s="84"/>
      <c r="R99" s="192"/>
      <c r="S99" s="194"/>
      <c r="T99" s="70"/>
      <c r="U99" s="74"/>
      <c r="V99" s="193"/>
      <c r="W99" s="192"/>
      <c r="X99" s="70"/>
      <c r="Y99" s="74"/>
      <c r="Z99" s="193"/>
      <c r="AA99" s="192"/>
      <c r="AB99" s="70"/>
      <c r="AC99" s="74"/>
      <c r="AD99" s="70"/>
      <c r="AE99" s="84"/>
      <c r="AF99" s="70"/>
      <c r="AG99" s="74"/>
      <c r="AH99" s="70"/>
      <c r="AI99" s="74"/>
      <c r="AJ99" s="70"/>
      <c r="AK99" s="74"/>
      <c r="AL99" s="70"/>
      <c r="AM99" s="74"/>
      <c r="AN99" s="182"/>
      <c r="AO99" s="43"/>
      <c r="AP99" s="32"/>
      <c r="AQ99" s="42"/>
      <c r="AR99" s="43"/>
      <c r="AS99" s="33" t="str">
        <f t="shared" si="30"/>
        <v/>
      </c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17"/>
      <c r="BE99" s="17"/>
      <c r="BX99" s="2"/>
      <c r="CA99" s="35" t="str">
        <f t="shared" si="31"/>
        <v/>
      </c>
      <c r="CB99" s="35" t="str">
        <f t="shared" si="32"/>
        <v/>
      </c>
      <c r="CG99" s="36">
        <f t="shared" si="33"/>
        <v>0</v>
      </c>
      <c r="CH99" s="36">
        <f t="shared" si="34"/>
        <v>0</v>
      </c>
      <c r="CI99" s="10"/>
      <c r="CJ99" s="10"/>
      <c r="CK99" s="10"/>
      <c r="CL99" s="10"/>
      <c r="CM99" s="10"/>
      <c r="CN99" s="10"/>
      <c r="CO99" s="10"/>
    </row>
    <row r="100" spans="1:93" ht="19.5" customHeight="1" x14ac:dyDescent="0.25">
      <c r="A100" s="382" t="s">
        <v>85</v>
      </c>
      <c r="B100" s="18" t="s">
        <v>79</v>
      </c>
      <c r="C100" s="19">
        <f t="shared" si="29"/>
        <v>0</v>
      </c>
      <c r="D100" s="20">
        <f>+L100+N100+P100+R100+T100+V100+X100+Z100+AB100+AD100</f>
        <v>0</v>
      </c>
      <c r="E100" s="172">
        <f>+M100+O100+Q100+S100+U100+W100+Y100+AA100+AC100+AE100</f>
        <v>0</v>
      </c>
      <c r="F100" s="126"/>
      <c r="G100" s="173"/>
      <c r="H100" s="126"/>
      <c r="I100" s="174"/>
      <c r="J100" s="126"/>
      <c r="K100" s="173"/>
      <c r="L100" s="77"/>
      <c r="M100" s="78"/>
      <c r="N100" s="175"/>
      <c r="O100" s="176"/>
      <c r="P100" s="79"/>
      <c r="Q100" s="78"/>
      <c r="R100" s="177"/>
      <c r="S100" s="176"/>
      <c r="T100" s="77"/>
      <c r="U100" s="29"/>
      <c r="V100" s="175"/>
      <c r="W100" s="177"/>
      <c r="X100" s="77"/>
      <c r="Y100" s="29"/>
      <c r="Z100" s="175"/>
      <c r="AA100" s="177"/>
      <c r="AB100" s="77"/>
      <c r="AC100" s="29"/>
      <c r="AD100" s="77"/>
      <c r="AE100" s="78"/>
      <c r="AF100" s="107"/>
      <c r="AG100" s="195"/>
      <c r="AH100" s="107"/>
      <c r="AI100" s="195"/>
      <c r="AJ100" s="107"/>
      <c r="AK100" s="195"/>
      <c r="AL100" s="196"/>
      <c r="AM100" s="197"/>
      <c r="AN100" s="182"/>
      <c r="AO100" s="43"/>
      <c r="AP100" s="32"/>
      <c r="AQ100" s="95"/>
      <c r="AR100" s="96"/>
      <c r="AS100" s="33" t="str">
        <f t="shared" si="30"/>
        <v/>
      </c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17"/>
      <c r="BE100" s="17"/>
      <c r="BX100" s="2"/>
      <c r="CA100" s="35" t="str">
        <f t="shared" si="31"/>
        <v/>
      </c>
      <c r="CB100" s="35" t="str">
        <f t="shared" si="32"/>
        <v/>
      </c>
      <c r="CG100" s="36">
        <f t="shared" si="33"/>
        <v>0</v>
      </c>
      <c r="CH100" s="36">
        <f t="shared" si="34"/>
        <v>0</v>
      </c>
      <c r="CI100" s="10"/>
      <c r="CJ100" s="10"/>
      <c r="CK100" s="10"/>
      <c r="CL100" s="10"/>
      <c r="CM100" s="10"/>
      <c r="CN100" s="10"/>
      <c r="CO100" s="10"/>
    </row>
    <row r="101" spans="1:93" ht="19.5" customHeight="1" x14ac:dyDescent="0.25">
      <c r="A101" s="383"/>
      <c r="B101" s="37" t="s">
        <v>80</v>
      </c>
      <c r="C101" s="38">
        <f t="shared" si="29"/>
        <v>33</v>
      </c>
      <c r="D101" s="39">
        <f t="shared" ref="D101:E103" si="36">SUM(F101+H101+J101+L101+N101+P101+R101+T101+V101+X101+Z101+AB101+AD101+AF101+AH101+AJ101+AL101)</f>
        <v>24</v>
      </c>
      <c r="E101" s="183">
        <f t="shared" si="36"/>
        <v>9</v>
      </c>
      <c r="F101" s="41"/>
      <c r="G101" s="198"/>
      <c r="H101" s="41"/>
      <c r="I101" s="95"/>
      <c r="J101" s="41"/>
      <c r="K101" s="198"/>
      <c r="L101" s="41"/>
      <c r="M101" s="95"/>
      <c r="N101" s="182"/>
      <c r="O101" s="198"/>
      <c r="P101" s="41">
        <v>3</v>
      </c>
      <c r="Q101" s="95"/>
      <c r="R101" s="182">
        <v>1</v>
      </c>
      <c r="S101" s="198"/>
      <c r="T101" s="41">
        <v>2</v>
      </c>
      <c r="U101" s="95"/>
      <c r="V101" s="182">
        <v>1</v>
      </c>
      <c r="W101" s="198"/>
      <c r="X101" s="41">
        <v>3</v>
      </c>
      <c r="Y101" s="95">
        <v>3</v>
      </c>
      <c r="Z101" s="182">
        <v>3</v>
      </c>
      <c r="AA101" s="198">
        <v>1</v>
      </c>
      <c r="AB101" s="41">
        <v>3</v>
      </c>
      <c r="AC101" s="95"/>
      <c r="AD101" s="41">
        <v>3</v>
      </c>
      <c r="AE101" s="96">
        <v>2</v>
      </c>
      <c r="AF101" s="41">
        <v>1</v>
      </c>
      <c r="AG101" s="42">
        <v>1</v>
      </c>
      <c r="AH101" s="41">
        <v>3</v>
      </c>
      <c r="AI101" s="42">
        <v>1</v>
      </c>
      <c r="AJ101" s="41">
        <v>1</v>
      </c>
      <c r="AK101" s="42">
        <v>1</v>
      </c>
      <c r="AL101" s="182"/>
      <c r="AM101" s="46"/>
      <c r="AN101" s="182">
        <v>0</v>
      </c>
      <c r="AO101" s="43">
        <v>0</v>
      </c>
      <c r="AP101" s="32">
        <v>0</v>
      </c>
      <c r="AQ101" s="95">
        <v>0</v>
      </c>
      <c r="AR101" s="96">
        <v>0</v>
      </c>
      <c r="AS101" s="33" t="str">
        <f t="shared" si="30"/>
        <v/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17"/>
      <c r="BE101" s="17"/>
      <c r="BX101" s="2"/>
      <c r="CA101" s="35" t="str">
        <f t="shared" si="31"/>
        <v/>
      </c>
      <c r="CB101" s="35" t="str">
        <f t="shared" si="32"/>
        <v/>
      </c>
      <c r="CG101" s="36">
        <f t="shared" si="33"/>
        <v>0</v>
      </c>
      <c r="CH101" s="36">
        <f t="shared" si="34"/>
        <v>0</v>
      </c>
      <c r="CI101" s="10"/>
      <c r="CJ101" s="10"/>
      <c r="CK101" s="10"/>
      <c r="CL101" s="10"/>
      <c r="CM101" s="10"/>
      <c r="CN101" s="10"/>
      <c r="CO101" s="10"/>
    </row>
    <row r="102" spans="1:93" ht="19.5" customHeight="1" x14ac:dyDescent="0.25">
      <c r="A102" s="383"/>
      <c r="B102" s="37" t="s">
        <v>81</v>
      </c>
      <c r="C102" s="38">
        <f t="shared" si="29"/>
        <v>4</v>
      </c>
      <c r="D102" s="39">
        <f>SUM(F102+H102+J102+L102+N102+P102+R102+T102+V102+X102+Z102+AB102+AD102+AF102+AH102+AJ102+AL102)</f>
        <v>2</v>
      </c>
      <c r="E102" s="183">
        <f t="shared" si="36"/>
        <v>2</v>
      </c>
      <c r="F102" s="41"/>
      <c r="G102" s="184"/>
      <c r="H102" s="41"/>
      <c r="I102" s="42"/>
      <c r="J102" s="41"/>
      <c r="K102" s="184"/>
      <c r="L102" s="41"/>
      <c r="M102" s="42"/>
      <c r="N102" s="182"/>
      <c r="O102" s="184">
        <v>1</v>
      </c>
      <c r="P102" s="41"/>
      <c r="Q102" s="42"/>
      <c r="R102" s="182">
        <v>2</v>
      </c>
      <c r="S102" s="184"/>
      <c r="T102" s="41"/>
      <c r="U102" s="42">
        <v>1</v>
      </c>
      <c r="V102" s="182"/>
      <c r="W102" s="184"/>
      <c r="X102" s="41"/>
      <c r="Y102" s="42"/>
      <c r="Z102" s="182"/>
      <c r="AA102" s="184"/>
      <c r="AB102" s="41"/>
      <c r="AC102" s="42"/>
      <c r="AD102" s="41"/>
      <c r="AE102" s="43"/>
      <c r="AF102" s="41"/>
      <c r="AG102" s="42"/>
      <c r="AH102" s="41"/>
      <c r="AI102" s="42"/>
      <c r="AJ102" s="41"/>
      <c r="AK102" s="42"/>
      <c r="AL102" s="182"/>
      <c r="AM102" s="46"/>
      <c r="AN102" s="182">
        <v>0</v>
      </c>
      <c r="AO102" s="43">
        <v>0</v>
      </c>
      <c r="AP102" s="32">
        <v>0</v>
      </c>
      <c r="AQ102" s="42">
        <v>2</v>
      </c>
      <c r="AR102" s="43">
        <v>0</v>
      </c>
      <c r="AS102" s="33" t="str">
        <f t="shared" si="30"/>
        <v/>
      </c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17"/>
      <c r="BE102" s="17"/>
      <c r="BX102" s="2"/>
      <c r="CA102" s="35" t="str">
        <f t="shared" si="31"/>
        <v/>
      </c>
      <c r="CB102" s="35" t="str">
        <f t="shared" si="32"/>
        <v/>
      </c>
      <c r="CG102" s="36">
        <f t="shared" si="33"/>
        <v>0</v>
      </c>
      <c r="CH102" s="36">
        <f t="shared" si="34"/>
        <v>0</v>
      </c>
      <c r="CI102" s="10"/>
      <c r="CJ102" s="10"/>
      <c r="CK102" s="10"/>
      <c r="CL102" s="10"/>
      <c r="CM102" s="10"/>
      <c r="CN102" s="10"/>
      <c r="CO102" s="10"/>
    </row>
    <row r="103" spans="1:93" ht="19.5" customHeight="1" x14ac:dyDescent="0.25">
      <c r="A103" s="383"/>
      <c r="B103" s="37" t="s">
        <v>82</v>
      </c>
      <c r="C103" s="38">
        <f t="shared" si="29"/>
        <v>0</v>
      </c>
      <c r="D103" s="39">
        <f t="shared" si="36"/>
        <v>0</v>
      </c>
      <c r="E103" s="183">
        <f t="shared" si="36"/>
        <v>0</v>
      </c>
      <c r="F103" s="41"/>
      <c r="G103" s="184"/>
      <c r="H103" s="41"/>
      <c r="I103" s="42"/>
      <c r="J103" s="41"/>
      <c r="K103" s="184"/>
      <c r="L103" s="41"/>
      <c r="M103" s="42"/>
      <c r="N103" s="182"/>
      <c r="O103" s="184"/>
      <c r="P103" s="41"/>
      <c r="Q103" s="42"/>
      <c r="R103" s="182"/>
      <c r="S103" s="184"/>
      <c r="T103" s="41"/>
      <c r="U103" s="42"/>
      <c r="V103" s="182"/>
      <c r="W103" s="184"/>
      <c r="X103" s="41"/>
      <c r="Y103" s="42"/>
      <c r="Z103" s="182"/>
      <c r="AA103" s="184"/>
      <c r="AB103" s="41"/>
      <c r="AC103" s="42"/>
      <c r="AD103" s="41"/>
      <c r="AE103" s="43"/>
      <c r="AF103" s="41"/>
      <c r="AG103" s="42"/>
      <c r="AH103" s="41"/>
      <c r="AI103" s="42"/>
      <c r="AJ103" s="41"/>
      <c r="AK103" s="42"/>
      <c r="AL103" s="182"/>
      <c r="AM103" s="46"/>
      <c r="AN103" s="182"/>
      <c r="AO103" s="43"/>
      <c r="AP103" s="32"/>
      <c r="AQ103" s="42"/>
      <c r="AR103" s="43"/>
      <c r="AS103" s="33" t="str">
        <f t="shared" si="30"/>
        <v/>
      </c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17"/>
      <c r="BE103" s="17"/>
      <c r="BX103" s="2"/>
      <c r="CA103" s="35" t="str">
        <f t="shared" si="31"/>
        <v/>
      </c>
      <c r="CB103" s="35" t="str">
        <f t="shared" si="32"/>
        <v/>
      </c>
      <c r="CG103" s="36">
        <f t="shared" si="33"/>
        <v>0</v>
      </c>
      <c r="CH103" s="36">
        <f t="shared" si="34"/>
        <v>0</v>
      </c>
      <c r="CI103" s="10"/>
      <c r="CJ103" s="10"/>
      <c r="CK103" s="10"/>
      <c r="CL103" s="10"/>
      <c r="CM103" s="10"/>
      <c r="CN103" s="10"/>
      <c r="CO103" s="10"/>
    </row>
    <row r="104" spans="1:93" ht="19.5" customHeight="1" x14ac:dyDescent="0.25">
      <c r="A104" s="383"/>
      <c r="B104" s="128" t="s">
        <v>83</v>
      </c>
      <c r="C104" s="129">
        <f t="shared" si="29"/>
        <v>0</v>
      </c>
      <c r="D104" s="185">
        <f>+J104+L104+N104</f>
        <v>0</v>
      </c>
      <c r="E104" s="186">
        <f>+K104+M104+O104</f>
        <v>0</v>
      </c>
      <c r="F104" s="90"/>
      <c r="G104" s="187"/>
      <c r="H104" s="126"/>
      <c r="I104" s="174"/>
      <c r="J104" s="41"/>
      <c r="K104" s="184"/>
      <c r="L104" s="41"/>
      <c r="M104" s="42"/>
      <c r="N104" s="182"/>
      <c r="O104" s="184"/>
      <c r="P104" s="199"/>
      <c r="Q104" s="127"/>
      <c r="R104" s="173"/>
      <c r="S104" s="200"/>
      <c r="T104" s="126"/>
      <c r="U104" s="174"/>
      <c r="V104" s="201"/>
      <c r="W104" s="173"/>
      <c r="X104" s="126"/>
      <c r="Y104" s="174"/>
      <c r="Z104" s="201"/>
      <c r="AA104" s="173"/>
      <c r="AB104" s="126"/>
      <c r="AC104" s="174"/>
      <c r="AD104" s="126"/>
      <c r="AE104" s="127"/>
      <c r="AF104" s="126"/>
      <c r="AG104" s="174"/>
      <c r="AH104" s="126"/>
      <c r="AI104" s="174"/>
      <c r="AJ104" s="126"/>
      <c r="AK104" s="174"/>
      <c r="AL104" s="173"/>
      <c r="AM104" s="202"/>
      <c r="AN104" s="182"/>
      <c r="AO104" s="43"/>
      <c r="AP104" s="32"/>
      <c r="AQ104" s="42"/>
      <c r="AR104" s="43"/>
      <c r="AS104" s="33" t="str">
        <f t="shared" si="30"/>
        <v/>
      </c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17"/>
      <c r="BE104" s="17"/>
      <c r="BX104" s="2"/>
      <c r="CA104" s="35" t="str">
        <f t="shared" si="31"/>
        <v/>
      </c>
      <c r="CB104" s="35" t="str">
        <f t="shared" si="32"/>
        <v/>
      </c>
      <c r="CG104" s="36">
        <f t="shared" si="33"/>
        <v>0</v>
      </c>
      <c r="CH104" s="36">
        <f t="shared" si="34"/>
        <v>0</v>
      </c>
      <c r="CI104" s="10"/>
      <c r="CJ104" s="10"/>
      <c r="CK104" s="10"/>
      <c r="CL104" s="10"/>
      <c r="CM104" s="10"/>
      <c r="CN104" s="10"/>
      <c r="CO104" s="10"/>
    </row>
    <row r="105" spans="1:93" ht="19.5" customHeight="1" x14ac:dyDescent="0.25">
      <c r="A105" s="384"/>
      <c r="B105" s="63" t="s">
        <v>84</v>
      </c>
      <c r="C105" s="64">
        <f t="shared" si="29"/>
        <v>0</v>
      </c>
      <c r="D105" s="65">
        <f>SUM(F105+H105+J105+L105+N105+P105+R105+T105+V105+X105+Z105+AB105+AD105+AF105+AH105+AJ105+AL105)</f>
        <v>0</v>
      </c>
      <c r="E105" s="191">
        <f>SUM(G105+I105+K105+M105+O105+Q105+S105+U105+W105+Y105+AA105+AC105+AE105+AG105+AI105+AK105+AM105)</f>
        <v>0</v>
      </c>
      <c r="F105" s="70"/>
      <c r="G105" s="192"/>
      <c r="H105" s="70"/>
      <c r="I105" s="74"/>
      <c r="J105" s="193"/>
      <c r="K105" s="194"/>
      <c r="L105" s="70"/>
      <c r="M105" s="84"/>
      <c r="N105" s="193"/>
      <c r="O105" s="194"/>
      <c r="P105" s="85"/>
      <c r="Q105" s="84"/>
      <c r="R105" s="192"/>
      <c r="S105" s="194"/>
      <c r="T105" s="70"/>
      <c r="U105" s="74"/>
      <c r="V105" s="193"/>
      <c r="W105" s="192"/>
      <c r="X105" s="70"/>
      <c r="Y105" s="74"/>
      <c r="Z105" s="193"/>
      <c r="AA105" s="192"/>
      <c r="AB105" s="70"/>
      <c r="AC105" s="74"/>
      <c r="AD105" s="70"/>
      <c r="AE105" s="84"/>
      <c r="AF105" s="70"/>
      <c r="AG105" s="74"/>
      <c r="AH105" s="70"/>
      <c r="AI105" s="74"/>
      <c r="AJ105" s="70"/>
      <c r="AK105" s="74"/>
      <c r="AL105" s="192"/>
      <c r="AM105" s="86"/>
      <c r="AN105" s="193"/>
      <c r="AO105" s="84"/>
      <c r="AP105" s="75"/>
      <c r="AQ105" s="74"/>
      <c r="AR105" s="74"/>
      <c r="AS105" s="33" t="str">
        <f t="shared" si="30"/>
        <v/>
      </c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17"/>
      <c r="BE105" s="17"/>
      <c r="BX105" s="2"/>
      <c r="CA105" s="35" t="str">
        <f t="shared" si="31"/>
        <v/>
      </c>
      <c r="CB105" s="35" t="str">
        <f t="shared" si="32"/>
        <v/>
      </c>
      <c r="CG105" s="36">
        <f t="shared" si="33"/>
        <v>0</v>
      </c>
      <c r="CH105" s="36">
        <f t="shared" si="34"/>
        <v>0</v>
      </c>
      <c r="CI105" s="10"/>
      <c r="CJ105" s="10"/>
      <c r="CK105" s="10"/>
      <c r="CL105" s="10"/>
      <c r="CM105" s="10"/>
      <c r="CN105" s="10"/>
      <c r="CO105" s="10"/>
    </row>
    <row r="106" spans="1:93" ht="32.1" customHeight="1" x14ac:dyDescent="0.25">
      <c r="A106" s="203" t="s">
        <v>86</v>
      </c>
      <c r="B106" s="9"/>
      <c r="C106" s="9"/>
      <c r="D106" s="9"/>
      <c r="E106" s="163"/>
      <c r="F106" s="163"/>
      <c r="G106" s="163"/>
      <c r="H106" s="163"/>
      <c r="I106" s="163"/>
      <c r="J106" s="163"/>
      <c r="K106" s="163"/>
      <c r="L106" s="164"/>
      <c r="M106" s="17"/>
      <c r="N106" s="17"/>
      <c r="O106" s="17"/>
      <c r="P106" s="17"/>
      <c r="Q106" s="17"/>
      <c r="R106" s="17"/>
      <c r="S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25.35" customHeight="1" x14ac:dyDescent="0.25">
      <c r="A107" s="392" t="s">
        <v>87</v>
      </c>
      <c r="B107" s="204" t="s">
        <v>88</v>
      </c>
      <c r="C107" s="310" t="s">
        <v>89</v>
      </c>
      <c r="D107" s="310" t="s">
        <v>90</v>
      </c>
      <c r="E107" s="163"/>
      <c r="F107" s="163"/>
      <c r="G107" s="163"/>
      <c r="H107" s="163"/>
      <c r="I107" s="163"/>
      <c r="J107" s="163"/>
      <c r="K107" s="163"/>
      <c r="L107" s="164"/>
      <c r="M107" s="17"/>
      <c r="N107" s="17"/>
      <c r="O107" s="17"/>
      <c r="P107" s="17"/>
      <c r="Q107" s="17"/>
      <c r="R107" s="17"/>
      <c r="S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26.25" customHeight="1" x14ac:dyDescent="0.25">
      <c r="A108" s="395"/>
      <c r="B108" s="206" t="s">
        <v>91</v>
      </c>
      <c r="C108" s="30"/>
      <c r="D108" s="30"/>
      <c r="E108" s="33" t="str">
        <f>$CA108&amp;$CB108&amp;$CC108&amp;$CD108</f>
        <v/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17"/>
      <c r="R108" s="17"/>
      <c r="S108" s="17"/>
      <c r="CA108" s="4" t="str">
        <f>IF(D108&lt;=C108,"","* Las consejerías realizadas en Espacios Amigables NO DEBEN ser mayor al Total de Actividades. ")</f>
        <v/>
      </c>
      <c r="CG108" s="10">
        <f>IF(D108&lt;=C108,0,1)</f>
        <v>0</v>
      </c>
      <c r="CH108" s="10"/>
      <c r="CI108" s="10"/>
      <c r="CJ108" s="10"/>
      <c r="CK108" s="10"/>
      <c r="CL108" s="10"/>
      <c r="CM108" s="10"/>
      <c r="CN108" s="10"/>
      <c r="CO108" s="10"/>
    </row>
    <row r="109" spans="1:93" ht="26.25" customHeight="1" x14ac:dyDescent="0.25">
      <c r="A109" s="395"/>
      <c r="B109" s="207" t="s">
        <v>92</v>
      </c>
      <c r="C109" s="32"/>
      <c r="D109" s="32"/>
      <c r="E109" s="33" t="str">
        <f>$CA109&amp;$CB109&amp;$CC109&amp;$CD109</f>
        <v/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17"/>
      <c r="R109" s="17"/>
      <c r="S109" s="17"/>
      <c r="CA109" s="4" t="str">
        <f>IF(D109&lt;=C109,"","* Las consejerías realizadas en Espacios Amigables NO DEBEN ser mayor al Total de Actividades. ")</f>
        <v/>
      </c>
      <c r="CG109" s="10">
        <f>IF(D109&lt;=C109,0,1)</f>
        <v>0</v>
      </c>
      <c r="CH109" s="10"/>
      <c r="CI109" s="10"/>
      <c r="CJ109" s="10"/>
      <c r="CK109" s="10"/>
      <c r="CL109" s="10"/>
      <c r="CM109" s="10"/>
      <c r="CN109" s="10"/>
      <c r="CO109" s="10"/>
    </row>
    <row r="110" spans="1:93" ht="26.25" customHeight="1" x14ac:dyDescent="0.25">
      <c r="A110" s="395"/>
      <c r="B110" s="207" t="s">
        <v>93</v>
      </c>
      <c r="C110" s="32"/>
      <c r="D110" s="32"/>
      <c r="E110" s="33" t="str">
        <f>$CA110&amp;$CB110&amp;$CC110&amp;$CD110</f>
        <v/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17"/>
      <c r="R110" s="17"/>
      <c r="S110" s="17"/>
      <c r="CA110" s="4" t="str">
        <f>IF(D110&lt;=C110,"","* Las consejerías realizadas en Espacios Amigables NO DEBEN ser mayor al Total de Actividades. ")</f>
        <v/>
      </c>
      <c r="CG110" s="10">
        <f>IF(D110&lt;=C110,0,1)</f>
        <v>0</v>
      </c>
      <c r="CH110" s="10"/>
      <c r="CI110" s="10"/>
      <c r="CJ110" s="10"/>
      <c r="CK110" s="10"/>
      <c r="CL110" s="10"/>
      <c r="CM110" s="10"/>
      <c r="CN110" s="10"/>
      <c r="CO110" s="10"/>
    </row>
    <row r="111" spans="1:93" ht="26.25" customHeight="1" x14ac:dyDescent="0.25">
      <c r="A111" s="395"/>
      <c r="B111" s="207" t="s">
        <v>94</v>
      </c>
      <c r="C111" s="32"/>
      <c r="D111" s="208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17"/>
      <c r="R111" s="17"/>
      <c r="S111" s="17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ht="26.25" customHeight="1" x14ac:dyDescent="0.25">
      <c r="A112" s="395"/>
      <c r="B112" s="209" t="s">
        <v>95</v>
      </c>
      <c r="C112" s="42"/>
      <c r="D112" s="208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17"/>
      <c r="R112" s="17"/>
      <c r="S112" s="17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104" ht="26.25" customHeight="1" x14ac:dyDescent="0.25">
      <c r="A113" s="395"/>
      <c r="B113" s="209" t="s">
        <v>96</v>
      </c>
      <c r="C113" s="42"/>
      <c r="D113" s="32"/>
      <c r="E113" s="33" t="str">
        <f>$CA113&amp;$CB113&amp;$CC113&amp;$CD113</f>
        <v/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17"/>
      <c r="R113" s="17"/>
      <c r="S113" s="17"/>
      <c r="CA113" s="4" t="str">
        <f>IF(D113&lt;=C113,"","* Las consejerías realizadas en Espacios Amigables NO DEBEN ser mayor al Total de Actividades. ")</f>
        <v/>
      </c>
      <c r="CG113" s="10">
        <f>IF(D113&lt;=C113,0,1)</f>
        <v>0</v>
      </c>
      <c r="CH113" s="10"/>
      <c r="CI113" s="10"/>
      <c r="CJ113" s="10"/>
      <c r="CK113" s="10"/>
      <c r="CL113" s="10"/>
      <c r="CM113" s="10"/>
      <c r="CN113" s="10"/>
      <c r="CO113" s="10"/>
    </row>
    <row r="114" spans="1:104" ht="26.25" customHeight="1" x14ac:dyDescent="0.25">
      <c r="A114" s="395"/>
      <c r="B114" s="209" t="s">
        <v>97</v>
      </c>
      <c r="C114" s="42"/>
      <c r="D114" s="32"/>
      <c r="E114" s="33" t="str">
        <f>$CA114&amp;$CB114&amp;$CC114&amp;$CD114</f>
        <v/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17"/>
      <c r="R114" s="17"/>
      <c r="S114" s="17"/>
      <c r="CA114" s="4" t="str">
        <f>IF(D114&lt;=C114,"","* Las consejerías realizadas en Espacios Amigables NO DEBEN ser mayor al Total de Actividades. ")</f>
        <v/>
      </c>
      <c r="CG114" s="10">
        <f>IF(D114&lt;=C114,0,1)</f>
        <v>0</v>
      </c>
      <c r="CH114" s="10"/>
      <c r="CI114" s="10"/>
      <c r="CJ114" s="10"/>
      <c r="CK114" s="10"/>
      <c r="CL114" s="10"/>
      <c r="CM114" s="10"/>
      <c r="CN114" s="10"/>
      <c r="CO114" s="10"/>
    </row>
    <row r="115" spans="1:104" ht="26.25" customHeight="1" x14ac:dyDescent="0.25">
      <c r="A115" s="395"/>
      <c r="B115" s="209" t="s">
        <v>98</v>
      </c>
      <c r="C115" s="32"/>
      <c r="D115" s="32"/>
      <c r="E115" s="33" t="str">
        <f>$CA115&amp;$CB115&amp;$CC115&amp;$CD115</f>
        <v/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7"/>
      <c r="R115" s="17"/>
      <c r="S115" s="17"/>
      <c r="CA115" s="4" t="str">
        <f>IF(D115&lt;=C115,"","* Las consejerías realizadas en Espacios Amigables NO DEBEN ser mayor al Total de Actividades. ")</f>
        <v/>
      </c>
      <c r="CG115" s="10">
        <f>IF(D115&lt;=C115,0,1)</f>
        <v>0</v>
      </c>
      <c r="CH115" s="10"/>
      <c r="CI115" s="10"/>
      <c r="CJ115" s="10"/>
      <c r="CK115" s="10"/>
      <c r="CL115" s="10"/>
      <c r="CM115" s="10"/>
      <c r="CN115" s="10"/>
      <c r="CO115" s="10"/>
    </row>
    <row r="116" spans="1:104" ht="26.25" customHeight="1" x14ac:dyDescent="0.25">
      <c r="A116" s="398"/>
      <c r="B116" s="210" t="s">
        <v>99</v>
      </c>
      <c r="C116" s="211"/>
      <c r="D116" s="211"/>
      <c r="E116" s="33" t="str">
        <f>$CA116&amp;$CB116&amp;$CC116&amp;$CD116</f>
        <v/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17"/>
      <c r="R116" s="17"/>
      <c r="S116" s="17"/>
      <c r="CA116" s="4" t="str">
        <f>IF(D116&lt;=C116,"","* Las consejerías realizadas en Espacios Amigables NO DEBEN ser mayor al Total de Actividades. ")</f>
        <v/>
      </c>
      <c r="CG116" s="10">
        <f>IF(D116&lt;=C116,0,1)</f>
        <v>0</v>
      </c>
      <c r="CH116" s="10"/>
      <c r="CI116" s="10"/>
      <c r="CJ116" s="10"/>
      <c r="CK116" s="10"/>
      <c r="CL116" s="10"/>
      <c r="CM116" s="10"/>
      <c r="CN116" s="10"/>
      <c r="CO116" s="10"/>
    </row>
    <row r="117" spans="1:104" ht="26.25" customHeight="1" x14ac:dyDescent="0.25">
      <c r="A117" s="212" t="s">
        <v>100</v>
      </c>
      <c r="B117" s="212"/>
      <c r="C117" s="203"/>
      <c r="D117" s="203"/>
      <c r="E117" s="21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7"/>
      <c r="R117" s="17"/>
      <c r="S117" s="17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104" ht="26.25" customHeight="1" x14ac:dyDescent="0.25">
      <c r="A118" s="382" t="s">
        <v>101</v>
      </c>
      <c r="B118" s="203"/>
      <c r="C118" s="391" t="s">
        <v>102</v>
      </c>
      <c r="D118" s="392"/>
      <c r="E118" s="393"/>
      <c r="F118" s="419" t="s">
        <v>7</v>
      </c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1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26.25" customHeight="1" x14ac:dyDescent="0.25">
      <c r="A119" s="383"/>
      <c r="B119" s="203"/>
      <c r="C119" s="397"/>
      <c r="D119" s="398"/>
      <c r="E119" s="399"/>
      <c r="F119" s="407" t="s">
        <v>16</v>
      </c>
      <c r="G119" s="408"/>
      <c r="H119" s="407" t="s">
        <v>17</v>
      </c>
      <c r="I119" s="408"/>
      <c r="J119" s="407" t="s">
        <v>18</v>
      </c>
      <c r="K119" s="408"/>
      <c r="L119" s="407" t="s">
        <v>19</v>
      </c>
      <c r="M119" s="408"/>
      <c r="N119" s="407" t="s">
        <v>20</v>
      </c>
      <c r="O119" s="408"/>
      <c r="P119" s="407" t="s">
        <v>21</v>
      </c>
      <c r="Q119" s="408"/>
      <c r="R119" s="407" t="s">
        <v>22</v>
      </c>
      <c r="S119" s="408"/>
      <c r="T119" s="407" t="s">
        <v>23</v>
      </c>
      <c r="U119" s="408"/>
      <c r="V119" s="407" t="s">
        <v>24</v>
      </c>
      <c r="W119" s="408"/>
      <c r="X119" s="407" t="s">
        <v>25</v>
      </c>
      <c r="Y119" s="408"/>
      <c r="Z119" s="407" t="s">
        <v>26</v>
      </c>
      <c r="AA119" s="408"/>
      <c r="AB119" s="407" t="s">
        <v>27</v>
      </c>
      <c r="AC119" s="408"/>
      <c r="AD119" s="407" t="s">
        <v>28</v>
      </c>
      <c r="AE119" s="408"/>
      <c r="AF119" s="407" t="s">
        <v>29</v>
      </c>
      <c r="AG119" s="408"/>
      <c r="AH119" s="415" t="s">
        <v>30</v>
      </c>
      <c r="AI119" s="416"/>
      <c r="AJ119" s="418" t="s">
        <v>103</v>
      </c>
      <c r="AK119" s="417"/>
      <c r="AP119" s="3"/>
      <c r="AQ119" s="3"/>
      <c r="AR119" s="3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27" customHeight="1" x14ac:dyDescent="0.25">
      <c r="A120" s="384"/>
      <c r="B120" s="203"/>
      <c r="C120" s="302" t="s">
        <v>31</v>
      </c>
      <c r="D120" s="170" t="s">
        <v>32</v>
      </c>
      <c r="E120" s="306" t="s">
        <v>33</v>
      </c>
      <c r="F120" s="11" t="s">
        <v>32</v>
      </c>
      <c r="G120" s="305" t="s">
        <v>33</v>
      </c>
      <c r="H120" s="11" t="s">
        <v>32</v>
      </c>
      <c r="I120" s="305" t="s">
        <v>33</v>
      </c>
      <c r="J120" s="11" t="s">
        <v>32</v>
      </c>
      <c r="K120" s="305" t="s">
        <v>33</v>
      </c>
      <c r="L120" s="11" t="s">
        <v>32</v>
      </c>
      <c r="M120" s="305" t="s">
        <v>33</v>
      </c>
      <c r="N120" s="11" t="s">
        <v>32</v>
      </c>
      <c r="O120" s="305" t="s">
        <v>33</v>
      </c>
      <c r="P120" s="11" t="s">
        <v>32</v>
      </c>
      <c r="Q120" s="305" t="s">
        <v>33</v>
      </c>
      <c r="R120" s="11" t="s">
        <v>32</v>
      </c>
      <c r="S120" s="305" t="s">
        <v>33</v>
      </c>
      <c r="T120" s="11" t="s">
        <v>32</v>
      </c>
      <c r="U120" s="305" t="s">
        <v>33</v>
      </c>
      <c r="V120" s="11" t="s">
        <v>32</v>
      </c>
      <c r="W120" s="305" t="s">
        <v>33</v>
      </c>
      <c r="X120" s="11" t="s">
        <v>32</v>
      </c>
      <c r="Y120" s="305" t="s">
        <v>33</v>
      </c>
      <c r="Z120" s="11" t="s">
        <v>32</v>
      </c>
      <c r="AA120" s="305" t="s">
        <v>33</v>
      </c>
      <c r="AB120" s="11" t="s">
        <v>32</v>
      </c>
      <c r="AC120" s="305" t="s">
        <v>33</v>
      </c>
      <c r="AD120" s="11" t="s">
        <v>32</v>
      </c>
      <c r="AE120" s="305" t="s">
        <v>33</v>
      </c>
      <c r="AF120" s="11" t="s">
        <v>32</v>
      </c>
      <c r="AG120" s="305" t="s">
        <v>33</v>
      </c>
      <c r="AH120" s="11" t="s">
        <v>32</v>
      </c>
      <c r="AI120" s="311" t="s">
        <v>33</v>
      </c>
      <c r="AJ120" s="170" t="s">
        <v>32</v>
      </c>
      <c r="AK120" s="305" t="s">
        <v>33</v>
      </c>
      <c r="AP120" s="3"/>
      <c r="AQ120" s="3"/>
      <c r="AR120" s="3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20.25" customHeight="1" x14ac:dyDescent="0.25">
      <c r="A121" s="393" t="s">
        <v>104</v>
      </c>
      <c r="B121" s="18" t="s">
        <v>105</v>
      </c>
      <c r="C121" s="215">
        <f>SUM(D121:E121)</f>
        <v>0</v>
      </c>
      <c r="D121" s="216">
        <f t="shared" ref="D121:E123" si="37">+F121+H121+J121+L121+N121+P121+R121+T121+V121+X121+Z121+AB121+AD121+AF121+AH121</f>
        <v>0</v>
      </c>
      <c r="E121" s="21">
        <f t="shared" si="37"/>
        <v>0</v>
      </c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5"/>
      <c r="AI121" s="26"/>
      <c r="AJ121" s="217"/>
      <c r="AK121" s="24"/>
      <c r="AP121" s="3"/>
      <c r="AQ121" s="3"/>
      <c r="AR121" s="3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8.75" customHeight="1" x14ac:dyDescent="0.25">
      <c r="A122" s="396"/>
      <c r="B122" s="37" t="s">
        <v>106</v>
      </c>
      <c r="C122" s="103">
        <f>SUM(D122:E122)</f>
        <v>0</v>
      </c>
      <c r="D122" s="218">
        <f t="shared" si="37"/>
        <v>0</v>
      </c>
      <c r="E122" s="40">
        <f t="shared" si="37"/>
        <v>0</v>
      </c>
      <c r="F122" s="41"/>
      <c r="G122" s="43"/>
      <c r="H122" s="41"/>
      <c r="I122" s="43"/>
      <c r="J122" s="41"/>
      <c r="K122" s="43"/>
      <c r="L122" s="41"/>
      <c r="M122" s="43"/>
      <c r="N122" s="41"/>
      <c r="O122" s="43"/>
      <c r="P122" s="41"/>
      <c r="Q122" s="43"/>
      <c r="R122" s="41"/>
      <c r="S122" s="43"/>
      <c r="T122" s="41"/>
      <c r="U122" s="43"/>
      <c r="V122" s="41"/>
      <c r="W122" s="43"/>
      <c r="X122" s="41"/>
      <c r="Y122" s="43"/>
      <c r="Z122" s="41"/>
      <c r="AA122" s="43"/>
      <c r="AB122" s="41"/>
      <c r="AC122" s="43"/>
      <c r="AD122" s="41"/>
      <c r="AE122" s="43"/>
      <c r="AF122" s="41"/>
      <c r="AG122" s="43"/>
      <c r="AH122" s="44"/>
      <c r="AI122" s="45"/>
      <c r="AJ122" s="184"/>
      <c r="AK122" s="43"/>
      <c r="AP122" s="3"/>
      <c r="AQ122" s="3"/>
      <c r="AR122" s="3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8.75" customHeight="1" x14ac:dyDescent="0.25">
      <c r="A123" s="399"/>
      <c r="B123" s="63" t="s">
        <v>107</v>
      </c>
      <c r="C123" s="219">
        <f>SUM(D123:E123)</f>
        <v>0</v>
      </c>
      <c r="D123" s="220">
        <f t="shared" si="37"/>
        <v>0</v>
      </c>
      <c r="E123" s="66">
        <f t="shared" si="37"/>
        <v>0</v>
      </c>
      <c r="F123" s="70"/>
      <c r="G123" s="84"/>
      <c r="H123" s="70"/>
      <c r="I123" s="84"/>
      <c r="J123" s="70"/>
      <c r="K123" s="84"/>
      <c r="L123" s="70"/>
      <c r="M123" s="84"/>
      <c r="N123" s="70"/>
      <c r="O123" s="84"/>
      <c r="P123" s="70"/>
      <c r="Q123" s="84"/>
      <c r="R123" s="70"/>
      <c r="S123" s="84"/>
      <c r="T123" s="70"/>
      <c r="U123" s="84"/>
      <c r="V123" s="70"/>
      <c r="W123" s="84"/>
      <c r="X123" s="70"/>
      <c r="Y123" s="84"/>
      <c r="Z123" s="70"/>
      <c r="AA123" s="84"/>
      <c r="AB123" s="70"/>
      <c r="AC123" s="84"/>
      <c r="AD123" s="70"/>
      <c r="AE123" s="84"/>
      <c r="AF123" s="70"/>
      <c r="AG123" s="84"/>
      <c r="AH123" s="85"/>
      <c r="AI123" s="86"/>
      <c r="AJ123" s="192"/>
      <c r="AK123" s="84"/>
      <c r="AP123" s="3"/>
      <c r="AQ123" s="3"/>
      <c r="AR123" s="3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21" customHeight="1" x14ac:dyDescent="0.25">
      <c r="A124" s="203" t="s">
        <v>108</v>
      </c>
      <c r="B124" s="9"/>
      <c r="C124" s="221"/>
      <c r="D124" s="222"/>
      <c r="E124" s="164"/>
      <c r="F124" s="164"/>
      <c r="G124" s="164"/>
      <c r="H124" s="164"/>
      <c r="I124" s="164"/>
      <c r="J124" s="164"/>
      <c r="K124" s="164"/>
      <c r="L124" s="164"/>
      <c r="M124" s="17"/>
      <c r="N124" s="17"/>
      <c r="O124" s="17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104" ht="21.75" customHeight="1" x14ac:dyDescent="0.25">
      <c r="A125" s="203" t="s">
        <v>109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104" ht="27" customHeight="1" x14ac:dyDescent="0.25">
      <c r="A126" s="406" t="s">
        <v>110</v>
      </c>
      <c r="B126" s="406" t="s">
        <v>111</v>
      </c>
      <c r="C126" s="406" t="s">
        <v>89</v>
      </c>
      <c r="D126" s="407" t="s">
        <v>112</v>
      </c>
      <c r="E126" s="422"/>
      <c r="F126" s="422"/>
      <c r="G126" s="422"/>
      <c r="H126" s="422"/>
      <c r="I126" s="422"/>
      <c r="J126" s="423"/>
      <c r="K126" s="393" t="s">
        <v>113</v>
      </c>
      <c r="L126" s="393" t="s">
        <v>114</v>
      </c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104" ht="55.5" customHeight="1" x14ac:dyDescent="0.25">
      <c r="A127" s="406"/>
      <c r="B127" s="406"/>
      <c r="C127" s="406"/>
      <c r="D127" s="11" t="s">
        <v>115</v>
      </c>
      <c r="E127" s="12" t="s">
        <v>116</v>
      </c>
      <c r="F127" s="12" t="s">
        <v>117</v>
      </c>
      <c r="G127" s="12" t="s">
        <v>118</v>
      </c>
      <c r="H127" s="12" t="s">
        <v>119</v>
      </c>
      <c r="I127" s="223" t="s">
        <v>120</v>
      </c>
      <c r="J127" s="224" t="s">
        <v>121</v>
      </c>
      <c r="K127" s="399"/>
      <c r="L127" s="399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104" ht="19.5" customHeight="1" x14ac:dyDescent="0.25">
      <c r="A128" s="406" t="s">
        <v>122</v>
      </c>
      <c r="B128" s="225" t="s">
        <v>123</v>
      </c>
      <c r="C128" s="226">
        <f t="shared" ref="C128:C143" si="38">SUM(D128:J128)</f>
        <v>0</v>
      </c>
      <c r="D128" s="22"/>
      <c r="E128" s="227"/>
      <c r="F128" s="227"/>
      <c r="G128" s="227"/>
      <c r="H128" s="227"/>
      <c r="I128" s="228"/>
      <c r="J128" s="26"/>
      <c r="K128" s="229"/>
      <c r="L128" s="102"/>
      <c r="M128" s="3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ht="19.5" customHeight="1" x14ac:dyDescent="0.25">
      <c r="A129" s="406"/>
      <c r="B129" s="209" t="s">
        <v>124</v>
      </c>
      <c r="C129" s="103">
        <f t="shared" si="38"/>
        <v>0</v>
      </c>
      <c r="D129" s="41"/>
      <c r="E129" s="230"/>
      <c r="F129" s="230"/>
      <c r="G129" s="230"/>
      <c r="H129" s="230"/>
      <c r="I129" s="101"/>
      <c r="J129" s="45"/>
      <c r="K129" s="182"/>
      <c r="L129" s="32"/>
      <c r="M129" s="3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ht="19.5" customHeight="1" x14ac:dyDescent="0.25">
      <c r="A130" s="406"/>
      <c r="B130" s="209" t="s">
        <v>125</v>
      </c>
      <c r="C130" s="103">
        <f t="shared" si="38"/>
        <v>0</v>
      </c>
      <c r="D130" s="41"/>
      <c r="E130" s="230"/>
      <c r="F130" s="230"/>
      <c r="G130" s="230"/>
      <c r="H130" s="230"/>
      <c r="I130" s="101"/>
      <c r="J130" s="45"/>
      <c r="K130" s="182"/>
      <c r="L130" s="32"/>
      <c r="M130" s="3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ht="19.5" customHeight="1" x14ac:dyDescent="0.25">
      <c r="A131" s="406"/>
      <c r="B131" s="231" t="s">
        <v>126</v>
      </c>
      <c r="C131" s="219">
        <f t="shared" si="38"/>
        <v>0</v>
      </c>
      <c r="D131" s="67"/>
      <c r="E131" s="232"/>
      <c r="F131" s="232"/>
      <c r="G131" s="232"/>
      <c r="H131" s="232"/>
      <c r="I131" s="233"/>
      <c r="J131" s="71"/>
      <c r="K131" s="234"/>
      <c r="L131" s="211"/>
      <c r="M131" s="3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ht="19.5" customHeight="1" x14ac:dyDescent="0.25">
      <c r="A132" s="406" t="s">
        <v>127</v>
      </c>
      <c r="B132" s="225" t="s">
        <v>123</v>
      </c>
      <c r="C132" s="215">
        <f t="shared" si="38"/>
        <v>0</v>
      </c>
      <c r="D132" s="77"/>
      <c r="E132" s="235"/>
      <c r="F132" s="235"/>
      <c r="G132" s="235"/>
      <c r="H132" s="235"/>
      <c r="I132" s="176"/>
      <c r="J132" s="80"/>
      <c r="K132" s="175"/>
      <c r="L132" s="30"/>
      <c r="M132" s="3"/>
      <c r="CG132" s="10"/>
      <c r="CH132" s="10"/>
      <c r="CI132" s="10"/>
      <c r="CJ132" s="10"/>
      <c r="CK132" s="10"/>
      <c r="CL132" s="10"/>
      <c r="CM132" s="10"/>
      <c r="CN132" s="10"/>
      <c r="CO132" s="10"/>
    </row>
    <row r="133" spans="1:93" ht="19.5" customHeight="1" x14ac:dyDescent="0.25">
      <c r="A133" s="406"/>
      <c r="B133" s="209" t="s">
        <v>124</v>
      </c>
      <c r="C133" s="236">
        <f t="shared" si="38"/>
        <v>0</v>
      </c>
      <c r="D133" s="237"/>
      <c r="E133" s="238"/>
      <c r="F133" s="238"/>
      <c r="G133" s="238"/>
      <c r="H133" s="238"/>
      <c r="I133" s="239"/>
      <c r="J133" s="240"/>
      <c r="K133" s="241"/>
      <c r="L133" s="124"/>
      <c r="M133" s="3"/>
      <c r="CG133" s="10"/>
      <c r="CH133" s="10"/>
      <c r="CI133" s="10"/>
      <c r="CJ133" s="10"/>
      <c r="CK133" s="10"/>
      <c r="CL133" s="10"/>
      <c r="CM133" s="10"/>
      <c r="CN133" s="10"/>
      <c r="CO133" s="10"/>
    </row>
    <row r="134" spans="1:93" ht="19.5" customHeight="1" x14ac:dyDescent="0.25">
      <c r="A134" s="406"/>
      <c r="B134" s="209" t="s">
        <v>125</v>
      </c>
      <c r="C134" s="103">
        <f t="shared" si="38"/>
        <v>0</v>
      </c>
      <c r="D134" s="41"/>
      <c r="E134" s="230"/>
      <c r="F134" s="230"/>
      <c r="G134" s="230"/>
      <c r="H134" s="230"/>
      <c r="I134" s="101"/>
      <c r="J134" s="45"/>
      <c r="K134" s="182"/>
      <c r="L134" s="32"/>
      <c r="M134" s="3"/>
      <c r="CG134" s="10"/>
      <c r="CH134" s="10"/>
      <c r="CI134" s="10"/>
      <c r="CJ134" s="10"/>
      <c r="CK134" s="10"/>
      <c r="CL134" s="10"/>
      <c r="CM134" s="10"/>
      <c r="CN134" s="10"/>
      <c r="CO134" s="10"/>
    </row>
    <row r="135" spans="1:93" ht="19.5" customHeight="1" x14ac:dyDescent="0.25">
      <c r="A135" s="406"/>
      <c r="B135" s="231" t="s">
        <v>126</v>
      </c>
      <c r="C135" s="219">
        <f t="shared" si="38"/>
        <v>0</v>
      </c>
      <c r="D135" s="70"/>
      <c r="E135" s="242"/>
      <c r="F135" s="242"/>
      <c r="G135" s="242"/>
      <c r="H135" s="242"/>
      <c r="I135" s="194"/>
      <c r="J135" s="86"/>
      <c r="K135" s="193"/>
      <c r="L135" s="75"/>
      <c r="M135" s="3"/>
      <c r="CG135" s="10"/>
      <c r="CH135" s="10"/>
      <c r="CI135" s="10"/>
      <c r="CJ135" s="10"/>
      <c r="CK135" s="10"/>
      <c r="CL135" s="10"/>
      <c r="CM135" s="10"/>
      <c r="CN135" s="10"/>
      <c r="CO135" s="10"/>
    </row>
    <row r="136" spans="1:93" ht="19.5" customHeight="1" x14ac:dyDescent="0.25">
      <c r="A136" s="406" t="s">
        <v>128</v>
      </c>
      <c r="B136" s="225" t="s">
        <v>123</v>
      </c>
      <c r="C136" s="215">
        <f t="shared" si="38"/>
        <v>0</v>
      </c>
      <c r="D136" s="77"/>
      <c r="E136" s="235"/>
      <c r="F136" s="235"/>
      <c r="G136" s="235"/>
      <c r="H136" s="235"/>
      <c r="I136" s="176"/>
      <c r="J136" s="80"/>
      <c r="K136" s="175"/>
      <c r="L136" s="30"/>
      <c r="M136" s="3"/>
      <c r="CG136" s="10"/>
      <c r="CH136" s="10"/>
      <c r="CI136" s="10"/>
      <c r="CJ136" s="10"/>
      <c r="CK136" s="10"/>
      <c r="CL136" s="10"/>
      <c r="CM136" s="10"/>
      <c r="CN136" s="10"/>
      <c r="CO136" s="10"/>
    </row>
    <row r="137" spans="1:93" ht="19.5" customHeight="1" x14ac:dyDescent="0.25">
      <c r="A137" s="406"/>
      <c r="B137" s="209" t="s">
        <v>124</v>
      </c>
      <c r="C137" s="236">
        <f t="shared" si="38"/>
        <v>0</v>
      </c>
      <c r="D137" s="237"/>
      <c r="E137" s="238"/>
      <c r="F137" s="238"/>
      <c r="G137" s="238"/>
      <c r="H137" s="238"/>
      <c r="I137" s="239"/>
      <c r="J137" s="240"/>
      <c r="K137" s="241"/>
      <c r="L137" s="124"/>
      <c r="M137" s="3"/>
      <c r="CG137" s="10"/>
      <c r="CH137" s="10"/>
      <c r="CI137" s="10"/>
      <c r="CJ137" s="10"/>
      <c r="CK137" s="10"/>
      <c r="CL137" s="10"/>
      <c r="CM137" s="10"/>
      <c r="CN137" s="10"/>
      <c r="CO137" s="10"/>
    </row>
    <row r="138" spans="1:93" ht="19.5" customHeight="1" x14ac:dyDescent="0.25">
      <c r="A138" s="406"/>
      <c r="B138" s="209" t="s">
        <v>125</v>
      </c>
      <c r="C138" s="103">
        <f t="shared" si="38"/>
        <v>0</v>
      </c>
      <c r="D138" s="41"/>
      <c r="E138" s="230"/>
      <c r="F138" s="230"/>
      <c r="G138" s="230"/>
      <c r="H138" s="230"/>
      <c r="I138" s="101"/>
      <c r="J138" s="45"/>
      <c r="K138" s="182"/>
      <c r="L138" s="32"/>
      <c r="M138" s="3"/>
      <c r="CG138" s="10"/>
      <c r="CH138" s="10"/>
      <c r="CI138" s="10"/>
      <c r="CJ138" s="10"/>
      <c r="CK138" s="10"/>
      <c r="CL138" s="10"/>
      <c r="CM138" s="10"/>
      <c r="CN138" s="10"/>
      <c r="CO138" s="10"/>
    </row>
    <row r="139" spans="1:93" ht="19.5" customHeight="1" x14ac:dyDescent="0.25">
      <c r="A139" s="406"/>
      <c r="B139" s="231" t="s">
        <v>126</v>
      </c>
      <c r="C139" s="219">
        <f t="shared" si="38"/>
        <v>0</v>
      </c>
      <c r="D139" s="70"/>
      <c r="E139" s="242"/>
      <c r="F139" s="242"/>
      <c r="G139" s="242"/>
      <c r="H139" s="242"/>
      <c r="I139" s="194"/>
      <c r="J139" s="86"/>
      <c r="K139" s="193"/>
      <c r="L139" s="75"/>
      <c r="M139" s="3"/>
      <c r="CG139" s="10"/>
      <c r="CH139" s="10"/>
      <c r="CI139" s="10"/>
      <c r="CJ139" s="10"/>
      <c r="CK139" s="10"/>
      <c r="CL139" s="10"/>
      <c r="CM139" s="10"/>
      <c r="CN139" s="10"/>
      <c r="CO139" s="10"/>
    </row>
    <row r="140" spans="1:93" ht="19.5" customHeight="1" x14ac:dyDescent="0.25">
      <c r="A140" s="406" t="s">
        <v>129</v>
      </c>
      <c r="B140" s="225" t="s">
        <v>123</v>
      </c>
      <c r="C140" s="215">
        <f t="shared" si="38"/>
        <v>0</v>
      </c>
      <c r="D140" s="77"/>
      <c r="E140" s="235"/>
      <c r="F140" s="235"/>
      <c r="G140" s="235"/>
      <c r="H140" s="235"/>
      <c r="I140" s="176"/>
      <c r="J140" s="80"/>
      <c r="K140" s="175"/>
      <c r="L140" s="30"/>
      <c r="M140" s="3"/>
      <c r="CG140" s="10"/>
      <c r="CH140" s="10"/>
      <c r="CI140" s="10"/>
      <c r="CJ140" s="10"/>
      <c r="CK140" s="10"/>
      <c r="CL140" s="10"/>
      <c r="CM140" s="10"/>
      <c r="CN140" s="10"/>
      <c r="CO140" s="10"/>
    </row>
    <row r="141" spans="1:93" ht="19.5" customHeight="1" x14ac:dyDescent="0.25">
      <c r="A141" s="406"/>
      <c r="B141" s="209" t="s">
        <v>124</v>
      </c>
      <c r="C141" s="236">
        <f t="shared" si="38"/>
        <v>0</v>
      </c>
      <c r="D141" s="237"/>
      <c r="E141" s="238"/>
      <c r="F141" s="238"/>
      <c r="G141" s="238"/>
      <c r="H141" s="238"/>
      <c r="I141" s="239"/>
      <c r="J141" s="240"/>
      <c r="K141" s="241"/>
      <c r="L141" s="124"/>
      <c r="M141" s="3"/>
      <c r="CG141" s="10"/>
      <c r="CH141" s="10"/>
      <c r="CI141" s="10"/>
      <c r="CJ141" s="10"/>
      <c r="CK141" s="10"/>
      <c r="CL141" s="10"/>
      <c r="CM141" s="10"/>
      <c r="CN141" s="10"/>
      <c r="CO141" s="10"/>
    </row>
    <row r="142" spans="1:93" ht="19.5" customHeight="1" x14ac:dyDescent="0.25">
      <c r="A142" s="406"/>
      <c r="B142" s="209" t="s">
        <v>125</v>
      </c>
      <c r="C142" s="103">
        <f t="shared" si="38"/>
        <v>0</v>
      </c>
      <c r="D142" s="41"/>
      <c r="E142" s="230"/>
      <c r="F142" s="230"/>
      <c r="G142" s="230"/>
      <c r="H142" s="230"/>
      <c r="I142" s="101"/>
      <c r="J142" s="45"/>
      <c r="K142" s="182"/>
      <c r="L142" s="32"/>
      <c r="M142" s="3"/>
      <c r="CG142" s="10"/>
      <c r="CH142" s="10"/>
      <c r="CI142" s="10"/>
      <c r="CJ142" s="10"/>
      <c r="CK142" s="10"/>
      <c r="CL142" s="10"/>
      <c r="CM142" s="10"/>
      <c r="CN142" s="10"/>
      <c r="CO142" s="10"/>
    </row>
    <row r="143" spans="1:93" ht="19.5" customHeight="1" x14ac:dyDescent="0.25">
      <c r="A143" s="406"/>
      <c r="B143" s="231" t="s">
        <v>126</v>
      </c>
      <c r="C143" s="219">
        <f t="shared" si="38"/>
        <v>0</v>
      </c>
      <c r="D143" s="70"/>
      <c r="E143" s="242"/>
      <c r="F143" s="242"/>
      <c r="G143" s="242"/>
      <c r="H143" s="242"/>
      <c r="I143" s="194"/>
      <c r="J143" s="86"/>
      <c r="K143" s="193"/>
      <c r="L143" s="75"/>
      <c r="M143" s="3"/>
      <c r="CG143" s="10"/>
      <c r="CH143" s="10"/>
      <c r="CI143" s="10"/>
      <c r="CJ143" s="10"/>
      <c r="CK143" s="10"/>
      <c r="CL143" s="10"/>
      <c r="CM143" s="10"/>
      <c r="CN143" s="10"/>
      <c r="CO143" s="10"/>
    </row>
    <row r="144" spans="1:93" ht="37.35" customHeight="1" x14ac:dyDescent="0.25">
      <c r="A144" s="203" t="s">
        <v>130</v>
      </c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CG144" s="10"/>
      <c r="CH144" s="10"/>
      <c r="CI144" s="10"/>
      <c r="CJ144" s="10"/>
      <c r="CK144" s="10"/>
      <c r="CL144" s="10"/>
      <c r="CM144" s="10"/>
      <c r="CN144" s="10"/>
      <c r="CO144" s="10"/>
    </row>
    <row r="145" spans="1:93" ht="42.75" customHeight="1" x14ac:dyDescent="0.25">
      <c r="A145" s="204" t="s">
        <v>131</v>
      </c>
      <c r="B145" s="309" t="s">
        <v>132</v>
      </c>
      <c r="C145" s="166" t="s">
        <v>133</v>
      </c>
      <c r="D145" s="167" t="s">
        <v>134</v>
      </c>
      <c r="E145" s="167" t="s">
        <v>135</v>
      </c>
      <c r="F145" s="167" t="s">
        <v>136</v>
      </c>
      <c r="G145" s="167" t="s">
        <v>137</v>
      </c>
      <c r="H145" s="244" t="s">
        <v>138</v>
      </c>
      <c r="I145" s="245"/>
      <c r="J145" s="246"/>
      <c r="K145" s="246"/>
      <c r="L145" s="246"/>
      <c r="CG145" s="10"/>
      <c r="CH145" s="10"/>
      <c r="CI145" s="10"/>
      <c r="CJ145" s="10"/>
      <c r="CK145" s="10"/>
      <c r="CL145" s="10"/>
      <c r="CM145" s="10"/>
      <c r="CN145" s="10"/>
      <c r="CO145" s="10"/>
    </row>
    <row r="146" spans="1:93" ht="21.75" customHeight="1" x14ac:dyDescent="0.25">
      <c r="A146" s="225" t="s">
        <v>139</v>
      </c>
      <c r="B146" s="247"/>
      <c r="C146" s="77"/>
      <c r="D146" s="247"/>
      <c r="E146" s="247"/>
      <c r="F146" s="247"/>
      <c r="G146" s="247"/>
      <c r="H146" s="248"/>
      <c r="I146" s="249"/>
      <c r="J146" s="222"/>
      <c r="K146" s="222"/>
      <c r="L146" s="222"/>
      <c r="CG146" s="10"/>
      <c r="CH146" s="10"/>
      <c r="CI146" s="10"/>
      <c r="CJ146" s="10"/>
      <c r="CK146" s="10"/>
      <c r="CL146" s="10"/>
      <c r="CM146" s="10"/>
      <c r="CN146" s="10"/>
      <c r="CO146" s="10"/>
    </row>
    <row r="147" spans="1:93" ht="21.75" customHeight="1" x14ac:dyDescent="0.25">
      <c r="A147" s="209" t="s">
        <v>124</v>
      </c>
      <c r="B147" s="238"/>
      <c r="C147" s="237"/>
      <c r="D147" s="238"/>
      <c r="E147" s="238"/>
      <c r="F147" s="238"/>
      <c r="G147" s="238"/>
      <c r="H147" s="250"/>
      <c r="I147" s="249"/>
      <c r="J147" s="222"/>
      <c r="K147" s="222"/>
      <c r="L147" s="222"/>
      <c r="CG147" s="10"/>
      <c r="CH147" s="10"/>
      <c r="CI147" s="10"/>
      <c r="CJ147" s="10"/>
      <c r="CK147" s="10"/>
      <c r="CL147" s="10"/>
      <c r="CM147" s="10"/>
      <c r="CN147" s="10"/>
      <c r="CO147" s="10"/>
    </row>
    <row r="148" spans="1:93" ht="21.75" customHeight="1" x14ac:dyDescent="0.25">
      <c r="A148" s="209" t="s">
        <v>125</v>
      </c>
      <c r="B148" s="230"/>
      <c r="C148" s="41"/>
      <c r="D148" s="230"/>
      <c r="E148" s="230"/>
      <c r="F148" s="230"/>
      <c r="G148" s="230"/>
      <c r="H148" s="43"/>
      <c r="I148" s="249"/>
      <c r="J148" s="222"/>
      <c r="K148" s="222"/>
      <c r="L148" s="222"/>
      <c r="CG148" s="10"/>
      <c r="CH148" s="10"/>
      <c r="CI148" s="10"/>
      <c r="CJ148" s="10"/>
      <c r="CK148" s="10"/>
      <c r="CL148" s="10"/>
      <c r="CM148" s="10"/>
      <c r="CN148" s="10"/>
      <c r="CO148" s="10"/>
    </row>
    <row r="149" spans="1:93" ht="21.75" customHeight="1" x14ac:dyDescent="0.25">
      <c r="A149" s="231" t="s">
        <v>140</v>
      </c>
      <c r="B149" s="242"/>
      <c r="C149" s="70"/>
      <c r="D149" s="242"/>
      <c r="E149" s="242"/>
      <c r="F149" s="242"/>
      <c r="G149" s="242"/>
      <c r="H149" s="84"/>
      <c r="I149" s="249"/>
      <c r="J149" s="222"/>
      <c r="K149" s="222"/>
      <c r="L149" s="222"/>
      <c r="CG149" s="10"/>
      <c r="CH149" s="10"/>
      <c r="CI149" s="10"/>
      <c r="CJ149" s="10"/>
      <c r="CK149" s="10"/>
      <c r="CL149" s="10"/>
      <c r="CM149" s="10"/>
      <c r="CN149" s="10"/>
      <c r="CO149" s="10"/>
    </row>
    <row r="150" spans="1:93" ht="16.350000000000001" customHeight="1" x14ac:dyDescent="0.25">
      <c r="A150" s="203" t="s">
        <v>141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CG150" s="10"/>
      <c r="CH150" s="10"/>
      <c r="CI150" s="10"/>
      <c r="CJ150" s="10"/>
      <c r="CK150" s="10"/>
      <c r="CL150" s="10"/>
      <c r="CM150" s="10"/>
      <c r="CN150" s="10"/>
      <c r="CO150" s="10"/>
    </row>
    <row r="151" spans="1:93" ht="50.25" customHeight="1" x14ac:dyDescent="0.25">
      <c r="A151" s="204" t="s">
        <v>131</v>
      </c>
      <c r="B151" s="309" t="s">
        <v>89</v>
      </c>
      <c r="C151" s="166" t="s">
        <v>142</v>
      </c>
      <c r="D151" s="167" t="s">
        <v>143</v>
      </c>
      <c r="E151" s="167" t="s">
        <v>144</v>
      </c>
      <c r="F151" s="167" t="s">
        <v>145</v>
      </c>
      <c r="G151" s="167" t="s">
        <v>146</v>
      </c>
      <c r="H151" s="244" t="s">
        <v>147</v>
      </c>
      <c r="I151" s="245"/>
      <c r="J151" s="246"/>
      <c r="K151" s="246"/>
      <c r="L151" s="246"/>
      <c r="CG151" s="10"/>
      <c r="CH151" s="10"/>
      <c r="CI151" s="10"/>
      <c r="CJ151" s="10"/>
      <c r="CK151" s="10"/>
      <c r="CL151" s="10"/>
      <c r="CM151" s="10"/>
      <c r="CN151" s="10"/>
      <c r="CO151" s="10"/>
    </row>
    <row r="152" spans="1:93" ht="19.5" customHeight="1" x14ac:dyDescent="0.25">
      <c r="A152" s="225" t="s">
        <v>139</v>
      </c>
      <c r="B152" s="215">
        <f t="shared" ref="B152:B157" si="39">SUM(C152:H152)</f>
        <v>0</v>
      </c>
      <c r="C152" s="77"/>
      <c r="D152" s="247"/>
      <c r="E152" s="247"/>
      <c r="F152" s="247"/>
      <c r="G152" s="247"/>
      <c r="H152" s="248"/>
      <c r="I152" s="249"/>
      <c r="J152" s="222"/>
      <c r="K152" s="222"/>
      <c r="L152" s="222"/>
      <c r="BX152" s="2"/>
      <c r="CA152" s="3"/>
    </row>
    <row r="153" spans="1:93" ht="19.5" customHeight="1" x14ac:dyDescent="0.25">
      <c r="A153" s="209" t="s">
        <v>124</v>
      </c>
      <c r="B153" s="103">
        <f t="shared" si="39"/>
        <v>0</v>
      </c>
      <c r="C153" s="41"/>
      <c r="D153" s="230"/>
      <c r="E153" s="230"/>
      <c r="F153" s="230"/>
      <c r="G153" s="230"/>
      <c r="H153" s="43"/>
      <c r="I153" s="249"/>
      <c r="J153" s="222"/>
      <c r="K153" s="222"/>
      <c r="L153" s="222"/>
      <c r="BX153" s="2"/>
      <c r="CA153" s="3"/>
    </row>
    <row r="154" spans="1:93" ht="19.5" customHeight="1" x14ac:dyDescent="0.25">
      <c r="A154" s="209" t="s">
        <v>125</v>
      </c>
      <c r="B154" s="103">
        <f t="shared" si="39"/>
        <v>0</v>
      </c>
      <c r="C154" s="41"/>
      <c r="D154" s="230"/>
      <c r="E154" s="230"/>
      <c r="F154" s="230"/>
      <c r="G154" s="230"/>
      <c r="H154" s="43"/>
      <c r="I154" s="249"/>
      <c r="J154" s="222"/>
      <c r="K154" s="222"/>
      <c r="L154" s="222"/>
      <c r="BX154" s="2"/>
      <c r="CA154" s="3"/>
    </row>
    <row r="155" spans="1:93" ht="19.5" customHeight="1" x14ac:dyDescent="0.25">
      <c r="A155" s="251" t="s">
        <v>148</v>
      </c>
      <c r="B155" s="103">
        <f t="shared" si="39"/>
        <v>0</v>
      </c>
      <c r="C155" s="41"/>
      <c r="D155" s="230"/>
      <c r="E155" s="230"/>
      <c r="F155" s="230"/>
      <c r="G155" s="230"/>
      <c r="H155" s="43"/>
      <c r="I155" s="249"/>
      <c r="J155" s="222"/>
      <c r="K155" s="222"/>
      <c r="L155" s="222"/>
      <c r="BX155" s="2"/>
      <c r="CA155" s="3"/>
    </row>
    <row r="156" spans="1:93" ht="19.5" customHeight="1" x14ac:dyDescent="0.25">
      <c r="A156" s="252" t="s">
        <v>149</v>
      </c>
      <c r="B156" s="253">
        <f t="shared" si="39"/>
        <v>0</v>
      </c>
      <c r="C156" s="53"/>
      <c r="D156" s="254"/>
      <c r="E156" s="254"/>
      <c r="F156" s="254"/>
      <c r="G156" s="254"/>
      <c r="H156" s="55"/>
      <c r="I156" s="249"/>
      <c r="J156" s="222"/>
      <c r="K156" s="222"/>
      <c r="L156" s="222"/>
    </row>
    <row r="157" spans="1:93" ht="19.5" customHeight="1" x14ac:dyDescent="0.25">
      <c r="A157" s="219" t="s">
        <v>150</v>
      </c>
      <c r="B157" s="219">
        <f t="shared" si="39"/>
        <v>0</v>
      </c>
      <c r="C157" s="70"/>
      <c r="D157" s="242"/>
      <c r="E157" s="242"/>
      <c r="F157" s="242"/>
      <c r="G157" s="242"/>
      <c r="H157" s="84"/>
      <c r="I157" s="249"/>
      <c r="J157" s="222"/>
      <c r="K157" s="222"/>
      <c r="L157" s="222"/>
    </row>
    <row r="158" spans="1:93" ht="21.75" customHeight="1" x14ac:dyDescent="0.25">
      <c r="A158" s="203" t="s">
        <v>151</v>
      </c>
      <c r="B158" s="222"/>
      <c r="C158" s="222"/>
      <c r="D158" s="222"/>
      <c r="E158" s="222"/>
      <c r="F158" s="222"/>
      <c r="G158" s="222"/>
      <c r="H158" s="222"/>
    </row>
    <row r="159" spans="1:93" ht="57.75" customHeight="1" x14ac:dyDescent="0.25">
      <c r="A159" s="204" t="s">
        <v>131</v>
      </c>
      <c r="B159" s="204" t="s">
        <v>152</v>
      </c>
      <c r="C159" s="255" t="s">
        <v>153</v>
      </c>
      <c r="D159" s="255" t="s">
        <v>36</v>
      </c>
      <c r="E159" s="167" t="s">
        <v>154</v>
      </c>
      <c r="F159" s="167" t="s">
        <v>155</v>
      </c>
      <c r="G159" s="167" t="s">
        <v>156</v>
      </c>
      <c r="H159" s="167" t="s">
        <v>157</v>
      </c>
      <c r="I159" s="167" t="s">
        <v>158</v>
      </c>
      <c r="J159" s="310" t="s">
        <v>159</v>
      </c>
    </row>
    <row r="160" spans="1:93" ht="18" customHeight="1" x14ac:dyDescent="0.25">
      <c r="A160" s="225" t="s">
        <v>160</v>
      </c>
      <c r="B160" s="256"/>
      <c r="C160" s="175"/>
      <c r="D160" s="175"/>
      <c r="E160" s="247"/>
      <c r="F160" s="247"/>
      <c r="G160" s="247"/>
      <c r="H160" s="247"/>
      <c r="I160" s="247"/>
      <c r="J160" s="257"/>
    </row>
    <row r="161" spans="1:10" ht="18" customHeight="1" x14ac:dyDescent="0.25">
      <c r="A161" s="209" t="s">
        <v>140</v>
      </c>
      <c r="B161" s="32"/>
      <c r="C161" s="182"/>
      <c r="D161" s="182"/>
      <c r="E161" s="230"/>
      <c r="F161" s="230"/>
      <c r="G161" s="230"/>
      <c r="H161" s="230"/>
      <c r="I161" s="230"/>
      <c r="J161" s="42"/>
    </row>
    <row r="162" spans="1:10" ht="18" customHeight="1" x14ac:dyDescent="0.25">
      <c r="A162" s="258" t="s">
        <v>161</v>
      </c>
      <c r="B162" s="75"/>
      <c r="C162" s="193"/>
      <c r="D162" s="193"/>
      <c r="E162" s="242"/>
      <c r="F162" s="242"/>
      <c r="G162" s="242"/>
      <c r="H162" s="242"/>
      <c r="I162" s="242"/>
      <c r="J162" s="74"/>
    </row>
    <row r="186" spans="1:104" ht="12.75" customHeight="1" x14ac:dyDescent="0.25"/>
    <row r="187" spans="1:104" s="259" customFormat="1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</row>
    <row r="194" spans="1:15" hidden="1" x14ac:dyDescent="0.25">
      <c r="A194" s="259">
        <f>SUM(C14:C89,C94:C105,C128:C143,B146:B149,B152:B157,C108:C115)</f>
        <v>1897</v>
      </c>
      <c r="B194" s="259">
        <f>SUM(CG11:CO151)</f>
        <v>0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</row>
  </sheetData>
  <mergeCells count="96">
    <mergeCell ref="A140:A143"/>
    <mergeCell ref="AJ119:AK119"/>
    <mergeCell ref="A121:A123"/>
    <mergeCell ref="A126:A127"/>
    <mergeCell ref="B126:B127"/>
    <mergeCell ref="C126:C127"/>
    <mergeCell ref="D126:J126"/>
    <mergeCell ref="K126:K127"/>
    <mergeCell ref="L126:L127"/>
    <mergeCell ref="X119:Y119"/>
    <mergeCell ref="Z119:AA119"/>
    <mergeCell ref="AB119:AC119"/>
    <mergeCell ref="AD119:AE119"/>
    <mergeCell ref="T119:U119"/>
    <mergeCell ref="V119:W119"/>
    <mergeCell ref="A128:A131"/>
    <mergeCell ref="A132:A135"/>
    <mergeCell ref="A136:A139"/>
    <mergeCell ref="F118:AK118"/>
    <mergeCell ref="F119:G119"/>
    <mergeCell ref="H119:I119"/>
    <mergeCell ref="J119:K119"/>
    <mergeCell ref="AF119:AG119"/>
    <mergeCell ref="AH119:AI119"/>
    <mergeCell ref="L119:M119"/>
    <mergeCell ref="N119:O119"/>
    <mergeCell ref="P119:Q119"/>
    <mergeCell ref="R119:S119"/>
    <mergeCell ref="Z92:AA92"/>
    <mergeCell ref="AB92:AC92"/>
    <mergeCell ref="AD92:AE92"/>
    <mergeCell ref="AF92:AG92"/>
    <mergeCell ref="AH92:AI92"/>
    <mergeCell ref="A94:A99"/>
    <mergeCell ref="A100:A105"/>
    <mergeCell ref="A107:A116"/>
    <mergeCell ref="A118:A120"/>
    <mergeCell ref="C118:E119"/>
    <mergeCell ref="AQ91:AQ93"/>
    <mergeCell ref="AR91:AR93"/>
    <mergeCell ref="F92:G92"/>
    <mergeCell ref="H92:I92"/>
    <mergeCell ref="J92:K92"/>
    <mergeCell ref="L92:M92"/>
    <mergeCell ref="X92:Y92"/>
    <mergeCell ref="F91:AM91"/>
    <mergeCell ref="AN91:AO92"/>
    <mergeCell ref="AP91:AP93"/>
    <mergeCell ref="N92:O92"/>
    <mergeCell ref="P92:Q92"/>
    <mergeCell ref="R92:S92"/>
    <mergeCell ref="T92:U92"/>
    <mergeCell ref="V92:W92"/>
    <mergeCell ref="AL92:AM92"/>
    <mergeCell ref="A65:A68"/>
    <mergeCell ref="A69:A75"/>
    <mergeCell ref="A76:A80"/>
    <mergeCell ref="A82:A89"/>
    <mergeCell ref="A91:A93"/>
    <mergeCell ref="A14:A24"/>
    <mergeCell ref="A25:A35"/>
    <mergeCell ref="A36:A46"/>
    <mergeCell ref="A47:A57"/>
    <mergeCell ref="A58:A64"/>
    <mergeCell ref="X12:Y12"/>
    <mergeCell ref="AN10:AN13"/>
    <mergeCell ref="AO10:AP12"/>
    <mergeCell ref="B91:B93"/>
    <mergeCell ref="AL12:AM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C91:E92"/>
    <mergeCell ref="AJ92:AK9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F12:G12"/>
    <mergeCell ref="H12:I12"/>
    <mergeCell ref="J12:K12"/>
    <mergeCell ref="L12:M12"/>
    <mergeCell ref="T12:U12"/>
    <mergeCell ref="V12:W12"/>
  </mergeCells>
  <dataValidations count="1">
    <dataValidation type="whole" allowBlank="1" showInputMessage="1" showErrorMessage="1" error="Valor no Permitido" sqref="A1:XFD1048576" xr:uid="{6F16F7B7-32A1-44EC-9B68-D9125078FB27}">
      <formula1>0</formula1>
      <formula2>1E+30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19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17.28515625" style="2" customWidth="1"/>
    <col min="4" max="4" width="16.140625" style="2" customWidth="1"/>
    <col min="5" max="5" width="14.140625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ht="16.350000000000001" customHeight="1" x14ac:dyDescent="0.25">
      <c r="A1" s="1" t="s">
        <v>0</v>
      </c>
    </row>
    <row r="2" spans="1:93" ht="16.350000000000001" customHeight="1" x14ac:dyDescent="0.25">
      <c r="A2" s="1" t="str">
        <f>CONCATENATE("COMUNA: ",[5]NOMBRE!B2," - ","( ",[5]NOMBRE!C2,[5]NOMBRE!D2,[5]NOMBRE!E2,[5]NOMBRE!F2,[5]NOMBRE!G2," )")</f>
        <v>COMUNA: LINARES - ( 07401 )</v>
      </c>
    </row>
    <row r="3" spans="1:93" ht="16.350000000000001" customHeight="1" x14ac:dyDescent="0.25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93" ht="16.350000000000001" customHeight="1" x14ac:dyDescent="0.25">
      <c r="A4" s="1" t="str">
        <f>CONCATENATE("MES: ",[5]NOMBRE!B6," - ","( ",[5]NOMBRE!C6,[5]NOMBRE!D6," )")</f>
        <v>MES: ABRIL - ( 04 )</v>
      </c>
    </row>
    <row r="5" spans="1:93" ht="16.350000000000001" customHeight="1" x14ac:dyDescent="0.25">
      <c r="A5" s="1" t="str">
        <f>CONCATENATE("AÑO: ",[5]NOMBRE!B7)</f>
        <v>AÑO: 2021</v>
      </c>
    </row>
    <row r="6" spans="1:93" x14ac:dyDescent="0.25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93" x14ac:dyDescent="0.25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</row>
    <row r="8" spans="1:93" ht="32.1" customHeight="1" x14ac:dyDescent="0.25">
      <c r="A8" s="386" t="s">
        <v>2</v>
      </c>
      <c r="B8" s="38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93" ht="32.1" customHeigh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</row>
    <row r="10" spans="1:93" ht="16.350000000000001" customHeight="1" x14ac:dyDescent="0.25">
      <c r="A10" s="387" t="s">
        <v>4</v>
      </c>
      <c r="B10" s="388" t="s">
        <v>5</v>
      </c>
      <c r="C10" s="391" t="s">
        <v>6</v>
      </c>
      <c r="D10" s="392"/>
      <c r="E10" s="393"/>
      <c r="F10" s="400" t="s">
        <v>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2"/>
      <c r="AN10" s="409" t="s">
        <v>8</v>
      </c>
      <c r="AO10" s="412" t="s">
        <v>9</v>
      </c>
      <c r="AP10" s="393"/>
      <c r="AQ10" s="382" t="s">
        <v>10</v>
      </c>
      <c r="AR10" s="382" t="s">
        <v>11</v>
      </c>
      <c r="AS10" s="382" t="s">
        <v>12</v>
      </c>
      <c r="AT10" s="382" t="s">
        <v>13</v>
      </c>
      <c r="BX10" s="2"/>
    </row>
    <row r="11" spans="1:93" ht="16.350000000000001" customHeight="1" x14ac:dyDescent="0.25">
      <c r="A11" s="387"/>
      <c r="B11" s="389"/>
      <c r="C11" s="394"/>
      <c r="D11" s="395"/>
      <c r="E11" s="396"/>
      <c r="F11" s="403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5"/>
      <c r="AN11" s="410"/>
      <c r="AO11" s="413"/>
      <c r="AP11" s="396"/>
      <c r="AQ11" s="383"/>
      <c r="AR11" s="383"/>
      <c r="AS11" s="383"/>
      <c r="AT11" s="383"/>
      <c r="BX11" s="2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6.350000000000001" customHeight="1" x14ac:dyDescent="0.25">
      <c r="A12" s="387"/>
      <c r="B12" s="389"/>
      <c r="C12" s="397"/>
      <c r="D12" s="398"/>
      <c r="E12" s="399"/>
      <c r="F12" s="406" t="s">
        <v>14</v>
      </c>
      <c r="G12" s="406"/>
      <c r="H12" s="407" t="s">
        <v>15</v>
      </c>
      <c r="I12" s="408"/>
      <c r="J12" s="407" t="s">
        <v>16</v>
      </c>
      <c r="K12" s="408"/>
      <c r="L12" s="407" t="s">
        <v>17</v>
      </c>
      <c r="M12" s="408"/>
      <c r="N12" s="407" t="s">
        <v>18</v>
      </c>
      <c r="O12" s="408"/>
      <c r="P12" s="407" t="s">
        <v>19</v>
      </c>
      <c r="Q12" s="408"/>
      <c r="R12" s="407" t="s">
        <v>20</v>
      </c>
      <c r="S12" s="408"/>
      <c r="T12" s="407" t="s">
        <v>21</v>
      </c>
      <c r="U12" s="408"/>
      <c r="V12" s="407" t="s">
        <v>22</v>
      </c>
      <c r="W12" s="408"/>
      <c r="X12" s="407" t="s">
        <v>23</v>
      </c>
      <c r="Y12" s="408"/>
      <c r="Z12" s="407" t="s">
        <v>24</v>
      </c>
      <c r="AA12" s="408"/>
      <c r="AB12" s="407" t="s">
        <v>25</v>
      </c>
      <c r="AC12" s="408"/>
      <c r="AD12" s="407" t="s">
        <v>26</v>
      </c>
      <c r="AE12" s="408"/>
      <c r="AF12" s="407" t="s">
        <v>27</v>
      </c>
      <c r="AG12" s="408"/>
      <c r="AH12" s="407" t="s">
        <v>28</v>
      </c>
      <c r="AI12" s="408"/>
      <c r="AJ12" s="407" t="s">
        <v>29</v>
      </c>
      <c r="AK12" s="408"/>
      <c r="AL12" s="415" t="s">
        <v>30</v>
      </c>
      <c r="AM12" s="416"/>
      <c r="AN12" s="410"/>
      <c r="AO12" s="414"/>
      <c r="AP12" s="399"/>
      <c r="AQ12" s="383"/>
      <c r="AR12" s="383"/>
      <c r="AS12" s="383"/>
      <c r="AT12" s="383"/>
      <c r="BX12" s="2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6.350000000000001" customHeight="1" x14ac:dyDescent="0.25">
      <c r="A13" s="387"/>
      <c r="B13" s="390"/>
      <c r="C13" s="11" t="s">
        <v>31</v>
      </c>
      <c r="D13" s="12" t="s">
        <v>32</v>
      </c>
      <c r="E13" s="314" t="s">
        <v>33</v>
      </c>
      <c r="F13" s="11" t="s">
        <v>32</v>
      </c>
      <c r="G13" s="313" t="s">
        <v>33</v>
      </c>
      <c r="H13" s="11" t="s">
        <v>32</v>
      </c>
      <c r="I13" s="313" t="s">
        <v>33</v>
      </c>
      <c r="J13" s="11" t="s">
        <v>32</v>
      </c>
      <c r="K13" s="313" t="s">
        <v>33</v>
      </c>
      <c r="L13" s="11" t="s">
        <v>32</v>
      </c>
      <c r="M13" s="313" t="s">
        <v>33</v>
      </c>
      <c r="N13" s="11" t="s">
        <v>32</v>
      </c>
      <c r="O13" s="313" t="s">
        <v>33</v>
      </c>
      <c r="P13" s="11" t="s">
        <v>32</v>
      </c>
      <c r="Q13" s="313" t="s">
        <v>33</v>
      </c>
      <c r="R13" s="11" t="s">
        <v>32</v>
      </c>
      <c r="S13" s="313" t="s">
        <v>33</v>
      </c>
      <c r="T13" s="11" t="s">
        <v>32</v>
      </c>
      <c r="U13" s="313" t="s">
        <v>33</v>
      </c>
      <c r="V13" s="11" t="s">
        <v>32</v>
      </c>
      <c r="W13" s="313" t="s">
        <v>33</v>
      </c>
      <c r="X13" s="11" t="s">
        <v>32</v>
      </c>
      <c r="Y13" s="313" t="s">
        <v>33</v>
      </c>
      <c r="Z13" s="11" t="s">
        <v>32</v>
      </c>
      <c r="AA13" s="313" t="s">
        <v>33</v>
      </c>
      <c r="AB13" s="11" t="s">
        <v>32</v>
      </c>
      <c r="AC13" s="313" t="s">
        <v>33</v>
      </c>
      <c r="AD13" s="11" t="s">
        <v>32</v>
      </c>
      <c r="AE13" s="313" t="s">
        <v>33</v>
      </c>
      <c r="AF13" s="11" t="s">
        <v>32</v>
      </c>
      <c r="AG13" s="313" t="s">
        <v>33</v>
      </c>
      <c r="AH13" s="11" t="s">
        <v>32</v>
      </c>
      <c r="AI13" s="313" t="s">
        <v>33</v>
      </c>
      <c r="AJ13" s="11" t="s">
        <v>32</v>
      </c>
      <c r="AK13" s="313" t="s">
        <v>33</v>
      </c>
      <c r="AL13" s="11" t="s">
        <v>32</v>
      </c>
      <c r="AM13" s="320" t="s">
        <v>33</v>
      </c>
      <c r="AN13" s="411"/>
      <c r="AO13" s="16" t="s">
        <v>34</v>
      </c>
      <c r="AP13" s="313" t="s">
        <v>35</v>
      </c>
      <c r="AQ13" s="384"/>
      <c r="AR13" s="384"/>
      <c r="AS13" s="384"/>
      <c r="AT13" s="384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X13" s="2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6.350000000000001" customHeight="1" x14ac:dyDescent="0.25">
      <c r="A14" s="382" t="s">
        <v>36</v>
      </c>
      <c r="B14" s="18" t="s">
        <v>37</v>
      </c>
      <c r="C14" s="19">
        <f t="shared" ref="C14:C77" si="0">SUM(D14+E14)</f>
        <v>6</v>
      </c>
      <c r="D14" s="20">
        <f>+F14+H14+J14+L14+N14+P14+R14+T14+V14+X14+Z14+AB14+AD14+AF14+AH14+AJ14+AL14</f>
        <v>5</v>
      </c>
      <c r="E14" s="21">
        <f>+G14+I14+K14+M14+O14+Q14+S14+U14+W14+Y14+AA14+AC14+AE14+AG14+AI14+AK14+AM14</f>
        <v>1</v>
      </c>
      <c r="F14" s="22"/>
      <c r="G14" s="23"/>
      <c r="H14" s="22"/>
      <c r="I14" s="23"/>
      <c r="J14" s="22"/>
      <c r="K14" s="24"/>
      <c r="L14" s="22"/>
      <c r="M14" s="24"/>
      <c r="N14" s="22"/>
      <c r="O14" s="24"/>
      <c r="P14" s="22"/>
      <c r="Q14" s="24"/>
      <c r="R14" s="22">
        <v>1</v>
      </c>
      <c r="S14" s="24">
        <v>1</v>
      </c>
      <c r="T14" s="22">
        <v>2</v>
      </c>
      <c r="U14" s="24"/>
      <c r="V14" s="22"/>
      <c r="W14" s="24"/>
      <c r="X14" s="22">
        <v>1</v>
      </c>
      <c r="Y14" s="24"/>
      <c r="Z14" s="22"/>
      <c r="AA14" s="24"/>
      <c r="AB14" s="22"/>
      <c r="AC14" s="24"/>
      <c r="AD14" s="22"/>
      <c r="AE14" s="24"/>
      <c r="AF14" s="22"/>
      <c r="AG14" s="24"/>
      <c r="AH14" s="22">
        <v>1</v>
      </c>
      <c r="AI14" s="24"/>
      <c r="AJ14" s="22"/>
      <c r="AK14" s="24"/>
      <c r="AL14" s="25"/>
      <c r="AM14" s="26"/>
      <c r="AN14" s="27"/>
      <c r="AO14" s="28">
        <v>0</v>
      </c>
      <c r="AP14" s="29">
        <v>1</v>
      </c>
      <c r="AQ14" s="30">
        <v>0</v>
      </c>
      <c r="AR14" s="30">
        <v>0</v>
      </c>
      <c r="AS14" s="31"/>
      <c r="AT14" s="32">
        <v>0</v>
      </c>
      <c r="AU14" s="33" t="str">
        <f t="shared" ref="AU14:AU77" si="1">$CA14&amp;$CB14&amp;$CC14&amp;$CD14</f>
        <v/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17"/>
      <c r="BG14" s="17"/>
      <c r="BX14" s="2"/>
      <c r="CA14" s="35" t="str">
        <f t="shared" ref="CA14:CA77" si="2">IF(CG14=1,"* No olvide digitar la columna Trans y/o Pueblos Originarios y/o Migrantes y/o Población SENAME (Digite Cero si no tiene). ","")</f>
        <v/>
      </c>
      <c r="CB14" s="35" t="str">
        <f t="shared" ref="CB14:CB77" si="3">IF(CH14=1,"* El número de Trans y/o Pueblos Originarios y/o Migrantes y/o Población SENAME NO DEBE ser mayor que el Total. ","")</f>
        <v/>
      </c>
      <c r="CC14" s="35" t="str">
        <f t="shared" ref="CC14:CC77" si="4">IF(CI14=1,"* Las consejerías realizadas en Espacios amigables NO DEBEN ser mayor al Total. ","")</f>
        <v/>
      </c>
      <c r="CD14" s="35" t="str">
        <f t="shared" ref="CD14:CD77" si="5">IF(CJ14=1,"* La columna 14-18 AÑOS no puede ser mayor al total por grupo edad de 10 a 19 años. ","")</f>
        <v/>
      </c>
      <c r="CE14" s="35"/>
      <c r="CF14" s="35"/>
      <c r="CG14" s="36">
        <f t="shared" ref="CG14:CG77" si="6">IF(AND(C14&lt;&gt;0,OR(AO14="",AP14="",AQ14="",AR14="",AT14="")),1,0)</f>
        <v>0</v>
      </c>
      <c r="CH14" s="36">
        <f t="shared" ref="CH14:CH77" si="7">IF(OR(C14&lt;(AO14+AP14),C14&lt;AQ14,C14&lt;AR14,C14&lt;AT14),1,0)</f>
        <v>0</v>
      </c>
      <c r="CI14" s="36">
        <f t="shared" ref="CI14:CI77" si="8">IF(C14&lt;AN14,1,0)</f>
        <v>0</v>
      </c>
      <c r="CJ14" s="36">
        <f t="shared" ref="CJ14:CJ77" si="9">IF((J14+K14+L14+M14)&lt;AS14,1,0)</f>
        <v>0</v>
      </c>
      <c r="CK14" s="10"/>
      <c r="CL14" s="10"/>
      <c r="CM14" s="10"/>
      <c r="CN14" s="10"/>
      <c r="CO14" s="10"/>
    </row>
    <row r="15" spans="1:93" ht="16.350000000000001" customHeight="1" x14ac:dyDescent="0.25">
      <c r="A15" s="383"/>
      <c r="B15" s="37" t="s">
        <v>38</v>
      </c>
      <c r="C15" s="38">
        <f t="shared" si="0"/>
        <v>0</v>
      </c>
      <c r="D15" s="39">
        <f t="shared" ref="D15:E24" si="10">+F15+H15+J15+L15+N15+P15+R15+T15+V15+X15+Z15+AB15+AD15+AF15+AH15+AJ15+AL15</f>
        <v>0</v>
      </c>
      <c r="E15" s="40">
        <f>+G15+I15+K15+M15+O15+Q15+S15+U15+W15+Y15+AA15+AC15+AE15+AG15+AI15+AK15+AM15</f>
        <v>0</v>
      </c>
      <c r="F15" s="41"/>
      <c r="G15" s="42"/>
      <c r="H15" s="41"/>
      <c r="I15" s="42"/>
      <c r="J15" s="41"/>
      <c r="K15" s="43"/>
      <c r="L15" s="41"/>
      <c r="M15" s="43"/>
      <c r="N15" s="41"/>
      <c r="O15" s="43"/>
      <c r="P15" s="41"/>
      <c r="Q15" s="43"/>
      <c r="R15" s="41"/>
      <c r="S15" s="43"/>
      <c r="T15" s="41"/>
      <c r="U15" s="43"/>
      <c r="V15" s="41"/>
      <c r="W15" s="43"/>
      <c r="X15" s="41"/>
      <c r="Y15" s="43"/>
      <c r="Z15" s="41"/>
      <c r="AA15" s="43"/>
      <c r="AB15" s="41"/>
      <c r="AC15" s="43"/>
      <c r="AD15" s="41"/>
      <c r="AE15" s="43"/>
      <c r="AF15" s="41"/>
      <c r="AG15" s="43"/>
      <c r="AH15" s="41"/>
      <c r="AI15" s="43"/>
      <c r="AJ15" s="41"/>
      <c r="AK15" s="43"/>
      <c r="AL15" s="44"/>
      <c r="AM15" s="45"/>
      <c r="AN15" s="46"/>
      <c r="AO15" s="47"/>
      <c r="AP15" s="42"/>
      <c r="AQ15" s="32"/>
      <c r="AR15" s="32"/>
      <c r="AS15" s="48"/>
      <c r="AT15" s="32"/>
      <c r="AU15" s="33" t="str">
        <f t="shared" si="1"/>
        <v/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7"/>
      <c r="BG15" s="17"/>
      <c r="BX15" s="2"/>
      <c r="CA15" s="35" t="str">
        <f t="shared" si="2"/>
        <v/>
      </c>
      <c r="CB15" s="35" t="str">
        <f t="shared" si="3"/>
        <v/>
      </c>
      <c r="CC15" s="35" t="str">
        <f t="shared" si="4"/>
        <v/>
      </c>
      <c r="CD15" s="35" t="str">
        <f t="shared" si="5"/>
        <v/>
      </c>
      <c r="CE15" s="35"/>
      <c r="CF15" s="35"/>
      <c r="CG15" s="36">
        <f t="shared" si="6"/>
        <v>0</v>
      </c>
      <c r="CH15" s="36">
        <f t="shared" si="7"/>
        <v>0</v>
      </c>
      <c r="CI15" s="36">
        <f t="shared" si="8"/>
        <v>0</v>
      </c>
      <c r="CJ15" s="36">
        <f t="shared" si="9"/>
        <v>0</v>
      </c>
      <c r="CK15" s="10"/>
      <c r="CL15" s="10"/>
      <c r="CM15" s="10"/>
      <c r="CN15" s="10"/>
      <c r="CO15" s="10"/>
    </row>
    <row r="16" spans="1:93" ht="16.350000000000001" customHeight="1" x14ac:dyDescent="0.25">
      <c r="A16" s="383"/>
      <c r="B16" s="37" t="s">
        <v>39</v>
      </c>
      <c r="C16" s="38">
        <f t="shared" si="0"/>
        <v>176</v>
      </c>
      <c r="D16" s="39">
        <f t="shared" si="10"/>
        <v>130</v>
      </c>
      <c r="E16" s="40">
        <f t="shared" si="10"/>
        <v>46</v>
      </c>
      <c r="F16" s="41"/>
      <c r="G16" s="42"/>
      <c r="H16" s="41"/>
      <c r="I16" s="42"/>
      <c r="J16" s="41"/>
      <c r="K16" s="43"/>
      <c r="L16" s="41">
        <v>2</v>
      </c>
      <c r="M16" s="43"/>
      <c r="N16" s="41">
        <v>9</v>
      </c>
      <c r="O16" s="43">
        <v>1</v>
      </c>
      <c r="P16" s="41">
        <v>17</v>
      </c>
      <c r="Q16" s="43">
        <v>12</v>
      </c>
      <c r="R16" s="41">
        <v>32</v>
      </c>
      <c r="S16" s="43">
        <v>9</v>
      </c>
      <c r="T16" s="41">
        <v>17</v>
      </c>
      <c r="U16" s="43">
        <v>6</v>
      </c>
      <c r="V16" s="41">
        <v>11</v>
      </c>
      <c r="W16" s="43">
        <v>8</v>
      </c>
      <c r="X16" s="41">
        <v>14</v>
      </c>
      <c r="Y16" s="43">
        <v>3</v>
      </c>
      <c r="Z16" s="41">
        <v>13</v>
      </c>
      <c r="AA16" s="43">
        <v>6</v>
      </c>
      <c r="AB16" s="41">
        <v>10</v>
      </c>
      <c r="AC16" s="43">
        <v>1</v>
      </c>
      <c r="AD16" s="41">
        <v>2</v>
      </c>
      <c r="AE16" s="43"/>
      <c r="AF16" s="41"/>
      <c r="AG16" s="43"/>
      <c r="AH16" s="41">
        <v>3</v>
      </c>
      <c r="AI16" s="43"/>
      <c r="AJ16" s="41"/>
      <c r="AK16" s="43"/>
      <c r="AL16" s="44"/>
      <c r="AM16" s="45"/>
      <c r="AN16" s="46"/>
      <c r="AO16" s="47">
        <v>0</v>
      </c>
      <c r="AP16" s="42">
        <v>5</v>
      </c>
      <c r="AQ16" s="32">
        <v>0</v>
      </c>
      <c r="AR16" s="32">
        <v>16</v>
      </c>
      <c r="AS16" s="48"/>
      <c r="AT16" s="32">
        <v>0</v>
      </c>
      <c r="AU16" s="33" t="str">
        <f t="shared" si="1"/>
        <v/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17"/>
      <c r="BG16" s="17"/>
      <c r="BX16" s="2"/>
      <c r="CA16" s="35" t="str">
        <f t="shared" si="2"/>
        <v/>
      </c>
      <c r="CB16" s="35" t="str">
        <f t="shared" si="3"/>
        <v/>
      </c>
      <c r="CC16" s="35" t="str">
        <f t="shared" si="4"/>
        <v/>
      </c>
      <c r="CD16" s="35" t="str">
        <f t="shared" si="5"/>
        <v/>
      </c>
      <c r="CE16" s="35"/>
      <c r="CF16" s="35"/>
      <c r="CG16" s="36">
        <f t="shared" si="6"/>
        <v>0</v>
      </c>
      <c r="CH16" s="36">
        <f t="shared" si="7"/>
        <v>0</v>
      </c>
      <c r="CI16" s="36">
        <f t="shared" si="8"/>
        <v>0</v>
      </c>
      <c r="CJ16" s="36">
        <f t="shared" si="9"/>
        <v>0</v>
      </c>
      <c r="CK16" s="10"/>
      <c r="CL16" s="10"/>
      <c r="CM16" s="10"/>
      <c r="CN16" s="10"/>
      <c r="CO16" s="10"/>
    </row>
    <row r="17" spans="1:93" ht="16.350000000000001" customHeight="1" x14ac:dyDescent="0.25">
      <c r="A17" s="383"/>
      <c r="B17" s="37" t="s">
        <v>40</v>
      </c>
      <c r="C17" s="38">
        <f t="shared" si="0"/>
        <v>0</v>
      </c>
      <c r="D17" s="39">
        <f t="shared" si="10"/>
        <v>0</v>
      </c>
      <c r="E17" s="40">
        <f t="shared" si="10"/>
        <v>0</v>
      </c>
      <c r="F17" s="41"/>
      <c r="G17" s="42"/>
      <c r="H17" s="41"/>
      <c r="I17" s="42"/>
      <c r="J17" s="41"/>
      <c r="K17" s="43"/>
      <c r="L17" s="41"/>
      <c r="M17" s="43"/>
      <c r="N17" s="41"/>
      <c r="O17" s="43"/>
      <c r="P17" s="41"/>
      <c r="Q17" s="43"/>
      <c r="R17" s="41"/>
      <c r="S17" s="43"/>
      <c r="T17" s="41"/>
      <c r="U17" s="43"/>
      <c r="V17" s="41"/>
      <c r="W17" s="43"/>
      <c r="X17" s="41"/>
      <c r="Y17" s="43"/>
      <c r="Z17" s="41"/>
      <c r="AA17" s="43"/>
      <c r="AB17" s="41"/>
      <c r="AC17" s="43"/>
      <c r="AD17" s="41"/>
      <c r="AE17" s="43"/>
      <c r="AF17" s="41"/>
      <c r="AG17" s="43"/>
      <c r="AH17" s="41"/>
      <c r="AI17" s="43"/>
      <c r="AJ17" s="41"/>
      <c r="AK17" s="43"/>
      <c r="AL17" s="44"/>
      <c r="AM17" s="45"/>
      <c r="AN17" s="46"/>
      <c r="AO17" s="47"/>
      <c r="AP17" s="42"/>
      <c r="AQ17" s="32"/>
      <c r="AR17" s="32"/>
      <c r="AS17" s="48"/>
      <c r="AT17" s="32"/>
      <c r="AU17" s="33" t="str">
        <f t="shared" si="1"/>
        <v/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17"/>
      <c r="BG17" s="17"/>
      <c r="BX17" s="2"/>
      <c r="CA17" s="35" t="str">
        <f t="shared" si="2"/>
        <v/>
      </c>
      <c r="CB17" s="35" t="str">
        <f t="shared" si="3"/>
        <v/>
      </c>
      <c r="CC17" s="35" t="str">
        <f t="shared" si="4"/>
        <v/>
      </c>
      <c r="CD17" s="35" t="str">
        <f t="shared" si="5"/>
        <v/>
      </c>
      <c r="CE17" s="35"/>
      <c r="CF17" s="35"/>
      <c r="CG17" s="36">
        <f t="shared" si="6"/>
        <v>0</v>
      </c>
      <c r="CH17" s="36">
        <f t="shared" si="7"/>
        <v>0</v>
      </c>
      <c r="CI17" s="36">
        <f t="shared" si="8"/>
        <v>0</v>
      </c>
      <c r="CJ17" s="36">
        <f t="shared" si="9"/>
        <v>0</v>
      </c>
      <c r="CK17" s="10"/>
      <c r="CL17" s="10"/>
      <c r="CM17" s="10"/>
      <c r="CN17" s="10"/>
      <c r="CO17" s="10"/>
    </row>
    <row r="18" spans="1:93" ht="16.350000000000001" customHeight="1" x14ac:dyDescent="0.25">
      <c r="A18" s="383"/>
      <c r="B18" s="37" t="s">
        <v>41</v>
      </c>
      <c r="C18" s="38">
        <f t="shared" si="0"/>
        <v>0</v>
      </c>
      <c r="D18" s="39">
        <f t="shared" si="10"/>
        <v>0</v>
      </c>
      <c r="E18" s="40">
        <f t="shared" si="10"/>
        <v>0</v>
      </c>
      <c r="F18" s="41"/>
      <c r="G18" s="42"/>
      <c r="H18" s="41"/>
      <c r="I18" s="42"/>
      <c r="J18" s="41"/>
      <c r="K18" s="43"/>
      <c r="L18" s="41"/>
      <c r="M18" s="43"/>
      <c r="N18" s="41"/>
      <c r="O18" s="43"/>
      <c r="P18" s="41"/>
      <c r="Q18" s="43"/>
      <c r="R18" s="41"/>
      <c r="S18" s="43"/>
      <c r="T18" s="41"/>
      <c r="U18" s="43"/>
      <c r="V18" s="41"/>
      <c r="W18" s="43"/>
      <c r="X18" s="41"/>
      <c r="Y18" s="43"/>
      <c r="Z18" s="41"/>
      <c r="AA18" s="43"/>
      <c r="AB18" s="41"/>
      <c r="AC18" s="43"/>
      <c r="AD18" s="41"/>
      <c r="AE18" s="43"/>
      <c r="AF18" s="41"/>
      <c r="AG18" s="43"/>
      <c r="AH18" s="41"/>
      <c r="AI18" s="43"/>
      <c r="AJ18" s="41"/>
      <c r="AK18" s="43"/>
      <c r="AL18" s="44"/>
      <c r="AM18" s="45"/>
      <c r="AN18" s="46"/>
      <c r="AO18" s="47"/>
      <c r="AP18" s="42"/>
      <c r="AQ18" s="32"/>
      <c r="AR18" s="32"/>
      <c r="AS18" s="48"/>
      <c r="AT18" s="32"/>
      <c r="AU18" s="33" t="str">
        <f t="shared" si="1"/>
        <v/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17"/>
      <c r="BG18" s="17"/>
      <c r="BX18" s="2"/>
      <c r="CA18" s="35" t="str">
        <f t="shared" si="2"/>
        <v/>
      </c>
      <c r="CB18" s="35" t="str">
        <f t="shared" si="3"/>
        <v/>
      </c>
      <c r="CC18" s="35" t="str">
        <f t="shared" si="4"/>
        <v/>
      </c>
      <c r="CD18" s="35" t="str">
        <f t="shared" si="5"/>
        <v/>
      </c>
      <c r="CE18" s="35"/>
      <c r="CF18" s="35"/>
      <c r="CG18" s="36">
        <f t="shared" si="6"/>
        <v>0</v>
      </c>
      <c r="CH18" s="36">
        <f t="shared" si="7"/>
        <v>0</v>
      </c>
      <c r="CI18" s="36">
        <f t="shared" si="8"/>
        <v>0</v>
      </c>
      <c r="CJ18" s="36">
        <f t="shared" si="9"/>
        <v>0</v>
      </c>
      <c r="CK18" s="10"/>
      <c r="CL18" s="10"/>
      <c r="CM18" s="10"/>
      <c r="CN18" s="10"/>
      <c r="CO18" s="10"/>
    </row>
    <row r="19" spans="1:93" ht="16.350000000000001" customHeight="1" x14ac:dyDescent="0.25">
      <c r="A19" s="383"/>
      <c r="B19" s="37" t="s">
        <v>42</v>
      </c>
      <c r="C19" s="38">
        <f t="shared" si="0"/>
        <v>0</v>
      </c>
      <c r="D19" s="39">
        <f t="shared" si="10"/>
        <v>0</v>
      </c>
      <c r="E19" s="40">
        <f t="shared" si="10"/>
        <v>0</v>
      </c>
      <c r="F19" s="41"/>
      <c r="G19" s="42"/>
      <c r="H19" s="41"/>
      <c r="I19" s="42"/>
      <c r="J19" s="41"/>
      <c r="K19" s="43"/>
      <c r="L19" s="41"/>
      <c r="M19" s="43"/>
      <c r="N19" s="41"/>
      <c r="O19" s="43"/>
      <c r="P19" s="41"/>
      <c r="Q19" s="43"/>
      <c r="R19" s="41"/>
      <c r="S19" s="43"/>
      <c r="T19" s="41"/>
      <c r="U19" s="43"/>
      <c r="V19" s="41"/>
      <c r="W19" s="43"/>
      <c r="X19" s="41"/>
      <c r="Y19" s="43"/>
      <c r="Z19" s="41"/>
      <c r="AA19" s="43"/>
      <c r="AB19" s="41"/>
      <c r="AC19" s="43"/>
      <c r="AD19" s="41"/>
      <c r="AE19" s="43"/>
      <c r="AF19" s="41"/>
      <c r="AG19" s="43"/>
      <c r="AH19" s="41"/>
      <c r="AI19" s="43"/>
      <c r="AJ19" s="41"/>
      <c r="AK19" s="43"/>
      <c r="AL19" s="44"/>
      <c r="AM19" s="45"/>
      <c r="AN19" s="46"/>
      <c r="AO19" s="47"/>
      <c r="AP19" s="42"/>
      <c r="AQ19" s="32"/>
      <c r="AR19" s="32"/>
      <c r="AS19" s="48"/>
      <c r="AT19" s="32"/>
      <c r="AU19" s="33" t="str">
        <f t="shared" si="1"/>
        <v/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17"/>
      <c r="BG19" s="17"/>
      <c r="BX19" s="2"/>
      <c r="CA19" s="35" t="str">
        <f t="shared" si="2"/>
        <v/>
      </c>
      <c r="CB19" s="35" t="str">
        <f t="shared" si="3"/>
        <v/>
      </c>
      <c r="CC19" s="35" t="str">
        <f t="shared" si="4"/>
        <v/>
      </c>
      <c r="CD19" s="35" t="str">
        <f t="shared" si="5"/>
        <v/>
      </c>
      <c r="CE19" s="35"/>
      <c r="CF19" s="35"/>
      <c r="CG19" s="36">
        <f t="shared" si="6"/>
        <v>0</v>
      </c>
      <c r="CH19" s="36">
        <f t="shared" si="7"/>
        <v>0</v>
      </c>
      <c r="CI19" s="36">
        <f t="shared" si="8"/>
        <v>0</v>
      </c>
      <c r="CJ19" s="36">
        <f t="shared" si="9"/>
        <v>0</v>
      </c>
      <c r="CK19" s="10"/>
      <c r="CL19" s="10"/>
      <c r="CM19" s="10"/>
      <c r="CN19" s="10"/>
      <c r="CO19" s="10"/>
    </row>
    <row r="20" spans="1:93" ht="16.350000000000001" customHeight="1" x14ac:dyDescent="0.25">
      <c r="A20" s="383"/>
      <c r="B20" s="37" t="s">
        <v>43</v>
      </c>
      <c r="C20" s="38">
        <f t="shared" si="0"/>
        <v>0</v>
      </c>
      <c r="D20" s="39">
        <f t="shared" si="10"/>
        <v>0</v>
      </c>
      <c r="E20" s="40">
        <f t="shared" si="10"/>
        <v>0</v>
      </c>
      <c r="F20" s="41"/>
      <c r="G20" s="42"/>
      <c r="H20" s="41"/>
      <c r="I20" s="42"/>
      <c r="J20" s="41"/>
      <c r="K20" s="43"/>
      <c r="L20" s="41"/>
      <c r="M20" s="43"/>
      <c r="N20" s="41"/>
      <c r="O20" s="43"/>
      <c r="P20" s="41"/>
      <c r="Q20" s="43"/>
      <c r="R20" s="41"/>
      <c r="S20" s="43"/>
      <c r="T20" s="41"/>
      <c r="U20" s="43"/>
      <c r="V20" s="41"/>
      <c r="W20" s="43"/>
      <c r="X20" s="41"/>
      <c r="Y20" s="43"/>
      <c r="Z20" s="41"/>
      <c r="AA20" s="43"/>
      <c r="AB20" s="41"/>
      <c r="AC20" s="43"/>
      <c r="AD20" s="41"/>
      <c r="AE20" s="43"/>
      <c r="AF20" s="41"/>
      <c r="AG20" s="43"/>
      <c r="AH20" s="41"/>
      <c r="AI20" s="43"/>
      <c r="AJ20" s="41"/>
      <c r="AK20" s="43"/>
      <c r="AL20" s="44"/>
      <c r="AM20" s="45"/>
      <c r="AN20" s="46"/>
      <c r="AO20" s="47"/>
      <c r="AP20" s="42"/>
      <c r="AQ20" s="32"/>
      <c r="AR20" s="32"/>
      <c r="AS20" s="48"/>
      <c r="AT20" s="32"/>
      <c r="AU20" s="33" t="str">
        <f t="shared" si="1"/>
        <v/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17"/>
      <c r="BG20" s="17"/>
      <c r="BX20" s="2"/>
      <c r="CA20" s="35" t="str">
        <f t="shared" si="2"/>
        <v/>
      </c>
      <c r="CB20" s="35" t="str">
        <f t="shared" si="3"/>
        <v/>
      </c>
      <c r="CC20" s="35" t="str">
        <f t="shared" si="4"/>
        <v/>
      </c>
      <c r="CD20" s="35" t="str">
        <f t="shared" si="5"/>
        <v/>
      </c>
      <c r="CE20" s="35"/>
      <c r="CF20" s="35"/>
      <c r="CG20" s="36">
        <f t="shared" si="6"/>
        <v>0</v>
      </c>
      <c r="CH20" s="36">
        <f t="shared" si="7"/>
        <v>0</v>
      </c>
      <c r="CI20" s="36">
        <f t="shared" si="8"/>
        <v>0</v>
      </c>
      <c r="CJ20" s="36">
        <f t="shared" si="9"/>
        <v>0</v>
      </c>
      <c r="CK20" s="10"/>
      <c r="CL20" s="10"/>
      <c r="CM20" s="10"/>
      <c r="CN20" s="10"/>
      <c r="CO20" s="10"/>
    </row>
    <row r="21" spans="1:93" ht="16.350000000000001" customHeight="1" x14ac:dyDescent="0.25">
      <c r="A21" s="383"/>
      <c r="B21" s="49" t="s">
        <v>44</v>
      </c>
      <c r="C21" s="50">
        <f t="shared" si="0"/>
        <v>0</v>
      </c>
      <c r="D21" s="51">
        <f t="shared" si="10"/>
        <v>0</v>
      </c>
      <c r="E21" s="52">
        <f t="shared" si="10"/>
        <v>0</v>
      </c>
      <c r="F21" s="53"/>
      <c r="G21" s="54"/>
      <c r="H21" s="53"/>
      <c r="I21" s="54"/>
      <c r="J21" s="53"/>
      <c r="K21" s="55"/>
      <c r="L21" s="53"/>
      <c r="M21" s="55"/>
      <c r="N21" s="53"/>
      <c r="O21" s="55"/>
      <c r="P21" s="53"/>
      <c r="Q21" s="55"/>
      <c r="R21" s="53"/>
      <c r="S21" s="55"/>
      <c r="T21" s="53"/>
      <c r="U21" s="55"/>
      <c r="V21" s="53"/>
      <c r="W21" s="55"/>
      <c r="X21" s="53"/>
      <c r="Y21" s="55"/>
      <c r="Z21" s="53"/>
      <c r="AA21" s="55"/>
      <c r="AB21" s="53"/>
      <c r="AC21" s="55"/>
      <c r="AD21" s="53"/>
      <c r="AE21" s="55"/>
      <c r="AF21" s="53"/>
      <c r="AG21" s="55"/>
      <c r="AH21" s="53"/>
      <c r="AI21" s="55"/>
      <c r="AJ21" s="53"/>
      <c r="AK21" s="55"/>
      <c r="AL21" s="56"/>
      <c r="AM21" s="57"/>
      <c r="AN21" s="46"/>
      <c r="AO21" s="58"/>
      <c r="AP21" s="42"/>
      <c r="AQ21" s="32"/>
      <c r="AR21" s="32"/>
      <c r="AS21" s="48"/>
      <c r="AT21" s="32"/>
      <c r="AU21" s="33" t="str">
        <f t="shared" si="1"/>
        <v/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7"/>
      <c r="BG21" s="17"/>
      <c r="BX21" s="2"/>
      <c r="CA21" s="35" t="str">
        <f t="shared" si="2"/>
        <v/>
      </c>
      <c r="CB21" s="35" t="str">
        <f t="shared" si="3"/>
        <v/>
      </c>
      <c r="CC21" s="35" t="str">
        <f t="shared" si="4"/>
        <v/>
      </c>
      <c r="CD21" s="35" t="str">
        <f t="shared" si="5"/>
        <v/>
      </c>
      <c r="CE21" s="35"/>
      <c r="CF21" s="35"/>
      <c r="CG21" s="36">
        <f t="shared" si="6"/>
        <v>0</v>
      </c>
      <c r="CH21" s="36">
        <f t="shared" si="7"/>
        <v>0</v>
      </c>
      <c r="CI21" s="36">
        <f t="shared" si="8"/>
        <v>0</v>
      </c>
      <c r="CJ21" s="36">
        <f t="shared" si="9"/>
        <v>0</v>
      </c>
      <c r="CK21" s="10"/>
      <c r="CL21" s="10"/>
      <c r="CM21" s="10"/>
      <c r="CN21" s="10"/>
      <c r="CO21" s="10"/>
    </row>
    <row r="22" spans="1:93" ht="16.350000000000001" customHeight="1" x14ac:dyDescent="0.25">
      <c r="A22" s="383"/>
      <c r="B22" s="37" t="s">
        <v>45</v>
      </c>
      <c r="C22" s="38">
        <f t="shared" si="0"/>
        <v>0</v>
      </c>
      <c r="D22" s="39">
        <f t="shared" si="10"/>
        <v>0</v>
      </c>
      <c r="E22" s="40">
        <f t="shared" si="10"/>
        <v>0</v>
      </c>
      <c r="F22" s="41"/>
      <c r="G22" s="42"/>
      <c r="H22" s="41"/>
      <c r="I22" s="42"/>
      <c r="J22" s="41"/>
      <c r="K22" s="43"/>
      <c r="L22" s="41"/>
      <c r="M22" s="43"/>
      <c r="N22" s="41"/>
      <c r="O22" s="43"/>
      <c r="P22" s="41"/>
      <c r="Q22" s="43"/>
      <c r="R22" s="41"/>
      <c r="S22" s="43"/>
      <c r="T22" s="41"/>
      <c r="U22" s="43"/>
      <c r="V22" s="41"/>
      <c r="W22" s="43"/>
      <c r="X22" s="41"/>
      <c r="Y22" s="43"/>
      <c r="Z22" s="41"/>
      <c r="AA22" s="43"/>
      <c r="AB22" s="41"/>
      <c r="AC22" s="43"/>
      <c r="AD22" s="41"/>
      <c r="AE22" s="43"/>
      <c r="AF22" s="41"/>
      <c r="AG22" s="43"/>
      <c r="AH22" s="41"/>
      <c r="AI22" s="43"/>
      <c r="AJ22" s="41"/>
      <c r="AK22" s="43"/>
      <c r="AL22" s="44"/>
      <c r="AM22" s="45"/>
      <c r="AN22" s="46"/>
      <c r="AO22" s="47"/>
      <c r="AP22" s="42"/>
      <c r="AQ22" s="32"/>
      <c r="AR22" s="32"/>
      <c r="AS22" s="48"/>
      <c r="AT22" s="32"/>
      <c r="AU22" s="33" t="str">
        <f t="shared" si="1"/>
        <v/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17"/>
      <c r="BG22" s="17"/>
      <c r="BX22" s="2"/>
      <c r="CA22" s="35" t="str">
        <f t="shared" si="2"/>
        <v/>
      </c>
      <c r="CB22" s="35" t="str">
        <f t="shared" si="3"/>
        <v/>
      </c>
      <c r="CC22" s="35" t="str">
        <f t="shared" si="4"/>
        <v/>
      </c>
      <c r="CD22" s="35" t="str">
        <f t="shared" si="5"/>
        <v/>
      </c>
      <c r="CE22" s="35"/>
      <c r="CF22" s="35"/>
      <c r="CG22" s="36">
        <f t="shared" si="6"/>
        <v>0</v>
      </c>
      <c r="CH22" s="36">
        <f t="shared" si="7"/>
        <v>0</v>
      </c>
      <c r="CI22" s="36">
        <f t="shared" si="8"/>
        <v>0</v>
      </c>
      <c r="CJ22" s="36">
        <f t="shared" si="9"/>
        <v>0</v>
      </c>
      <c r="CK22" s="10"/>
      <c r="CL22" s="10"/>
      <c r="CM22" s="10"/>
      <c r="CN22" s="10"/>
      <c r="CO22" s="10"/>
    </row>
    <row r="23" spans="1:93" ht="16.350000000000001" customHeight="1" x14ac:dyDescent="0.25">
      <c r="A23" s="383"/>
      <c r="B23" s="59" t="s">
        <v>46</v>
      </c>
      <c r="C23" s="38">
        <f t="shared" si="0"/>
        <v>0</v>
      </c>
      <c r="D23" s="60">
        <f t="shared" si="10"/>
        <v>0</v>
      </c>
      <c r="E23" s="61">
        <f t="shared" si="10"/>
        <v>0</v>
      </c>
      <c r="F23" s="41"/>
      <c r="G23" s="42"/>
      <c r="H23" s="41"/>
      <c r="I23" s="42"/>
      <c r="J23" s="41"/>
      <c r="K23" s="43"/>
      <c r="L23" s="41"/>
      <c r="M23" s="43"/>
      <c r="N23" s="41"/>
      <c r="O23" s="43"/>
      <c r="P23" s="41"/>
      <c r="Q23" s="43"/>
      <c r="R23" s="41"/>
      <c r="S23" s="43"/>
      <c r="T23" s="41"/>
      <c r="U23" s="43"/>
      <c r="V23" s="41"/>
      <c r="W23" s="43"/>
      <c r="X23" s="41"/>
      <c r="Y23" s="43"/>
      <c r="Z23" s="41"/>
      <c r="AA23" s="43"/>
      <c r="AB23" s="41"/>
      <c r="AC23" s="43"/>
      <c r="AD23" s="41"/>
      <c r="AE23" s="43"/>
      <c r="AF23" s="41"/>
      <c r="AG23" s="43"/>
      <c r="AH23" s="41"/>
      <c r="AI23" s="43"/>
      <c r="AJ23" s="41"/>
      <c r="AK23" s="43"/>
      <c r="AL23" s="62"/>
      <c r="AM23" s="45"/>
      <c r="AN23" s="46"/>
      <c r="AO23" s="47"/>
      <c r="AP23" s="42"/>
      <c r="AQ23" s="32"/>
      <c r="AR23" s="32"/>
      <c r="AS23" s="48"/>
      <c r="AT23" s="32"/>
      <c r="AU23" s="33" t="str">
        <f t="shared" si="1"/>
        <v/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7"/>
      <c r="BG23" s="17"/>
      <c r="BX23" s="2"/>
      <c r="CA23" s="35" t="str">
        <f t="shared" si="2"/>
        <v/>
      </c>
      <c r="CB23" s="35" t="str">
        <f t="shared" si="3"/>
        <v/>
      </c>
      <c r="CC23" s="35" t="str">
        <f t="shared" si="4"/>
        <v/>
      </c>
      <c r="CD23" s="35" t="str">
        <f t="shared" si="5"/>
        <v/>
      </c>
      <c r="CE23" s="35"/>
      <c r="CF23" s="35"/>
      <c r="CG23" s="36">
        <f t="shared" si="6"/>
        <v>0</v>
      </c>
      <c r="CH23" s="36">
        <f t="shared" si="7"/>
        <v>0</v>
      </c>
      <c r="CI23" s="36">
        <f t="shared" si="8"/>
        <v>0</v>
      </c>
      <c r="CJ23" s="36">
        <f t="shared" si="9"/>
        <v>0</v>
      </c>
      <c r="CK23" s="10"/>
      <c r="CL23" s="10"/>
      <c r="CM23" s="10"/>
      <c r="CN23" s="10"/>
      <c r="CO23" s="10"/>
    </row>
    <row r="24" spans="1:93" ht="16.350000000000001" customHeight="1" x14ac:dyDescent="0.25">
      <c r="A24" s="384"/>
      <c r="B24" s="63" t="s">
        <v>47</v>
      </c>
      <c r="C24" s="64">
        <f t="shared" si="0"/>
        <v>0</v>
      </c>
      <c r="D24" s="65">
        <f t="shared" si="10"/>
        <v>0</v>
      </c>
      <c r="E24" s="66">
        <f t="shared" si="10"/>
        <v>0</v>
      </c>
      <c r="F24" s="67"/>
      <c r="G24" s="68"/>
      <c r="H24" s="67"/>
      <c r="I24" s="68"/>
      <c r="J24" s="67"/>
      <c r="K24" s="69"/>
      <c r="L24" s="67"/>
      <c r="M24" s="69"/>
      <c r="N24" s="67"/>
      <c r="O24" s="69"/>
      <c r="P24" s="67"/>
      <c r="Q24" s="69"/>
      <c r="R24" s="67"/>
      <c r="S24" s="69"/>
      <c r="T24" s="67"/>
      <c r="U24" s="69"/>
      <c r="V24" s="67"/>
      <c r="W24" s="69"/>
      <c r="X24" s="67"/>
      <c r="Y24" s="69"/>
      <c r="Z24" s="67"/>
      <c r="AA24" s="69"/>
      <c r="AB24" s="67"/>
      <c r="AC24" s="69"/>
      <c r="AD24" s="67"/>
      <c r="AE24" s="69"/>
      <c r="AF24" s="67"/>
      <c r="AG24" s="69"/>
      <c r="AH24" s="67"/>
      <c r="AI24" s="69"/>
      <c r="AJ24" s="67"/>
      <c r="AK24" s="69"/>
      <c r="AL24" s="70"/>
      <c r="AM24" s="71"/>
      <c r="AN24" s="72"/>
      <c r="AO24" s="73"/>
      <c r="AP24" s="74"/>
      <c r="AQ24" s="75"/>
      <c r="AR24" s="75"/>
      <c r="AS24" s="76"/>
      <c r="AT24" s="75"/>
      <c r="AU24" s="33" t="str">
        <f t="shared" si="1"/>
        <v/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7"/>
      <c r="BG24" s="17"/>
      <c r="BX24" s="2"/>
      <c r="CA24" s="35" t="str">
        <f t="shared" si="2"/>
        <v/>
      </c>
      <c r="CB24" s="35" t="str">
        <f t="shared" si="3"/>
        <v/>
      </c>
      <c r="CC24" s="35" t="str">
        <f t="shared" si="4"/>
        <v/>
      </c>
      <c r="CD24" s="35" t="str">
        <f t="shared" si="5"/>
        <v/>
      </c>
      <c r="CE24" s="35"/>
      <c r="CF24" s="35"/>
      <c r="CG24" s="36">
        <f t="shared" si="6"/>
        <v>0</v>
      </c>
      <c r="CH24" s="36">
        <f t="shared" si="7"/>
        <v>0</v>
      </c>
      <c r="CI24" s="36">
        <f t="shared" si="8"/>
        <v>0</v>
      </c>
      <c r="CJ24" s="36">
        <f t="shared" si="9"/>
        <v>0</v>
      </c>
      <c r="CK24" s="10"/>
      <c r="CL24" s="10"/>
      <c r="CM24" s="10"/>
      <c r="CN24" s="10"/>
      <c r="CO24" s="10"/>
    </row>
    <row r="25" spans="1:93" ht="16.350000000000001" customHeight="1" x14ac:dyDescent="0.25">
      <c r="A25" s="382" t="s">
        <v>48</v>
      </c>
      <c r="B25" s="18" t="s">
        <v>37</v>
      </c>
      <c r="C25" s="19">
        <f t="shared" si="0"/>
        <v>6</v>
      </c>
      <c r="D25" s="20">
        <f>+F25+H25+J25+L25+N25+P25+R25+T25+V25+X25+Z25+AB25+AD25+AF25+AH25+AJ25+AL25</f>
        <v>5</v>
      </c>
      <c r="E25" s="21">
        <f>+G25+I25+K25+M25+O25+Q25+S25+U25+W25+Y25+AA25+AC25+AE25+AG25+AI25+AK25+AM25</f>
        <v>1</v>
      </c>
      <c r="F25" s="77"/>
      <c r="G25" s="29"/>
      <c r="H25" s="77"/>
      <c r="I25" s="29"/>
      <c r="J25" s="77"/>
      <c r="K25" s="78"/>
      <c r="L25" s="77"/>
      <c r="M25" s="78"/>
      <c r="N25" s="77"/>
      <c r="O25" s="78"/>
      <c r="P25" s="77"/>
      <c r="Q25" s="78"/>
      <c r="R25" s="77">
        <v>1</v>
      </c>
      <c r="S25" s="78">
        <v>1</v>
      </c>
      <c r="T25" s="77">
        <v>2</v>
      </c>
      <c r="U25" s="78"/>
      <c r="V25" s="77"/>
      <c r="W25" s="78"/>
      <c r="X25" s="77">
        <v>1</v>
      </c>
      <c r="Y25" s="78"/>
      <c r="Z25" s="77"/>
      <c r="AA25" s="78"/>
      <c r="AB25" s="77"/>
      <c r="AC25" s="78"/>
      <c r="AD25" s="77"/>
      <c r="AE25" s="78"/>
      <c r="AF25" s="77"/>
      <c r="AG25" s="78"/>
      <c r="AH25" s="77">
        <v>1</v>
      </c>
      <c r="AI25" s="78"/>
      <c r="AJ25" s="77"/>
      <c r="AK25" s="78"/>
      <c r="AL25" s="79"/>
      <c r="AM25" s="80"/>
      <c r="AN25" s="81"/>
      <c r="AO25" s="82">
        <v>0</v>
      </c>
      <c r="AP25" s="29">
        <v>0</v>
      </c>
      <c r="AQ25" s="30">
        <v>0</v>
      </c>
      <c r="AR25" s="30">
        <v>0</v>
      </c>
      <c r="AS25" s="31"/>
      <c r="AT25" s="83">
        <v>0</v>
      </c>
      <c r="AU25" s="33" t="str">
        <f t="shared" si="1"/>
        <v/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17"/>
      <c r="BG25" s="17"/>
      <c r="BX25" s="2"/>
      <c r="CA25" s="35" t="str">
        <f t="shared" si="2"/>
        <v/>
      </c>
      <c r="CB25" s="35" t="str">
        <f t="shared" si="3"/>
        <v/>
      </c>
      <c r="CC25" s="35" t="str">
        <f t="shared" si="4"/>
        <v/>
      </c>
      <c r="CD25" s="35" t="str">
        <f t="shared" si="5"/>
        <v/>
      </c>
      <c r="CE25" s="35"/>
      <c r="CF25" s="35"/>
      <c r="CG25" s="36">
        <f t="shared" si="6"/>
        <v>0</v>
      </c>
      <c r="CH25" s="36">
        <f t="shared" si="7"/>
        <v>0</v>
      </c>
      <c r="CI25" s="36">
        <f t="shared" si="8"/>
        <v>0</v>
      </c>
      <c r="CJ25" s="36">
        <f t="shared" si="9"/>
        <v>0</v>
      </c>
      <c r="CK25" s="10"/>
      <c r="CL25" s="10"/>
      <c r="CM25" s="10"/>
      <c r="CN25" s="10"/>
      <c r="CO25" s="10"/>
    </row>
    <row r="26" spans="1:93" ht="16.350000000000001" customHeight="1" x14ac:dyDescent="0.25">
      <c r="A26" s="383"/>
      <c r="B26" s="37" t="s">
        <v>38</v>
      </c>
      <c r="C26" s="38">
        <f t="shared" si="0"/>
        <v>0</v>
      </c>
      <c r="D26" s="39">
        <f t="shared" ref="D26:E35" si="11">+F26+H26+J26+L26+N26+P26+R26+T26+V26+X26+Z26+AB26+AD26+AF26+AH26+AJ26+AL26</f>
        <v>0</v>
      </c>
      <c r="E26" s="40">
        <f t="shared" si="11"/>
        <v>0</v>
      </c>
      <c r="F26" s="41"/>
      <c r="G26" s="42"/>
      <c r="H26" s="41"/>
      <c r="I26" s="42"/>
      <c r="J26" s="41"/>
      <c r="K26" s="43"/>
      <c r="L26" s="41"/>
      <c r="M26" s="43"/>
      <c r="N26" s="41"/>
      <c r="O26" s="43"/>
      <c r="P26" s="41"/>
      <c r="Q26" s="43"/>
      <c r="R26" s="41"/>
      <c r="S26" s="43"/>
      <c r="T26" s="41"/>
      <c r="U26" s="43"/>
      <c r="V26" s="41"/>
      <c r="W26" s="43"/>
      <c r="X26" s="41"/>
      <c r="Y26" s="43"/>
      <c r="Z26" s="41"/>
      <c r="AA26" s="43"/>
      <c r="AB26" s="41"/>
      <c r="AC26" s="43"/>
      <c r="AD26" s="41"/>
      <c r="AE26" s="43"/>
      <c r="AF26" s="41"/>
      <c r="AG26" s="43"/>
      <c r="AH26" s="41"/>
      <c r="AI26" s="43"/>
      <c r="AJ26" s="41"/>
      <c r="AK26" s="43"/>
      <c r="AL26" s="44"/>
      <c r="AM26" s="45"/>
      <c r="AN26" s="46"/>
      <c r="AO26" s="47">
        <v>0</v>
      </c>
      <c r="AP26" s="42">
        <v>0</v>
      </c>
      <c r="AQ26" s="32">
        <v>0</v>
      </c>
      <c r="AR26" s="32">
        <v>0</v>
      </c>
      <c r="AS26" s="48"/>
      <c r="AT26" s="32"/>
      <c r="AU26" s="33" t="str">
        <f t="shared" si="1"/>
        <v/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17"/>
      <c r="BG26" s="17"/>
      <c r="BX26" s="2"/>
      <c r="CA26" s="35" t="str">
        <f t="shared" si="2"/>
        <v/>
      </c>
      <c r="CB26" s="35" t="str">
        <f t="shared" si="3"/>
        <v/>
      </c>
      <c r="CC26" s="35" t="str">
        <f t="shared" si="4"/>
        <v/>
      </c>
      <c r="CD26" s="35" t="str">
        <f t="shared" si="5"/>
        <v/>
      </c>
      <c r="CE26" s="35"/>
      <c r="CF26" s="35"/>
      <c r="CG26" s="36">
        <f t="shared" si="6"/>
        <v>0</v>
      </c>
      <c r="CH26" s="36">
        <f t="shared" si="7"/>
        <v>0</v>
      </c>
      <c r="CI26" s="36">
        <f t="shared" si="8"/>
        <v>0</v>
      </c>
      <c r="CJ26" s="36">
        <f t="shared" si="9"/>
        <v>0</v>
      </c>
      <c r="CK26" s="10"/>
      <c r="CL26" s="10"/>
      <c r="CM26" s="10"/>
      <c r="CN26" s="10"/>
      <c r="CO26" s="10"/>
    </row>
    <row r="27" spans="1:93" ht="16.350000000000001" customHeight="1" x14ac:dyDescent="0.25">
      <c r="A27" s="383"/>
      <c r="B27" s="37" t="s">
        <v>39</v>
      </c>
      <c r="C27" s="38">
        <f t="shared" si="0"/>
        <v>176</v>
      </c>
      <c r="D27" s="39">
        <f t="shared" si="11"/>
        <v>130</v>
      </c>
      <c r="E27" s="40">
        <f t="shared" si="11"/>
        <v>46</v>
      </c>
      <c r="F27" s="41"/>
      <c r="G27" s="42"/>
      <c r="H27" s="41"/>
      <c r="I27" s="42"/>
      <c r="J27" s="41"/>
      <c r="K27" s="43"/>
      <c r="L27" s="41">
        <v>2</v>
      </c>
      <c r="M27" s="43"/>
      <c r="N27" s="41">
        <v>9</v>
      </c>
      <c r="O27" s="43">
        <v>1</v>
      </c>
      <c r="P27" s="41">
        <v>17</v>
      </c>
      <c r="Q27" s="43">
        <v>12</v>
      </c>
      <c r="R27" s="41">
        <v>32</v>
      </c>
      <c r="S27" s="43">
        <v>9</v>
      </c>
      <c r="T27" s="41">
        <v>17</v>
      </c>
      <c r="U27" s="43">
        <v>6</v>
      </c>
      <c r="V27" s="41">
        <v>11</v>
      </c>
      <c r="W27" s="43">
        <v>8</v>
      </c>
      <c r="X27" s="41">
        <v>14</v>
      </c>
      <c r="Y27" s="43">
        <v>3</v>
      </c>
      <c r="Z27" s="41">
        <v>13</v>
      </c>
      <c r="AA27" s="43">
        <v>6</v>
      </c>
      <c r="AB27" s="41">
        <v>10</v>
      </c>
      <c r="AC27" s="43">
        <v>1</v>
      </c>
      <c r="AD27" s="41">
        <v>2</v>
      </c>
      <c r="AE27" s="43"/>
      <c r="AF27" s="41"/>
      <c r="AG27" s="43"/>
      <c r="AH27" s="41">
        <v>3</v>
      </c>
      <c r="AI27" s="43"/>
      <c r="AJ27" s="41"/>
      <c r="AK27" s="43"/>
      <c r="AL27" s="44"/>
      <c r="AM27" s="45"/>
      <c r="AN27" s="46"/>
      <c r="AO27" s="47">
        <v>0</v>
      </c>
      <c r="AP27" s="42">
        <v>0</v>
      </c>
      <c r="AQ27" s="32">
        <v>0</v>
      </c>
      <c r="AR27" s="32">
        <v>0</v>
      </c>
      <c r="AS27" s="48"/>
      <c r="AT27" s="32">
        <v>0</v>
      </c>
      <c r="AU27" s="33" t="str">
        <f t="shared" si="1"/>
        <v/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7"/>
      <c r="BG27" s="17"/>
      <c r="BX27" s="2"/>
      <c r="CA27" s="35" t="str">
        <f t="shared" si="2"/>
        <v/>
      </c>
      <c r="CB27" s="35" t="str">
        <f t="shared" si="3"/>
        <v/>
      </c>
      <c r="CC27" s="35" t="str">
        <f t="shared" si="4"/>
        <v/>
      </c>
      <c r="CD27" s="35" t="str">
        <f t="shared" si="5"/>
        <v/>
      </c>
      <c r="CE27" s="35"/>
      <c r="CF27" s="35"/>
      <c r="CG27" s="36">
        <f t="shared" si="6"/>
        <v>0</v>
      </c>
      <c r="CH27" s="36">
        <f t="shared" si="7"/>
        <v>0</v>
      </c>
      <c r="CI27" s="36">
        <f t="shared" si="8"/>
        <v>0</v>
      </c>
      <c r="CJ27" s="36">
        <f t="shared" si="9"/>
        <v>0</v>
      </c>
      <c r="CK27" s="10"/>
      <c r="CL27" s="10"/>
      <c r="CM27" s="10"/>
      <c r="CN27" s="10"/>
      <c r="CO27" s="10"/>
    </row>
    <row r="28" spans="1:93" ht="16.350000000000001" customHeight="1" x14ac:dyDescent="0.25">
      <c r="A28" s="383"/>
      <c r="B28" s="37" t="s">
        <v>40</v>
      </c>
      <c r="C28" s="38">
        <f t="shared" si="0"/>
        <v>0</v>
      </c>
      <c r="D28" s="39">
        <f t="shared" si="11"/>
        <v>0</v>
      </c>
      <c r="E28" s="40">
        <f t="shared" si="11"/>
        <v>0</v>
      </c>
      <c r="F28" s="41"/>
      <c r="G28" s="42"/>
      <c r="H28" s="41"/>
      <c r="I28" s="42"/>
      <c r="J28" s="41"/>
      <c r="K28" s="43"/>
      <c r="L28" s="41"/>
      <c r="M28" s="43"/>
      <c r="N28" s="41"/>
      <c r="O28" s="43"/>
      <c r="P28" s="41"/>
      <c r="Q28" s="43"/>
      <c r="R28" s="41"/>
      <c r="S28" s="43"/>
      <c r="T28" s="41"/>
      <c r="U28" s="43"/>
      <c r="V28" s="41"/>
      <c r="W28" s="43"/>
      <c r="X28" s="41"/>
      <c r="Y28" s="43"/>
      <c r="Z28" s="41"/>
      <c r="AA28" s="43"/>
      <c r="AB28" s="41"/>
      <c r="AC28" s="43"/>
      <c r="AD28" s="41"/>
      <c r="AE28" s="43"/>
      <c r="AF28" s="41"/>
      <c r="AG28" s="43"/>
      <c r="AH28" s="41"/>
      <c r="AI28" s="43"/>
      <c r="AJ28" s="41"/>
      <c r="AK28" s="43"/>
      <c r="AL28" s="44"/>
      <c r="AM28" s="45"/>
      <c r="AN28" s="46"/>
      <c r="AO28" s="47"/>
      <c r="AP28" s="42"/>
      <c r="AQ28" s="32"/>
      <c r="AR28" s="32"/>
      <c r="AS28" s="48"/>
      <c r="AT28" s="32"/>
      <c r="AU28" s="33" t="str">
        <f t="shared" si="1"/>
        <v/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17"/>
      <c r="BG28" s="17"/>
      <c r="BX28" s="2"/>
      <c r="CA28" s="35" t="str">
        <f t="shared" si="2"/>
        <v/>
      </c>
      <c r="CB28" s="35" t="str">
        <f t="shared" si="3"/>
        <v/>
      </c>
      <c r="CC28" s="35" t="str">
        <f t="shared" si="4"/>
        <v/>
      </c>
      <c r="CD28" s="35" t="str">
        <f t="shared" si="5"/>
        <v/>
      </c>
      <c r="CE28" s="35"/>
      <c r="CF28" s="35"/>
      <c r="CG28" s="36">
        <f t="shared" si="6"/>
        <v>0</v>
      </c>
      <c r="CH28" s="36">
        <f t="shared" si="7"/>
        <v>0</v>
      </c>
      <c r="CI28" s="36">
        <f t="shared" si="8"/>
        <v>0</v>
      </c>
      <c r="CJ28" s="36">
        <f t="shared" si="9"/>
        <v>0</v>
      </c>
      <c r="CK28" s="10"/>
      <c r="CL28" s="10"/>
      <c r="CM28" s="10"/>
      <c r="CN28" s="10"/>
      <c r="CO28" s="10"/>
    </row>
    <row r="29" spans="1:93" ht="16.350000000000001" customHeight="1" x14ac:dyDescent="0.25">
      <c r="A29" s="383"/>
      <c r="B29" s="37" t="s">
        <v>41</v>
      </c>
      <c r="C29" s="38">
        <f t="shared" si="0"/>
        <v>0</v>
      </c>
      <c r="D29" s="39">
        <f t="shared" si="11"/>
        <v>0</v>
      </c>
      <c r="E29" s="40">
        <f t="shared" si="11"/>
        <v>0</v>
      </c>
      <c r="F29" s="41"/>
      <c r="G29" s="42"/>
      <c r="H29" s="41"/>
      <c r="I29" s="42"/>
      <c r="J29" s="41"/>
      <c r="K29" s="43"/>
      <c r="L29" s="41"/>
      <c r="M29" s="43"/>
      <c r="N29" s="41"/>
      <c r="O29" s="43"/>
      <c r="P29" s="41"/>
      <c r="Q29" s="43"/>
      <c r="R29" s="41"/>
      <c r="S29" s="43"/>
      <c r="T29" s="41"/>
      <c r="U29" s="43"/>
      <c r="V29" s="41"/>
      <c r="W29" s="43"/>
      <c r="X29" s="41"/>
      <c r="Y29" s="43"/>
      <c r="Z29" s="41"/>
      <c r="AA29" s="43"/>
      <c r="AB29" s="41"/>
      <c r="AC29" s="43"/>
      <c r="AD29" s="41"/>
      <c r="AE29" s="43"/>
      <c r="AF29" s="41"/>
      <c r="AG29" s="43"/>
      <c r="AH29" s="41"/>
      <c r="AI29" s="43"/>
      <c r="AJ29" s="41"/>
      <c r="AK29" s="43"/>
      <c r="AL29" s="44"/>
      <c r="AM29" s="45"/>
      <c r="AN29" s="46"/>
      <c r="AO29" s="47"/>
      <c r="AP29" s="42"/>
      <c r="AQ29" s="32"/>
      <c r="AR29" s="32"/>
      <c r="AS29" s="48"/>
      <c r="AT29" s="32"/>
      <c r="AU29" s="33" t="str">
        <f t="shared" si="1"/>
        <v/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7"/>
      <c r="BG29" s="17"/>
      <c r="BX29" s="2"/>
      <c r="CA29" s="35" t="str">
        <f t="shared" si="2"/>
        <v/>
      </c>
      <c r="CB29" s="35" t="str">
        <f t="shared" si="3"/>
        <v/>
      </c>
      <c r="CC29" s="35" t="str">
        <f t="shared" si="4"/>
        <v/>
      </c>
      <c r="CD29" s="35" t="str">
        <f t="shared" si="5"/>
        <v/>
      </c>
      <c r="CE29" s="35"/>
      <c r="CF29" s="35"/>
      <c r="CG29" s="36">
        <f t="shared" si="6"/>
        <v>0</v>
      </c>
      <c r="CH29" s="36">
        <f t="shared" si="7"/>
        <v>0</v>
      </c>
      <c r="CI29" s="36">
        <f t="shared" si="8"/>
        <v>0</v>
      </c>
      <c r="CJ29" s="36">
        <f t="shared" si="9"/>
        <v>0</v>
      </c>
      <c r="CK29" s="10"/>
      <c r="CL29" s="10"/>
      <c r="CM29" s="10"/>
      <c r="CN29" s="10"/>
      <c r="CO29" s="10"/>
    </row>
    <row r="30" spans="1:93" ht="16.350000000000001" customHeight="1" x14ac:dyDescent="0.25">
      <c r="A30" s="383"/>
      <c r="B30" s="37" t="s">
        <v>42</v>
      </c>
      <c r="C30" s="38">
        <f t="shared" si="0"/>
        <v>0</v>
      </c>
      <c r="D30" s="39">
        <f t="shared" si="11"/>
        <v>0</v>
      </c>
      <c r="E30" s="40">
        <f t="shared" si="11"/>
        <v>0</v>
      </c>
      <c r="F30" s="53"/>
      <c r="G30" s="54"/>
      <c r="H30" s="53"/>
      <c r="I30" s="54"/>
      <c r="J30" s="53"/>
      <c r="K30" s="55"/>
      <c r="L30" s="53"/>
      <c r="M30" s="55"/>
      <c r="N30" s="53"/>
      <c r="O30" s="55"/>
      <c r="P30" s="53"/>
      <c r="Q30" s="55"/>
      <c r="R30" s="53"/>
      <c r="S30" s="55"/>
      <c r="T30" s="53"/>
      <c r="U30" s="55"/>
      <c r="V30" s="53"/>
      <c r="W30" s="55"/>
      <c r="X30" s="53"/>
      <c r="Y30" s="55"/>
      <c r="Z30" s="53"/>
      <c r="AA30" s="55"/>
      <c r="AB30" s="53"/>
      <c r="AC30" s="55"/>
      <c r="AD30" s="53"/>
      <c r="AE30" s="55"/>
      <c r="AF30" s="53"/>
      <c r="AG30" s="55"/>
      <c r="AH30" s="53"/>
      <c r="AI30" s="55"/>
      <c r="AJ30" s="53"/>
      <c r="AK30" s="55"/>
      <c r="AL30" s="56"/>
      <c r="AM30" s="57"/>
      <c r="AN30" s="46"/>
      <c r="AO30" s="58"/>
      <c r="AP30" s="42"/>
      <c r="AQ30" s="32"/>
      <c r="AR30" s="32"/>
      <c r="AS30" s="48"/>
      <c r="AT30" s="32"/>
      <c r="AU30" s="33" t="str">
        <f t="shared" si="1"/>
        <v/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17"/>
      <c r="BG30" s="17"/>
      <c r="BX30" s="2"/>
      <c r="CA30" s="35" t="str">
        <f t="shared" si="2"/>
        <v/>
      </c>
      <c r="CB30" s="35" t="str">
        <f t="shared" si="3"/>
        <v/>
      </c>
      <c r="CC30" s="35" t="str">
        <f t="shared" si="4"/>
        <v/>
      </c>
      <c r="CD30" s="35" t="str">
        <f t="shared" si="5"/>
        <v/>
      </c>
      <c r="CE30" s="35"/>
      <c r="CF30" s="35"/>
      <c r="CG30" s="36">
        <f t="shared" si="6"/>
        <v>0</v>
      </c>
      <c r="CH30" s="36">
        <f t="shared" si="7"/>
        <v>0</v>
      </c>
      <c r="CI30" s="36">
        <f t="shared" si="8"/>
        <v>0</v>
      </c>
      <c r="CJ30" s="36">
        <f t="shared" si="9"/>
        <v>0</v>
      </c>
      <c r="CK30" s="10"/>
      <c r="CL30" s="10"/>
      <c r="CM30" s="10"/>
      <c r="CN30" s="10"/>
      <c r="CO30" s="10"/>
    </row>
    <row r="31" spans="1:93" ht="16.350000000000001" customHeight="1" x14ac:dyDescent="0.25">
      <c r="A31" s="383"/>
      <c r="B31" s="37" t="s">
        <v>43</v>
      </c>
      <c r="C31" s="38">
        <f t="shared" si="0"/>
        <v>0</v>
      </c>
      <c r="D31" s="39">
        <f t="shared" si="11"/>
        <v>0</v>
      </c>
      <c r="E31" s="40">
        <f t="shared" si="11"/>
        <v>0</v>
      </c>
      <c r="F31" s="53"/>
      <c r="G31" s="54"/>
      <c r="H31" s="53"/>
      <c r="I31" s="54"/>
      <c r="J31" s="53"/>
      <c r="K31" s="55"/>
      <c r="L31" s="53"/>
      <c r="M31" s="55"/>
      <c r="N31" s="53"/>
      <c r="O31" s="55"/>
      <c r="P31" s="53"/>
      <c r="Q31" s="55"/>
      <c r="R31" s="53"/>
      <c r="S31" s="55"/>
      <c r="T31" s="53"/>
      <c r="U31" s="55"/>
      <c r="V31" s="53"/>
      <c r="W31" s="55"/>
      <c r="X31" s="53"/>
      <c r="Y31" s="55"/>
      <c r="Z31" s="53"/>
      <c r="AA31" s="55"/>
      <c r="AB31" s="53"/>
      <c r="AC31" s="55"/>
      <c r="AD31" s="53"/>
      <c r="AE31" s="55"/>
      <c r="AF31" s="53"/>
      <c r="AG31" s="55"/>
      <c r="AH31" s="53"/>
      <c r="AI31" s="55"/>
      <c r="AJ31" s="53"/>
      <c r="AK31" s="55"/>
      <c r="AL31" s="56"/>
      <c r="AM31" s="57"/>
      <c r="AN31" s="46"/>
      <c r="AO31" s="58"/>
      <c r="AP31" s="42"/>
      <c r="AQ31" s="32"/>
      <c r="AR31" s="32"/>
      <c r="AS31" s="48"/>
      <c r="AT31" s="32"/>
      <c r="AU31" s="33" t="str">
        <f t="shared" si="1"/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17"/>
      <c r="BG31" s="17"/>
      <c r="BX31" s="2"/>
      <c r="CA31" s="35" t="str">
        <f t="shared" si="2"/>
        <v/>
      </c>
      <c r="CB31" s="35" t="str">
        <f t="shared" si="3"/>
        <v/>
      </c>
      <c r="CC31" s="35" t="str">
        <f t="shared" si="4"/>
        <v/>
      </c>
      <c r="CD31" s="35" t="str">
        <f t="shared" si="5"/>
        <v/>
      </c>
      <c r="CE31" s="35"/>
      <c r="CF31" s="35"/>
      <c r="CG31" s="36">
        <f t="shared" si="6"/>
        <v>0</v>
      </c>
      <c r="CH31" s="36">
        <f t="shared" si="7"/>
        <v>0</v>
      </c>
      <c r="CI31" s="36">
        <f t="shared" si="8"/>
        <v>0</v>
      </c>
      <c r="CJ31" s="36">
        <f t="shared" si="9"/>
        <v>0</v>
      </c>
      <c r="CK31" s="10"/>
      <c r="CL31" s="10"/>
      <c r="CM31" s="10"/>
      <c r="CN31" s="10"/>
      <c r="CO31" s="10"/>
    </row>
    <row r="32" spans="1:93" ht="16.350000000000001" customHeight="1" x14ac:dyDescent="0.25">
      <c r="A32" s="383"/>
      <c r="B32" s="49" t="s">
        <v>44</v>
      </c>
      <c r="C32" s="50">
        <f t="shared" si="0"/>
        <v>0</v>
      </c>
      <c r="D32" s="51">
        <f t="shared" si="11"/>
        <v>0</v>
      </c>
      <c r="E32" s="52">
        <f t="shared" si="11"/>
        <v>0</v>
      </c>
      <c r="F32" s="53"/>
      <c r="G32" s="54"/>
      <c r="H32" s="53"/>
      <c r="I32" s="54"/>
      <c r="J32" s="53"/>
      <c r="K32" s="55"/>
      <c r="L32" s="53"/>
      <c r="M32" s="55"/>
      <c r="N32" s="53"/>
      <c r="O32" s="55"/>
      <c r="P32" s="53"/>
      <c r="Q32" s="55"/>
      <c r="R32" s="53"/>
      <c r="S32" s="55"/>
      <c r="T32" s="53"/>
      <c r="U32" s="55"/>
      <c r="V32" s="53"/>
      <c r="W32" s="55"/>
      <c r="X32" s="53"/>
      <c r="Y32" s="55"/>
      <c r="Z32" s="53"/>
      <c r="AA32" s="55"/>
      <c r="AB32" s="53"/>
      <c r="AC32" s="55"/>
      <c r="AD32" s="53"/>
      <c r="AE32" s="55"/>
      <c r="AF32" s="53"/>
      <c r="AG32" s="55"/>
      <c r="AH32" s="53"/>
      <c r="AI32" s="55"/>
      <c r="AJ32" s="53"/>
      <c r="AK32" s="55"/>
      <c r="AL32" s="56"/>
      <c r="AM32" s="57"/>
      <c r="AN32" s="46"/>
      <c r="AO32" s="58"/>
      <c r="AP32" s="42"/>
      <c r="AQ32" s="32"/>
      <c r="AR32" s="32"/>
      <c r="AS32" s="48"/>
      <c r="AT32" s="32"/>
      <c r="AU32" s="33" t="str">
        <f t="shared" si="1"/>
        <v/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17"/>
      <c r="BG32" s="17"/>
      <c r="BX32" s="2"/>
      <c r="CA32" s="35" t="str">
        <f t="shared" si="2"/>
        <v/>
      </c>
      <c r="CB32" s="35" t="str">
        <f t="shared" si="3"/>
        <v/>
      </c>
      <c r="CC32" s="35" t="str">
        <f t="shared" si="4"/>
        <v/>
      </c>
      <c r="CD32" s="35" t="str">
        <f t="shared" si="5"/>
        <v/>
      </c>
      <c r="CE32" s="35"/>
      <c r="CF32" s="35"/>
      <c r="CG32" s="36">
        <f t="shared" si="6"/>
        <v>0</v>
      </c>
      <c r="CH32" s="36">
        <f t="shared" si="7"/>
        <v>0</v>
      </c>
      <c r="CI32" s="36">
        <f t="shared" si="8"/>
        <v>0</v>
      </c>
      <c r="CJ32" s="36">
        <f t="shared" si="9"/>
        <v>0</v>
      </c>
      <c r="CK32" s="10"/>
      <c r="CL32" s="10"/>
      <c r="CM32" s="10"/>
      <c r="CN32" s="10"/>
      <c r="CO32" s="10"/>
    </row>
    <row r="33" spans="1:93" ht="16.350000000000001" customHeight="1" x14ac:dyDescent="0.25">
      <c r="A33" s="383"/>
      <c r="B33" s="37" t="s">
        <v>45</v>
      </c>
      <c r="C33" s="38">
        <f t="shared" si="0"/>
        <v>0</v>
      </c>
      <c r="D33" s="39">
        <f t="shared" si="11"/>
        <v>0</v>
      </c>
      <c r="E33" s="40">
        <f t="shared" si="11"/>
        <v>0</v>
      </c>
      <c r="F33" s="53"/>
      <c r="G33" s="54"/>
      <c r="H33" s="53"/>
      <c r="I33" s="54"/>
      <c r="J33" s="53"/>
      <c r="K33" s="55"/>
      <c r="L33" s="53"/>
      <c r="M33" s="55"/>
      <c r="N33" s="53"/>
      <c r="O33" s="55"/>
      <c r="P33" s="53"/>
      <c r="Q33" s="55"/>
      <c r="R33" s="53"/>
      <c r="S33" s="55"/>
      <c r="T33" s="53"/>
      <c r="U33" s="55"/>
      <c r="V33" s="53"/>
      <c r="W33" s="55"/>
      <c r="X33" s="53"/>
      <c r="Y33" s="55"/>
      <c r="Z33" s="53"/>
      <c r="AA33" s="55"/>
      <c r="AB33" s="53"/>
      <c r="AC33" s="55"/>
      <c r="AD33" s="53"/>
      <c r="AE33" s="55"/>
      <c r="AF33" s="53"/>
      <c r="AG33" s="55"/>
      <c r="AH33" s="53"/>
      <c r="AI33" s="55"/>
      <c r="AJ33" s="53"/>
      <c r="AK33" s="55"/>
      <c r="AL33" s="56"/>
      <c r="AM33" s="57"/>
      <c r="AN33" s="46"/>
      <c r="AO33" s="58"/>
      <c r="AP33" s="42"/>
      <c r="AQ33" s="32"/>
      <c r="AR33" s="32"/>
      <c r="AS33" s="48"/>
      <c r="AT33" s="32"/>
      <c r="AU33" s="33" t="str">
        <f t="shared" si="1"/>
        <v/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17"/>
      <c r="BG33" s="17"/>
      <c r="BX33" s="2"/>
      <c r="CA33" s="35" t="str">
        <f t="shared" si="2"/>
        <v/>
      </c>
      <c r="CB33" s="35" t="str">
        <f t="shared" si="3"/>
        <v/>
      </c>
      <c r="CC33" s="35" t="str">
        <f t="shared" si="4"/>
        <v/>
      </c>
      <c r="CD33" s="35" t="str">
        <f t="shared" si="5"/>
        <v/>
      </c>
      <c r="CE33" s="35"/>
      <c r="CF33" s="35"/>
      <c r="CG33" s="36">
        <f t="shared" si="6"/>
        <v>0</v>
      </c>
      <c r="CH33" s="36">
        <f t="shared" si="7"/>
        <v>0</v>
      </c>
      <c r="CI33" s="36">
        <f t="shared" si="8"/>
        <v>0</v>
      </c>
      <c r="CJ33" s="36">
        <f t="shared" si="9"/>
        <v>0</v>
      </c>
      <c r="CK33" s="10"/>
      <c r="CL33" s="10"/>
      <c r="CM33" s="10"/>
      <c r="CN33" s="10"/>
      <c r="CO33" s="10"/>
    </row>
    <row r="34" spans="1:93" ht="16.350000000000001" customHeight="1" x14ac:dyDescent="0.25">
      <c r="A34" s="383"/>
      <c r="B34" s="59" t="s">
        <v>46</v>
      </c>
      <c r="C34" s="38">
        <f t="shared" si="0"/>
        <v>0</v>
      </c>
      <c r="D34" s="60">
        <f t="shared" si="11"/>
        <v>0</v>
      </c>
      <c r="E34" s="61">
        <f t="shared" si="11"/>
        <v>0</v>
      </c>
      <c r="F34" s="53"/>
      <c r="G34" s="54"/>
      <c r="H34" s="53"/>
      <c r="I34" s="54"/>
      <c r="J34" s="53"/>
      <c r="K34" s="55"/>
      <c r="L34" s="53"/>
      <c r="M34" s="55"/>
      <c r="N34" s="53"/>
      <c r="O34" s="55"/>
      <c r="P34" s="53"/>
      <c r="Q34" s="55"/>
      <c r="R34" s="53"/>
      <c r="S34" s="55"/>
      <c r="T34" s="53"/>
      <c r="U34" s="55"/>
      <c r="V34" s="53"/>
      <c r="W34" s="55"/>
      <c r="X34" s="53"/>
      <c r="Y34" s="55"/>
      <c r="Z34" s="53"/>
      <c r="AA34" s="55"/>
      <c r="AB34" s="53"/>
      <c r="AC34" s="55"/>
      <c r="AD34" s="53"/>
      <c r="AE34" s="55"/>
      <c r="AF34" s="53"/>
      <c r="AG34" s="55"/>
      <c r="AH34" s="53"/>
      <c r="AI34" s="55"/>
      <c r="AJ34" s="53"/>
      <c r="AK34" s="55"/>
      <c r="AL34" s="56"/>
      <c r="AM34" s="57"/>
      <c r="AN34" s="46"/>
      <c r="AO34" s="58"/>
      <c r="AP34" s="42"/>
      <c r="AQ34" s="32"/>
      <c r="AR34" s="32"/>
      <c r="AS34" s="48"/>
      <c r="AT34" s="32"/>
      <c r="AU34" s="33" t="str">
        <f t="shared" si="1"/>
        <v/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7"/>
      <c r="BG34" s="17"/>
      <c r="BX34" s="2"/>
      <c r="CA34" s="35" t="str">
        <f t="shared" si="2"/>
        <v/>
      </c>
      <c r="CB34" s="35" t="str">
        <f t="shared" si="3"/>
        <v/>
      </c>
      <c r="CC34" s="35" t="str">
        <f t="shared" si="4"/>
        <v/>
      </c>
      <c r="CD34" s="35" t="str">
        <f t="shared" si="5"/>
        <v/>
      </c>
      <c r="CE34" s="35"/>
      <c r="CF34" s="35"/>
      <c r="CG34" s="36">
        <f t="shared" si="6"/>
        <v>0</v>
      </c>
      <c r="CH34" s="36">
        <f t="shared" si="7"/>
        <v>0</v>
      </c>
      <c r="CI34" s="36">
        <f t="shared" si="8"/>
        <v>0</v>
      </c>
      <c r="CJ34" s="36">
        <f t="shared" si="9"/>
        <v>0</v>
      </c>
      <c r="CK34" s="10"/>
      <c r="CL34" s="10"/>
      <c r="CM34" s="10"/>
      <c r="CN34" s="10"/>
      <c r="CO34" s="10"/>
    </row>
    <row r="35" spans="1:93" ht="16.350000000000001" customHeight="1" x14ac:dyDescent="0.25">
      <c r="A35" s="384"/>
      <c r="B35" s="63" t="s">
        <v>47</v>
      </c>
      <c r="C35" s="64">
        <f t="shared" si="0"/>
        <v>0</v>
      </c>
      <c r="D35" s="65">
        <f t="shared" si="11"/>
        <v>0</v>
      </c>
      <c r="E35" s="66">
        <f t="shared" si="11"/>
        <v>0</v>
      </c>
      <c r="F35" s="70"/>
      <c r="G35" s="74"/>
      <c r="H35" s="70"/>
      <c r="I35" s="74"/>
      <c r="J35" s="70"/>
      <c r="K35" s="84"/>
      <c r="L35" s="70"/>
      <c r="M35" s="84"/>
      <c r="N35" s="70"/>
      <c r="O35" s="84"/>
      <c r="P35" s="70"/>
      <c r="Q35" s="84"/>
      <c r="R35" s="70"/>
      <c r="S35" s="84"/>
      <c r="T35" s="70"/>
      <c r="U35" s="84"/>
      <c r="V35" s="70"/>
      <c r="W35" s="84"/>
      <c r="X35" s="70"/>
      <c r="Y35" s="84"/>
      <c r="Z35" s="70"/>
      <c r="AA35" s="84"/>
      <c r="AB35" s="70"/>
      <c r="AC35" s="84"/>
      <c r="AD35" s="70"/>
      <c r="AE35" s="84"/>
      <c r="AF35" s="70"/>
      <c r="AG35" s="84"/>
      <c r="AH35" s="70"/>
      <c r="AI35" s="84"/>
      <c r="AJ35" s="70"/>
      <c r="AK35" s="84"/>
      <c r="AL35" s="85"/>
      <c r="AM35" s="86"/>
      <c r="AN35" s="72"/>
      <c r="AO35" s="87"/>
      <c r="AP35" s="74"/>
      <c r="AQ35" s="75"/>
      <c r="AR35" s="75"/>
      <c r="AS35" s="76"/>
      <c r="AT35" s="75"/>
      <c r="AU35" s="33" t="str">
        <f t="shared" si="1"/>
        <v/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7"/>
      <c r="BG35" s="17"/>
      <c r="BX35" s="2"/>
      <c r="CA35" s="35" t="str">
        <f t="shared" si="2"/>
        <v/>
      </c>
      <c r="CB35" s="35" t="str">
        <f t="shared" si="3"/>
        <v/>
      </c>
      <c r="CC35" s="35" t="str">
        <f t="shared" si="4"/>
        <v/>
      </c>
      <c r="CD35" s="35" t="str">
        <f t="shared" si="5"/>
        <v/>
      </c>
      <c r="CE35" s="35"/>
      <c r="CF35" s="35"/>
      <c r="CG35" s="36">
        <f t="shared" si="6"/>
        <v>0</v>
      </c>
      <c r="CH35" s="36">
        <f t="shared" si="7"/>
        <v>0</v>
      </c>
      <c r="CI35" s="36">
        <f t="shared" si="8"/>
        <v>0</v>
      </c>
      <c r="CJ35" s="36">
        <f t="shared" si="9"/>
        <v>0</v>
      </c>
      <c r="CK35" s="10"/>
      <c r="CL35" s="10"/>
      <c r="CM35" s="10"/>
      <c r="CN35" s="10"/>
      <c r="CO35" s="10"/>
    </row>
    <row r="36" spans="1:93" ht="16.350000000000001" customHeight="1" x14ac:dyDescent="0.25">
      <c r="A36" s="382" t="s">
        <v>49</v>
      </c>
      <c r="B36" s="18" t="s">
        <v>37</v>
      </c>
      <c r="C36" s="19">
        <f t="shared" si="0"/>
        <v>6</v>
      </c>
      <c r="D36" s="20">
        <f>SUM(H36+J36+L36+N36+P36+R36+T36+V36+X36+Z36+AB36+AD36+AF36+AH36+AJ36+AL36)</f>
        <v>5</v>
      </c>
      <c r="E36" s="21">
        <f>SUM(I36+K36+M36+O36+Q36+S36+U36+W36+Y36+AA36+AC36+AE36+AG36+AI36+AK36+AM36)</f>
        <v>1</v>
      </c>
      <c r="F36" s="88"/>
      <c r="G36" s="89"/>
      <c r="H36" s="22"/>
      <c r="I36" s="23"/>
      <c r="J36" s="22"/>
      <c r="K36" s="24"/>
      <c r="L36" s="22"/>
      <c r="M36" s="24"/>
      <c r="N36" s="22"/>
      <c r="O36" s="24"/>
      <c r="P36" s="22"/>
      <c r="Q36" s="24"/>
      <c r="R36" s="22">
        <v>1</v>
      </c>
      <c r="S36" s="24">
        <v>1</v>
      </c>
      <c r="T36" s="22">
        <v>2</v>
      </c>
      <c r="U36" s="24"/>
      <c r="V36" s="22"/>
      <c r="W36" s="24"/>
      <c r="X36" s="22">
        <v>1</v>
      </c>
      <c r="Y36" s="24"/>
      <c r="Z36" s="22"/>
      <c r="AA36" s="24"/>
      <c r="AB36" s="22"/>
      <c r="AC36" s="24"/>
      <c r="AD36" s="22"/>
      <c r="AE36" s="24"/>
      <c r="AF36" s="22"/>
      <c r="AG36" s="24"/>
      <c r="AH36" s="22">
        <v>1</v>
      </c>
      <c r="AI36" s="24"/>
      <c r="AJ36" s="22"/>
      <c r="AK36" s="24"/>
      <c r="AL36" s="25"/>
      <c r="AM36" s="26"/>
      <c r="AN36" s="81"/>
      <c r="AO36" s="28">
        <v>0</v>
      </c>
      <c r="AP36" s="29">
        <v>0</v>
      </c>
      <c r="AQ36" s="30">
        <v>0</v>
      </c>
      <c r="AR36" s="30">
        <v>0</v>
      </c>
      <c r="AS36" s="31"/>
      <c r="AT36" s="83">
        <v>0</v>
      </c>
      <c r="AU36" s="33" t="str">
        <f t="shared" si="1"/>
        <v/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7"/>
      <c r="BG36" s="17"/>
      <c r="BX36" s="2"/>
      <c r="CA36" s="35" t="str">
        <f t="shared" si="2"/>
        <v/>
      </c>
      <c r="CB36" s="35" t="str">
        <f t="shared" si="3"/>
        <v/>
      </c>
      <c r="CC36" s="35" t="str">
        <f t="shared" si="4"/>
        <v/>
      </c>
      <c r="CD36" s="35" t="str">
        <f t="shared" si="5"/>
        <v/>
      </c>
      <c r="CE36" s="35"/>
      <c r="CF36" s="35"/>
      <c r="CG36" s="36">
        <f t="shared" si="6"/>
        <v>0</v>
      </c>
      <c r="CH36" s="36">
        <f t="shared" si="7"/>
        <v>0</v>
      </c>
      <c r="CI36" s="36">
        <f t="shared" si="8"/>
        <v>0</v>
      </c>
      <c r="CJ36" s="36">
        <f t="shared" si="9"/>
        <v>0</v>
      </c>
      <c r="CK36" s="10"/>
      <c r="CL36" s="10"/>
      <c r="CM36" s="10"/>
      <c r="CN36" s="10"/>
      <c r="CO36" s="10"/>
    </row>
    <row r="37" spans="1:93" ht="16.350000000000001" customHeight="1" x14ac:dyDescent="0.25">
      <c r="A37" s="383"/>
      <c r="B37" s="37" t="s">
        <v>38</v>
      </c>
      <c r="C37" s="38">
        <f t="shared" si="0"/>
        <v>0</v>
      </c>
      <c r="D37" s="39">
        <f t="shared" ref="D37:E52" si="12">SUM(H37+J37+L37+N37+P37+R37+T37+V37+X37+Z37+AB37+AD37+AF37+AH37+AJ37+AL37)</f>
        <v>0</v>
      </c>
      <c r="E37" s="40">
        <f t="shared" si="12"/>
        <v>0</v>
      </c>
      <c r="F37" s="90"/>
      <c r="G37" s="91"/>
      <c r="H37" s="41"/>
      <c r="I37" s="42"/>
      <c r="J37" s="41"/>
      <c r="K37" s="43"/>
      <c r="L37" s="41"/>
      <c r="M37" s="43"/>
      <c r="N37" s="41"/>
      <c r="O37" s="43"/>
      <c r="P37" s="41"/>
      <c r="Q37" s="43"/>
      <c r="R37" s="41"/>
      <c r="S37" s="43"/>
      <c r="T37" s="41"/>
      <c r="U37" s="43"/>
      <c r="V37" s="41"/>
      <c r="W37" s="43"/>
      <c r="X37" s="41"/>
      <c r="Y37" s="43"/>
      <c r="Z37" s="41"/>
      <c r="AA37" s="43"/>
      <c r="AB37" s="41"/>
      <c r="AC37" s="43"/>
      <c r="AD37" s="41"/>
      <c r="AE37" s="43"/>
      <c r="AF37" s="41"/>
      <c r="AG37" s="43"/>
      <c r="AH37" s="41"/>
      <c r="AI37" s="43"/>
      <c r="AJ37" s="41"/>
      <c r="AK37" s="43"/>
      <c r="AL37" s="44"/>
      <c r="AM37" s="45"/>
      <c r="AN37" s="46"/>
      <c r="AO37" s="47"/>
      <c r="AP37" s="42"/>
      <c r="AQ37" s="32"/>
      <c r="AR37" s="32"/>
      <c r="AS37" s="48"/>
      <c r="AT37" s="32"/>
      <c r="AU37" s="33" t="str">
        <f t="shared" si="1"/>
        <v/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17"/>
      <c r="BG37" s="17"/>
      <c r="BX37" s="2"/>
      <c r="CA37" s="35" t="str">
        <f t="shared" si="2"/>
        <v/>
      </c>
      <c r="CB37" s="35" t="str">
        <f t="shared" si="3"/>
        <v/>
      </c>
      <c r="CC37" s="35" t="str">
        <f t="shared" si="4"/>
        <v/>
      </c>
      <c r="CD37" s="35" t="str">
        <f t="shared" si="5"/>
        <v/>
      </c>
      <c r="CE37" s="35"/>
      <c r="CF37" s="35"/>
      <c r="CG37" s="36">
        <f t="shared" si="6"/>
        <v>0</v>
      </c>
      <c r="CH37" s="36">
        <f t="shared" si="7"/>
        <v>0</v>
      </c>
      <c r="CI37" s="36">
        <f t="shared" si="8"/>
        <v>0</v>
      </c>
      <c r="CJ37" s="36">
        <f t="shared" si="9"/>
        <v>0</v>
      </c>
      <c r="CK37" s="10"/>
      <c r="CL37" s="10"/>
      <c r="CM37" s="10"/>
      <c r="CN37" s="10"/>
      <c r="CO37" s="10"/>
    </row>
    <row r="38" spans="1:93" ht="16.350000000000001" customHeight="1" x14ac:dyDescent="0.25">
      <c r="A38" s="383"/>
      <c r="B38" s="37" t="s">
        <v>39</v>
      </c>
      <c r="C38" s="38">
        <f t="shared" si="0"/>
        <v>176</v>
      </c>
      <c r="D38" s="39">
        <f t="shared" si="12"/>
        <v>130</v>
      </c>
      <c r="E38" s="40">
        <f t="shared" si="12"/>
        <v>46</v>
      </c>
      <c r="F38" s="90"/>
      <c r="G38" s="91"/>
      <c r="H38" s="41"/>
      <c r="I38" s="42"/>
      <c r="J38" s="41"/>
      <c r="K38" s="43"/>
      <c r="L38" s="41">
        <v>2</v>
      </c>
      <c r="M38" s="43"/>
      <c r="N38" s="41">
        <v>9</v>
      </c>
      <c r="O38" s="43">
        <v>1</v>
      </c>
      <c r="P38" s="41">
        <v>17</v>
      </c>
      <c r="Q38" s="43">
        <v>12</v>
      </c>
      <c r="R38" s="41">
        <v>32</v>
      </c>
      <c r="S38" s="43">
        <v>9</v>
      </c>
      <c r="T38" s="41">
        <v>17</v>
      </c>
      <c r="U38" s="43">
        <v>6</v>
      </c>
      <c r="V38" s="41">
        <v>11</v>
      </c>
      <c r="W38" s="43">
        <v>8</v>
      </c>
      <c r="X38" s="41">
        <v>14</v>
      </c>
      <c r="Y38" s="43">
        <v>3</v>
      </c>
      <c r="Z38" s="41">
        <v>13</v>
      </c>
      <c r="AA38" s="43">
        <v>6</v>
      </c>
      <c r="AB38" s="41">
        <v>10</v>
      </c>
      <c r="AC38" s="43">
        <v>1</v>
      </c>
      <c r="AD38" s="41">
        <v>2</v>
      </c>
      <c r="AE38" s="43"/>
      <c r="AF38" s="41"/>
      <c r="AG38" s="43"/>
      <c r="AH38" s="41">
        <v>3</v>
      </c>
      <c r="AI38" s="43"/>
      <c r="AJ38" s="41"/>
      <c r="AK38" s="43"/>
      <c r="AL38" s="44"/>
      <c r="AM38" s="45"/>
      <c r="AN38" s="46"/>
      <c r="AO38" s="47">
        <v>0</v>
      </c>
      <c r="AP38" s="42">
        <v>0</v>
      </c>
      <c r="AQ38" s="32">
        <v>0</v>
      </c>
      <c r="AR38" s="32">
        <v>0</v>
      </c>
      <c r="AS38" s="48"/>
      <c r="AT38" s="32">
        <v>0</v>
      </c>
      <c r="AU38" s="33" t="str">
        <f t="shared" si="1"/>
        <v/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17"/>
      <c r="BG38" s="17"/>
      <c r="BX38" s="2"/>
      <c r="CA38" s="35" t="str">
        <f t="shared" si="2"/>
        <v/>
      </c>
      <c r="CB38" s="35" t="str">
        <f t="shared" si="3"/>
        <v/>
      </c>
      <c r="CC38" s="35" t="str">
        <f t="shared" si="4"/>
        <v/>
      </c>
      <c r="CD38" s="35" t="str">
        <f t="shared" si="5"/>
        <v/>
      </c>
      <c r="CE38" s="35"/>
      <c r="CF38" s="35"/>
      <c r="CG38" s="36">
        <f t="shared" si="6"/>
        <v>0</v>
      </c>
      <c r="CH38" s="36">
        <f t="shared" si="7"/>
        <v>0</v>
      </c>
      <c r="CI38" s="36">
        <f t="shared" si="8"/>
        <v>0</v>
      </c>
      <c r="CJ38" s="36">
        <f t="shared" si="9"/>
        <v>0</v>
      </c>
      <c r="CK38" s="10"/>
      <c r="CL38" s="10"/>
      <c r="CM38" s="10"/>
      <c r="CN38" s="10"/>
      <c r="CO38" s="10"/>
    </row>
    <row r="39" spans="1:93" ht="16.350000000000001" customHeight="1" x14ac:dyDescent="0.25">
      <c r="A39" s="383"/>
      <c r="B39" s="37" t="s">
        <v>40</v>
      </c>
      <c r="C39" s="38">
        <f t="shared" si="0"/>
        <v>0</v>
      </c>
      <c r="D39" s="39">
        <f t="shared" si="12"/>
        <v>0</v>
      </c>
      <c r="E39" s="40">
        <f t="shared" si="12"/>
        <v>0</v>
      </c>
      <c r="F39" s="90"/>
      <c r="G39" s="91"/>
      <c r="H39" s="41"/>
      <c r="I39" s="42"/>
      <c r="J39" s="41"/>
      <c r="K39" s="43"/>
      <c r="L39" s="41"/>
      <c r="M39" s="43"/>
      <c r="N39" s="41"/>
      <c r="O39" s="43"/>
      <c r="P39" s="41"/>
      <c r="Q39" s="43"/>
      <c r="R39" s="41"/>
      <c r="S39" s="43"/>
      <c r="T39" s="41"/>
      <c r="U39" s="43"/>
      <c r="V39" s="41"/>
      <c r="W39" s="43"/>
      <c r="X39" s="41"/>
      <c r="Y39" s="43"/>
      <c r="Z39" s="41"/>
      <c r="AA39" s="43"/>
      <c r="AB39" s="41"/>
      <c r="AC39" s="43"/>
      <c r="AD39" s="41"/>
      <c r="AE39" s="43"/>
      <c r="AF39" s="41"/>
      <c r="AG39" s="43"/>
      <c r="AH39" s="41"/>
      <c r="AI39" s="43"/>
      <c r="AJ39" s="41"/>
      <c r="AK39" s="43"/>
      <c r="AL39" s="44"/>
      <c r="AM39" s="45"/>
      <c r="AN39" s="46"/>
      <c r="AO39" s="47"/>
      <c r="AP39" s="42"/>
      <c r="AQ39" s="32"/>
      <c r="AR39" s="32"/>
      <c r="AS39" s="48"/>
      <c r="AT39" s="32"/>
      <c r="AU39" s="33" t="str">
        <f t="shared" si="1"/>
        <v/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17"/>
      <c r="BG39" s="17"/>
      <c r="BX39" s="2"/>
      <c r="CA39" s="35" t="str">
        <f t="shared" si="2"/>
        <v/>
      </c>
      <c r="CB39" s="35" t="str">
        <f t="shared" si="3"/>
        <v/>
      </c>
      <c r="CC39" s="35" t="str">
        <f t="shared" si="4"/>
        <v/>
      </c>
      <c r="CD39" s="35" t="str">
        <f t="shared" si="5"/>
        <v/>
      </c>
      <c r="CE39" s="35"/>
      <c r="CF39" s="35"/>
      <c r="CG39" s="36">
        <f t="shared" si="6"/>
        <v>0</v>
      </c>
      <c r="CH39" s="36">
        <f t="shared" si="7"/>
        <v>0</v>
      </c>
      <c r="CI39" s="36">
        <f t="shared" si="8"/>
        <v>0</v>
      </c>
      <c r="CJ39" s="36">
        <f t="shared" si="9"/>
        <v>0</v>
      </c>
      <c r="CK39" s="10"/>
      <c r="CL39" s="10"/>
      <c r="CM39" s="10"/>
      <c r="CN39" s="10"/>
      <c r="CO39" s="10"/>
    </row>
    <row r="40" spans="1:93" ht="16.350000000000001" customHeight="1" x14ac:dyDescent="0.25">
      <c r="A40" s="383"/>
      <c r="B40" s="37" t="s">
        <v>41</v>
      </c>
      <c r="C40" s="38">
        <f t="shared" si="0"/>
        <v>0</v>
      </c>
      <c r="D40" s="39">
        <f t="shared" si="12"/>
        <v>0</v>
      </c>
      <c r="E40" s="40">
        <f t="shared" si="12"/>
        <v>0</v>
      </c>
      <c r="F40" s="90"/>
      <c r="G40" s="91"/>
      <c r="H40" s="41"/>
      <c r="I40" s="42"/>
      <c r="J40" s="41"/>
      <c r="K40" s="43"/>
      <c r="L40" s="41"/>
      <c r="M40" s="43"/>
      <c r="N40" s="41"/>
      <c r="O40" s="43"/>
      <c r="P40" s="41"/>
      <c r="Q40" s="43"/>
      <c r="R40" s="41"/>
      <c r="S40" s="43"/>
      <c r="T40" s="41"/>
      <c r="U40" s="43"/>
      <c r="V40" s="41"/>
      <c r="W40" s="43"/>
      <c r="X40" s="41"/>
      <c r="Y40" s="43"/>
      <c r="Z40" s="41"/>
      <c r="AA40" s="43"/>
      <c r="AB40" s="41"/>
      <c r="AC40" s="43"/>
      <c r="AD40" s="41"/>
      <c r="AE40" s="43"/>
      <c r="AF40" s="41"/>
      <c r="AG40" s="43"/>
      <c r="AH40" s="41"/>
      <c r="AI40" s="43"/>
      <c r="AJ40" s="41"/>
      <c r="AK40" s="43"/>
      <c r="AL40" s="44"/>
      <c r="AM40" s="45"/>
      <c r="AN40" s="46"/>
      <c r="AO40" s="47"/>
      <c r="AP40" s="42"/>
      <c r="AQ40" s="32"/>
      <c r="AR40" s="32"/>
      <c r="AS40" s="48"/>
      <c r="AT40" s="32"/>
      <c r="AU40" s="33" t="str">
        <f t="shared" si="1"/>
        <v/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17"/>
      <c r="BG40" s="17"/>
      <c r="BX40" s="2"/>
      <c r="CA40" s="35" t="str">
        <f t="shared" si="2"/>
        <v/>
      </c>
      <c r="CB40" s="35" t="str">
        <f t="shared" si="3"/>
        <v/>
      </c>
      <c r="CC40" s="35" t="str">
        <f t="shared" si="4"/>
        <v/>
      </c>
      <c r="CD40" s="35" t="str">
        <f t="shared" si="5"/>
        <v/>
      </c>
      <c r="CE40" s="35"/>
      <c r="CF40" s="35"/>
      <c r="CG40" s="36">
        <f t="shared" si="6"/>
        <v>0</v>
      </c>
      <c r="CH40" s="36">
        <f t="shared" si="7"/>
        <v>0</v>
      </c>
      <c r="CI40" s="36">
        <f t="shared" si="8"/>
        <v>0</v>
      </c>
      <c r="CJ40" s="36">
        <f t="shared" si="9"/>
        <v>0</v>
      </c>
      <c r="CK40" s="10"/>
      <c r="CL40" s="10"/>
      <c r="CM40" s="10"/>
      <c r="CN40" s="10"/>
      <c r="CO40" s="10"/>
    </row>
    <row r="41" spans="1:93" ht="16.350000000000001" customHeight="1" x14ac:dyDescent="0.25">
      <c r="A41" s="383"/>
      <c r="B41" s="37" t="s">
        <v>42</v>
      </c>
      <c r="C41" s="38">
        <f t="shared" si="0"/>
        <v>0</v>
      </c>
      <c r="D41" s="39">
        <f t="shared" si="12"/>
        <v>0</v>
      </c>
      <c r="E41" s="40">
        <f t="shared" si="12"/>
        <v>0</v>
      </c>
      <c r="F41" s="90"/>
      <c r="G41" s="91"/>
      <c r="H41" s="41"/>
      <c r="I41" s="42"/>
      <c r="J41" s="41"/>
      <c r="K41" s="43"/>
      <c r="L41" s="41"/>
      <c r="M41" s="43"/>
      <c r="N41" s="41"/>
      <c r="O41" s="43"/>
      <c r="P41" s="41"/>
      <c r="Q41" s="43"/>
      <c r="R41" s="41"/>
      <c r="S41" s="43"/>
      <c r="T41" s="41"/>
      <c r="U41" s="43"/>
      <c r="V41" s="41"/>
      <c r="W41" s="43"/>
      <c r="X41" s="41"/>
      <c r="Y41" s="43"/>
      <c r="Z41" s="41"/>
      <c r="AA41" s="43"/>
      <c r="AB41" s="41"/>
      <c r="AC41" s="43"/>
      <c r="AD41" s="41"/>
      <c r="AE41" s="43"/>
      <c r="AF41" s="41"/>
      <c r="AG41" s="43"/>
      <c r="AH41" s="41"/>
      <c r="AI41" s="43"/>
      <c r="AJ41" s="41"/>
      <c r="AK41" s="43"/>
      <c r="AL41" s="44"/>
      <c r="AM41" s="45"/>
      <c r="AN41" s="46"/>
      <c r="AO41" s="47"/>
      <c r="AP41" s="42"/>
      <c r="AQ41" s="32"/>
      <c r="AR41" s="32"/>
      <c r="AS41" s="48"/>
      <c r="AT41" s="32"/>
      <c r="AU41" s="33" t="str">
        <f t="shared" si="1"/>
        <v/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17"/>
      <c r="BG41" s="17"/>
      <c r="BX41" s="2"/>
      <c r="CA41" s="35" t="str">
        <f t="shared" si="2"/>
        <v/>
      </c>
      <c r="CB41" s="35" t="str">
        <f t="shared" si="3"/>
        <v/>
      </c>
      <c r="CC41" s="35" t="str">
        <f t="shared" si="4"/>
        <v/>
      </c>
      <c r="CD41" s="35" t="str">
        <f t="shared" si="5"/>
        <v/>
      </c>
      <c r="CE41" s="35"/>
      <c r="CF41" s="35"/>
      <c r="CG41" s="36">
        <f t="shared" si="6"/>
        <v>0</v>
      </c>
      <c r="CH41" s="36">
        <f t="shared" si="7"/>
        <v>0</v>
      </c>
      <c r="CI41" s="36">
        <f t="shared" si="8"/>
        <v>0</v>
      </c>
      <c r="CJ41" s="36">
        <f t="shared" si="9"/>
        <v>0</v>
      </c>
      <c r="CK41" s="10"/>
      <c r="CL41" s="10"/>
      <c r="CM41" s="10"/>
      <c r="CN41" s="10"/>
      <c r="CO41" s="10"/>
    </row>
    <row r="42" spans="1:93" ht="16.350000000000001" customHeight="1" x14ac:dyDescent="0.25">
      <c r="A42" s="383"/>
      <c r="B42" s="37" t="s">
        <v>43</v>
      </c>
      <c r="C42" s="38">
        <f t="shared" si="0"/>
        <v>0</v>
      </c>
      <c r="D42" s="39">
        <f t="shared" si="12"/>
        <v>0</v>
      </c>
      <c r="E42" s="40">
        <f t="shared" si="12"/>
        <v>0</v>
      </c>
      <c r="F42" s="90"/>
      <c r="G42" s="91"/>
      <c r="H42" s="41"/>
      <c r="I42" s="42"/>
      <c r="J42" s="41"/>
      <c r="K42" s="43"/>
      <c r="L42" s="41"/>
      <c r="M42" s="43"/>
      <c r="N42" s="41"/>
      <c r="O42" s="43"/>
      <c r="P42" s="41"/>
      <c r="Q42" s="43"/>
      <c r="R42" s="41"/>
      <c r="S42" s="43"/>
      <c r="T42" s="41"/>
      <c r="U42" s="43"/>
      <c r="V42" s="41"/>
      <c r="W42" s="43"/>
      <c r="X42" s="41"/>
      <c r="Y42" s="43"/>
      <c r="Z42" s="41"/>
      <c r="AA42" s="43"/>
      <c r="AB42" s="41"/>
      <c r="AC42" s="43"/>
      <c r="AD42" s="41"/>
      <c r="AE42" s="43"/>
      <c r="AF42" s="41"/>
      <c r="AG42" s="43"/>
      <c r="AH42" s="41"/>
      <c r="AI42" s="43"/>
      <c r="AJ42" s="41"/>
      <c r="AK42" s="43"/>
      <c r="AL42" s="44"/>
      <c r="AM42" s="45"/>
      <c r="AN42" s="46"/>
      <c r="AO42" s="47"/>
      <c r="AP42" s="42"/>
      <c r="AQ42" s="32"/>
      <c r="AR42" s="32"/>
      <c r="AS42" s="48"/>
      <c r="AT42" s="32"/>
      <c r="AU42" s="33" t="str">
        <f t="shared" si="1"/>
        <v/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17"/>
      <c r="BG42" s="17"/>
      <c r="BX42" s="2"/>
      <c r="CA42" s="35" t="str">
        <f t="shared" si="2"/>
        <v/>
      </c>
      <c r="CB42" s="35" t="str">
        <f t="shared" si="3"/>
        <v/>
      </c>
      <c r="CC42" s="35" t="str">
        <f t="shared" si="4"/>
        <v/>
      </c>
      <c r="CD42" s="35" t="str">
        <f t="shared" si="5"/>
        <v/>
      </c>
      <c r="CE42" s="35"/>
      <c r="CF42" s="35"/>
      <c r="CG42" s="36">
        <f t="shared" si="6"/>
        <v>0</v>
      </c>
      <c r="CH42" s="36">
        <f t="shared" si="7"/>
        <v>0</v>
      </c>
      <c r="CI42" s="36">
        <f t="shared" si="8"/>
        <v>0</v>
      </c>
      <c r="CJ42" s="36">
        <f t="shared" si="9"/>
        <v>0</v>
      </c>
      <c r="CK42" s="10"/>
      <c r="CL42" s="10"/>
      <c r="CM42" s="10"/>
      <c r="CN42" s="10"/>
      <c r="CO42" s="10"/>
    </row>
    <row r="43" spans="1:93" ht="16.350000000000001" customHeight="1" x14ac:dyDescent="0.25">
      <c r="A43" s="383"/>
      <c r="B43" s="49" t="s">
        <v>44</v>
      </c>
      <c r="C43" s="50">
        <f t="shared" si="0"/>
        <v>0</v>
      </c>
      <c r="D43" s="51">
        <f t="shared" si="12"/>
        <v>0</v>
      </c>
      <c r="E43" s="52">
        <f t="shared" si="12"/>
        <v>0</v>
      </c>
      <c r="F43" s="90"/>
      <c r="G43" s="91"/>
      <c r="H43" s="53"/>
      <c r="I43" s="54"/>
      <c r="J43" s="53"/>
      <c r="K43" s="55"/>
      <c r="L43" s="53"/>
      <c r="M43" s="55"/>
      <c r="N43" s="53"/>
      <c r="O43" s="55"/>
      <c r="P43" s="53"/>
      <c r="Q43" s="55"/>
      <c r="R43" s="53"/>
      <c r="S43" s="55"/>
      <c r="T43" s="53"/>
      <c r="U43" s="55"/>
      <c r="V43" s="53"/>
      <c r="W43" s="55"/>
      <c r="X43" s="53"/>
      <c r="Y43" s="55"/>
      <c r="Z43" s="53"/>
      <c r="AA43" s="55"/>
      <c r="AB43" s="53"/>
      <c r="AC43" s="55"/>
      <c r="AD43" s="53"/>
      <c r="AE43" s="55"/>
      <c r="AF43" s="53"/>
      <c r="AG43" s="55"/>
      <c r="AH43" s="53"/>
      <c r="AI43" s="55"/>
      <c r="AJ43" s="53"/>
      <c r="AK43" s="55"/>
      <c r="AL43" s="56"/>
      <c r="AM43" s="57"/>
      <c r="AN43" s="46"/>
      <c r="AO43" s="58"/>
      <c r="AP43" s="42"/>
      <c r="AQ43" s="32"/>
      <c r="AR43" s="32"/>
      <c r="AS43" s="48"/>
      <c r="AT43" s="32"/>
      <c r="AU43" s="33" t="str">
        <f t="shared" si="1"/>
        <v/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17"/>
      <c r="BG43" s="17"/>
      <c r="BX43" s="2"/>
      <c r="CA43" s="35" t="str">
        <f t="shared" si="2"/>
        <v/>
      </c>
      <c r="CB43" s="35" t="str">
        <f t="shared" si="3"/>
        <v/>
      </c>
      <c r="CC43" s="35" t="str">
        <f t="shared" si="4"/>
        <v/>
      </c>
      <c r="CD43" s="35" t="str">
        <f t="shared" si="5"/>
        <v/>
      </c>
      <c r="CE43" s="35"/>
      <c r="CF43" s="35"/>
      <c r="CG43" s="36">
        <f t="shared" si="6"/>
        <v>0</v>
      </c>
      <c r="CH43" s="36">
        <f t="shared" si="7"/>
        <v>0</v>
      </c>
      <c r="CI43" s="36">
        <f t="shared" si="8"/>
        <v>0</v>
      </c>
      <c r="CJ43" s="36">
        <f t="shared" si="9"/>
        <v>0</v>
      </c>
      <c r="CK43" s="10"/>
      <c r="CL43" s="10"/>
      <c r="CM43" s="10"/>
      <c r="CN43" s="10"/>
      <c r="CO43" s="10"/>
    </row>
    <row r="44" spans="1:93" ht="16.350000000000001" customHeight="1" x14ac:dyDescent="0.25">
      <c r="A44" s="383"/>
      <c r="B44" s="37" t="s">
        <v>45</v>
      </c>
      <c r="C44" s="38">
        <f t="shared" si="0"/>
        <v>0</v>
      </c>
      <c r="D44" s="39">
        <f t="shared" si="12"/>
        <v>0</v>
      </c>
      <c r="E44" s="40">
        <f t="shared" si="12"/>
        <v>0</v>
      </c>
      <c r="F44" s="90"/>
      <c r="G44" s="92"/>
      <c r="H44" s="41"/>
      <c r="I44" s="42"/>
      <c r="J44" s="41"/>
      <c r="K44" s="43"/>
      <c r="L44" s="41"/>
      <c r="M44" s="43"/>
      <c r="N44" s="41"/>
      <c r="O44" s="43"/>
      <c r="P44" s="41"/>
      <c r="Q44" s="43"/>
      <c r="R44" s="41"/>
      <c r="S44" s="43"/>
      <c r="T44" s="41"/>
      <c r="U44" s="43"/>
      <c r="V44" s="41"/>
      <c r="W44" s="43"/>
      <c r="X44" s="41"/>
      <c r="Y44" s="43"/>
      <c r="Z44" s="41"/>
      <c r="AA44" s="43"/>
      <c r="AB44" s="41"/>
      <c r="AC44" s="43"/>
      <c r="AD44" s="41"/>
      <c r="AE44" s="43"/>
      <c r="AF44" s="41"/>
      <c r="AG44" s="43"/>
      <c r="AH44" s="41"/>
      <c r="AI44" s="43"/>
      <c r="AJ44" s="41"/>
      <c r="AK44" s="43"/>
      <c r="AL44" s="44"/>
      <c r="AM44" s="45"/>
      <c r="AN44" s="46"/>
      <c r="AO44" s="47"/>
      <c r="AP44" s="42"/>
      <c r="AQ44" s="32"/>
      <c r="AR44" s="32"/>
      <c r="AS44" s="48"/>
      <c r="AT44" s="32"/>
      <c r="AU44" s="33" t="str">
        <f t="shared" si="1"/>
        <v/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17"/>
      <c r="BG44" s="17"/>
      <c r="BX44" s="2"/>
      <c r="CA44" s="35" t="str">
        <f t="shared" si="2"/>
        <v/>
      </c>
      <c r="CB44" s="35" t="str">
        <f t="shared" si="3"/>
        <v/>
      </c>
      <c r="CC44" s="35" t="str">
        <f t="shared" si="4"/>
        <v/>
      </c>
      <c r="CD44" s="35" t="str">
        <f t="shared" si="5"/>
        <v/>
      </c>
      <c r="CE44" s="35"/>
      <c r="CF44" s="35"/>
      <c r="CG44" s="36">
        <f t="shared" si="6"/>
        <v>0</v>
      </c>
      <c r="CH44" s="36">
        <f t="shared" si="7"/>
        <v>0</v>
      </c>
      <c r="CI44" s="36">
        <f t="shared" si="8"/>
        <v>0</v>
      </c>
      <c r="CJ44" s="36">
        <f t="shared" si="9"/>
        <v>0</v>
      </c>
      <c r="CK44" s="10"/>
      <c r="CL44" s="10"/>
      <c r="CM44" s="10"/>
      <c r="CN44" s="10"/>
      <c r="CO44" s="10"/>
    </row>
    <row r="45" spans="1:93" ht="16.350000000000001" customHeight="1" x14ac:dyDescent="0.25">
      <c r="A45" s="383"/>
      <c r="B45" s="59" t="s">
        <v>46</v>
      </c>
      <c r="C45" s="38">
        <f t="shared" si="0"/>
        <v>0</v>
      </c>
      <c r="D45" s="39">
        <f t="shared" si="12"/>
        <v>0</v>
      </c>
      <c r="E45" s="61">
        <f t="shared" si="12"/>
        <v>0</v>
      </c>
      <c r="F45" s="90"/>
      <c r="G45" s="93"/>
      <c r="H45" s="94"/>
      <c r="I45" s="95"/>
      <c r="J45" s="94"/>
      <c r="K45" s="96"/>
      <c r="L45" s="94"/>
      <c r="M45" s="96"/>
      <c r="N45" s="94"/>
      <c r="O45" s="96"/>
      <c r="P45" s="94"/>
      <c r="Q45" s="96"/>
      <c r="R45" s="41"/>
      <c r="S45" s="43"/>
      <c r="T45" s="41"/>
      <c r="U45" s="43"/>
      <c r="V45" s="41"/>
      <c r="W45" s="43"/>
      <c r="X45" s="41"/>
      <c r="Y45" s="43"/>
      <c r="Z45" s="41"/>
      <c r="AA45" s="43"/>
      <c r="AB45" s="41"/>
      <c r="AC45" s="43"/>
      <c r="AD45" s="41"/>
      <c r="AE45" s="43"/>
      <c r="AF45" s="41"/>
      <c r="AG45" s="43"/>
      <c r="AH45" s="41"/>
      <c r="AI45" s="43"/>
      <c r="AJ45" s="41"/>
      <c r="AK45" s="43"/>
      <c r="AL45" s="44"/>
      <c r="AM45" s="45"/>
      <c r="AN45" s="46"/>
      <c r="AO45" s="47"/>
      <c r="AP45" s="42"/>
      <c r="AQ45" s="32"/>
      <c r="AR45" s="32"/>
      <c r="AS45" s="48"/>
      <c r="AT45" s="32"/>
      <c r="AU45" s="33" t="str">
        <f t="shared" si="1"/>
        <v/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17"/>
      <c r="BG45" s="17"/>
      <c r="BX45" s="2"/>
      <c r="CA45" s="35" t="str">
        <f t="shared" si="2"/>
        <v/>
      </c>
      <c r="CB45" s="35" t="str">
        <f t="shared" si="3"/>
        <v/>
      </c>
      <c r="CC45" s="35" t="str">
        <f t="shared" si="4"/>
        <v/>
      </c>
      <c r="CD45" s="35" t="str">
        <f t="shared" si="5"/>
        <v/>
      </c>
      <c r="CE45" s="35"/>
      <c r="CF45" s="35"/>
      <c r="CG45" s="36">
        <f t="shared" si="6"/>
        <v>0</v>
      </c>
      <c r="CH45" s="36">
        <f t="shared" si="7"/>
        <v>0</v>
      </c>
      <c r="CI45" s="36">
        <f t="shared" si="8"/>
        <v>0</v>
      </c>
      <c r="CJ45" s="36">
        <f t="shared" si="9"/>
        <v>0</v>
      </c>
      <c r="CK45" s="10"/>
      <c r="CL45" s="10"/>
      <c r="CM45" s="10"/>
      <c r="CN45" s="10"/>
      <c r="CO45" s="10"/>
    </row>
    <row r="46" spans="1:93" ht="16.350000000000001" customHeight="1" x14ac:dyDescent="0.25">
      <c r="A46" s="384"/>
      <c r="B46" s="63" t="s">
        <v>47</v>
      </c>
      <c r="C46" s="64">
        <f t="shared" si="0"/>
        <v>0</v>
      </c>
      <c r="D46" s="65">
        <f t="shared" si="12"/>
        <v>0</v>
      </c>
      <c r="E46" s="66">
        <f t="shared" si="12"/>
        <v>0</v>
      </c>
      <c r="F46" s="97"/>
      <c r="G46" s="98"/>
      <c r="H46" s="67"/>
      <c r="I46" s="68"/>
      <c r="J46" s="67"/>
      <c r="K46" s="69"/>
      <c r="L46" s="67"/>
      <c r="M46" s="69"/>
      <c r="N46" s="67"/>
      <c r="O46" s="69"/>
      <c r="P46" s="67"/>
      <c r="Q46" s="69"/>
      <c r="R46" s="67"/>
      <c r="S46" s="69"/>
      <c r="T46" s="67"/>
      <c r="U46" s="69"/>
      <c r="V46" s="67"/>
      <c r="W46" s="69"/>
      <c r="X46" s="67"/>
      <c r="Y46" s="69"/>
      <c r="Z46" s="67"/>
      <c r="AA46" s="69"/>
      <c r="AB46" s="67"/>
      <c r="AC46" s="69"/>
      <c r="AD46" s="67"/>
      <c r="AE46" s="69"/>
      <c r="AF46" s="67"/>
      <c r="AG46" s="69"/>
      <c r="AH46" s="67"/>
      <c r="AI46" s="69"/>
      <c r="AJ46" s="67"/>
      <c r="AK46" s="69"/>
      <c r="AL46" s="99"/>
      <c r="AM46" s="71"/>
      <c r="AN46" s="72"/>
      <c r="AO46" s="73"/>
      <c r="AP46" s="74"/>
      <c r="AQ46" s="75"/>
      <c r="AR46" s="75"/>
      <c r="AS46" s="76"/>
      <c r="AT46" s="75"/>
      <c r="AU46" s="33" t="str">
        <f t="shared" si="1"/>
        <v/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17"/>
      <c r="BG46" s="17"/>
      <c r="BX46" s="2"/>
      <c r="CA46" s="35" t="str">
        <f t="shared" si="2"/>
        <v/>
      </c>
      <c r="CB46" s="35" t="str">
        <f t="shared" si="3"/>
        <v/>
      </c>
      <c r="CC46" s="35" t="str">
        <f t="shared" si="4"/>
        <v/>
      </c>
      <c r="CD46" s="35" t="str">
        <f t="shared" si="5"/>
        <v/>
      </c>
      <c r="CE46" s="35"/>
      <c r="CF46" s="35"/>
      <c r="CG46" s="36">
        <f t="shared" si="6"/>
        <v>0</v>
      </c>
      <c r="CH46" s="36">
        <f t="shared" si="7"/>
        <v>0</v>
      </c>
      <c r="CI46" s="36">
        <f t="shared" si="8"/>
        <v>0</v>
      </c>
      <c r="CJ46" s="36">
        <f t="shared" si="9"/>
        <v>0</v>
      </c>
      <c r="CK46" s="10"/>
      <c r="CL46" s="10"/>
      <c r="CM46" s="10"/>
      <c r="CN46" s="10"/>
      <c r="CO46" s="10"/>
    </row>
    <row r="47" spans="1:93" ht="16.350000000000001" customHeight="1" x14ac:dyDescent="0.25">
      <c r="A47" s="382" t="s">
        <v>50</v>
      </c>
      <c r="B47" s="18" t="s">
        <v>37</v>
      </c>
      <c r="C47" s="19">
        <f t="shared" si="0"/>
        <v>6</v>
      </c>
      <c r="D47" s="20">
        <f t="shared" si="12"/>
        <v>5</v>
      </c>
      <c r="E47" s="21">
        <f t="shared" si="12"/>
        <v>1</v>
      </c>
      <c r="F47" s="88"/>
      <c r="G47" s="89"/>
      <c r="H47" s="22"/>
      <c r="I47" s="23"/>
      <c r="J47" s="22"/>
      <c r="K47" s="24"/>
      <c r="L47" s="22"/>
      <c r="M47" s="24"/>
      <c r="N47" s="22"/>
      <c r="O47" s="24"/>
      <c r="P47" s="22"/>
      <c r="Q47" s="24"/>
      <c r="R47" s="22">
        <v>1</v>
      </c>
      <c r="S47" s="24">
        <v>1</v>
      </c>
      <c r="T47" s="22">
        <v>2</v>
      </c>
      <c r="U47" s="24"/>
      <c r="V47" s="22"/>
      <c r="W47" s="24"/>
      <c r="X47" s="22">
        <v>1</v>
      </c>
      <c r="Y47" s="24"/>
      <c r="Z47" s="22"/>
      <c r="AA47" s="24"/>
      <c r="AB47" s="22"/>
      <c r="AC47" s="24"/>
      <c r="AD47" s="22"/>
      <c r="AE47" s="24"/>
      <c r="AF47" s="22"/>
      <c r="AG47" s="24"/>
      <c r="AH47" s="22">
        <v>1</v>
      </c>
      <c r="AI47" s="24"/>
      <c r="AJ47" s="22"/>
      <c r="AK47" s="24"/>
      <c r="AL47" s="25"/>
      <c r="AM47" s="26"/>
      <c r="AN47" s="81"/>
      <c r="AO47" s="28">
        <v>0</v>
      </c>
      <c r="AP47" s="29">
        <v>0</v>
      </c>
      <c r="AQ47" s="83">
        <v>0</v>
      </c>
      <c r="AR47" s="83">
        <v>0</v>
      </c>
      <c r="AS47" s="100"/>
      <c r="AT47" s="83">
        <v>0</v>
      </c>
      <c r="AU47" s="33" t="str">
        <f t="shared" si="1"/>
        <v/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17"/>
      <c r="BG47" s="17"/>
      <c r="BX47" s="2"/>
      <c r="CA47" s="35" t="str">
        <f t="shared" si="2"/>
        <v/>
      </c>
      <c r="CB47" s="35" t="str">
        <f t="shared" si="3"/>
        <v/>
      </c>
      <c r="CC47" s="35" t="str">
        <f t="shared" si="4"/>
        <v/>
      </c>
      <c r="CD47" s="35" t="str">
        <f t="shared" si="5"/>
        <v/>
      </c>
      <c r="CE47" s="35"/>
      <c r="CF47" s="35"/>
      <c r="CG47" s="36">
        <f t="shared" si="6"/>
        <v>0</v>
      </c>
      <c r="CH47" s="36">
        <f t="shared" si="7"/>
        <v>0</v>
      </c>
      <c r="CI47" s="36">
        <f t="shared" si="8"/>
        <v>0</v>
      </c>
      <c r="CJ47" s="36">
        <f t="shared" si="9"/>
        <v>0</v>
      </c>
      <c r="CK47" s="10"/>
      <c r="CL47" s="10"/>
      <c r="CM47" s="10"/>
      <c r="CN47" s="10"/>
      <c r="CO47" s="10"/>
    </row>
    <row r="48" spans="1:93" ht="16.350000000000001" customHeight="1" x14ac:dyDescent="0.25">
      <c r="A48" s="383"/>
      <c r="B48" s="37" t="s">
        <v>38</v>
      </c>
      <c r="C48" s="38">
        <f t="shared" si="0"/>
        <v>0</v>
      </c>
      <c r="D48" s="39">
        <f>SUM(H48+J48+L48+N48+P48+R48+T48+V48+X48+Z48+AB48+AD48+AF48+AH48+AJ48+AL48)</f>
        <v>0</v>
      </c>
      <c r="E48" s="40">
        <f t="shared" si="12"/>
        <v>0</v>
      </c>
      <c r="F48" s="90"/>
      <c r="G48" s="91"/>
      <c r="H48" s="41"/>
      <c r="I48" s="42"/>
      <c r="J48" s="41"/>
      <c r="K48" s="43"/>
      <c r="L48" s="41"/>
      <c r="M48" s="43"/>
      <c r="N48" s="41"/>
      <c r="O48" s="43"/>
      <c r="P48" s="41"/>
      <c r="Q48" s="43"/>
      <c r="R48" s="41"/>
      <c r="S48" s="43"/>
      <c r="T48" s="41"/>
      <c r="U48" s="43"/>
      <c r="V48" s="41"/>
      <c r="W48" s="43"/>
      <c r="X48" s="41"/>
      <c r="Y48" s="43"/>
      <c r="Z48" s="41"/>
      <c r="AA48" s="43"/>
      <c r="AB48" s="41"/>
      <c r="AC48" s="43"/>
      <c r="AD48" s="41"/>
      <c r="AE48" s="43"/>
      <c r="AF48" s="41"/>
      <c r="AG48" s="43"/>
      <c r="AH48" s="41"/>
      <c r="AI48" s="43"/>
      <c r="AJ48" s="41"/>
      <c r="AK48" s="43"/>
      <c r="AL48" s="44"/>
      <c r="AM48" s="45"/>
      <c r="AN48" s="46"/>
      <c r="AO48" s="47">
        <v>0</v>
      </c>
      <c r="AP48" s="42">
        <v>0</v>
      </c>
      <c r="AQ48" s="32">
        <v>0</v>
      </c>
      <c r="AR48" s="32">
        <v>0</v>
      </c>
      <c r="AS48" s="48"/>
      <c r="AT48" s="32"/>
      <c r="AU48" s="33" t="str">
        <f t="shared" si="1"/>
        <v/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17"/>
      <c r="BG48" s="17"/>
      <c r="BX48" s="2"/>
      <c r="CA48" s="35" t="str">
        <f t="shared" si="2"/>
        <v/>
      </c>
      <c r="CB48" s="35" t="str">
        <f t="shared" si="3"/>
        <v/>
      </c>
      <c r="CC48" s="35" t="str">
        <f t="shared" si="4"/>
        <v/>
      </c>
      <c r="CD48" s="35" t="str">
        <f t="shared" si="5"/>
        <v/>
      </c>
      <c r="CE48" s="35"/>
      <c r="CF48" s="35"/>
      <c r="CG48" s="36">
        <f t="shared" si="6"/>
        <v>0</v>
      </c>
      <c r="CH48" s="36">
        <f t="shared" si="7"/>
        <v>0</v>
      </c>
      <c r="CI48" s="36">
        <f t="shared" si="8"/>
        <v>0</v>
      </c>
      <c r="CJ48" s="36">
        <f t="shared" si="9"/>
        <v>0</v>
      </c>
      <c r="CK48" s="10"/>
      <c r="CL48" s="10"/>
      <c r="CM48" s="10"/>
      <c r="CN48" s="10"/>
      <c r="CO48" s="10"/>
    </row>
    <row r="49" spans="1:93" ht="16.350000000000001" customHeight="1" x14ac:dyDescent="0.25">
      <c r="A49" s="383"/>
      <c r="B49" s="37" t="s">
        <v>39</v>
      </c>
      <c r="C49" s="38">
        <f t="shared" si="0"/>
        <v>176</v>
      </c>
      <c r="D49" s="39">
        <f t="shared" si="12"/>
        <v>130</v>
      </c>
      <c r="E49" s="40">
        <f t="shared" si="12"/>
        <v>46</v>
      </c>
      <c r="F49" s="90"/>
      <c r="G49" s="91"/>
      <c r="H49" s="41"/>
      <c r="I49" s="42"/>
      <c r="J49" s="41"/>
      <c r="K49" s="43"/>
      <c r="L49" s="41">
        <v>2</v>
      </c>
      <c r="M49" s="43"/>
      <c r="N49" s="41">
        <v>9</v>
      </c>
      <c r="O49" s="43">
        <v>1</v>
      </c>
      <c r="P49" s="41">
        <v>17</v>
      </c>
      <c r="Q49" s="43">
        <v>12</v>
      </c>
      <c r="R49" s="41">
        <v>32</v>
      </c>
      <c r="S49" s="43">
        <v>9</v>
      </c>
      <c r="T49" s="41">
        <v>17</v>
      </c>
      <c r="U49" s="43">
        <v>6</v>
      </c>
      <c r="V49" s="41">
        <v>11</v>
      </c>
      <c r="W49" s="43">
        <v>8</v>
      </c>
      <c r="X49" s="41">
        <v>14</v>
      </c>
      <c r="Y49" s="43">
        <v>3</v>
      </c>
      <c r="Z49" s="41">
        <v>13</v>
      </c>
      <c r="AA49" s="43">
        <v>6</v>
      </c>
      <c r="AB49" s="41">
        <v>10</v>
      </c>
      <c r="AC49" s="43">
        <v>1</v>
      </c>
      <c r="AD49" s="41">
        <v>2</v>
      </c>
      <c r="AE49" s="43"/>
      <c r="AF49" s="41"/>
      <c r="AG49" s="43"/>
      <c r="AH49" s="41">
        <v>3</v>
      </c>
      <c r="AI49" s="43"/>
      <c r="AJ49" s="41"/>
      <c r="AK49" s="43"/>
      <c r="AL49" s="44"/>
      <c r="AM49" s="45"/>
      <c r="AN49" s="46"/>
      <c r="AO49" s="47">
        <v>0</v>
      </c>
      <c r="AP49" s="42">
        <v>0</v>
      </c>
      <c r="AQ49" s="32">
        <v>0</v>
      </c>
      <c r="AR49" s="32">
        <v>0</v>
      </c>
      <c r="AS49" s="48"/>
      <c r="AT49" s="32">
        <v>0</v>
      </c>
      <c r="AU49" s="33" t="str">
        <f t="shared" si="1"/>
        <v/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17"/>
      <c r="BG49" s="17"/>
      <c r="BX49" s="2"/>
      <c r="CA49" s="35" t="str">
        <f t="shared" si="2"/>
        <v/>
      </c>
      <c r="CB49" s="35" t="str">
        <f t="shared" si="3"/>
        <v/>
      </c>
      <c r="CC49" s="35" t="str">
        <f t="shared" si="4"/>
        <v/>
      </c>
      <c r="CD49" s="35" t="str">
        <f t="shared" si="5"/>
        <v/>
      </c>
      <c r="CE49" s="35"/>
      <c r="CF49" s="35"/>
      <c r="CG49" s="36">
        <f t="shared" si="6"/>
        <v>0</v>
      </c>
      <c r="CH49" s="36">
        <f t="shared" si="7"/>
        <v>0</v>
      </c>
      <c r="CI49" s="36">
        <f t="shared" si="8"/>
        <v>0</v>
      </c>
      <c r="CJ49" s="36">
        <f t="shared" si="9"/>
        <v>0</v>
      </c>
      <c r="CK49" s="10"/>
      <c r="CL49" s="10"/>
      <c r="CM49" s="10"/>
      <c r="CN49" s="10"/>
      <c r="CO49" s="10"/>
    </row>
    <row r="50" spans="1:93" ht="16.350000000000001" customHeight="1" x14ac:dyDescent="0.25">
      <c r="A50" s="383"/>
      <c r="B50" s="37" t="s">
        <v>40</v>
      </c>
      <c r="C50" s="38">
        <f t="shared" si="0"/>
        <v>0</v>
      </c>
      <c r="D50" s="39">
        <f t="shared" si="12"/>
        <v>0</v>
      </c>
      <c r="E50" s="40">
        <f t="shared" si="12"/>
        <v>0</v>
      </c>
      <c r="F50" s="90"/>
      <c r="G50" s="91"/>
      <c r="H50" s="41"/>
      <c r="I50" s="42"/>
      <c r="J50" s="41"/>
      <c r="K50" s="43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1"/>
      <c r="W50" s="43"/>
      <c r="X50" s="41"/>
      <c r="Y50" s="43"/>
      <c r="Z50" s="41"/>
      <c r="AA50" s="43"/>
      <c r="AB50" s="41"/>
      <c r="AC50" s="43"/>
      <c r="AD50" s="41"/>
      <c r="AE50" s="43"/>
      <c r="AF50" s="41"/>
      <c r="AG50" s="43"/>
      <c r="AH50" s="41"/>
      <c r="AI50" s="43"/>
      <c r="AJ50" s="41"/>
      <c r="AK50" s="43"/>
      <c r="AL50" s="44"/>
      <c r="AM50" s="45"/>
      <c r="AN50" s="46"/>
      <c r="AO50" s="47"/>
      <c r="AP50" s="42"/>
      <c r="AQ50" s="32"/>
      <c r="AR50" s="32"/>
      <c r="AS50" s="48"/>
      <c r="AT50" s="32"/>
      <c r="AU50" s="33" t="str">
        <f t="shared" si="1"/>
        <v/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7"/>
      <c r="BG50" s="17"/>
      <c r="BX50" s="2"/>
      <c r="CA50" s="35" t="str">
        <f t="shared" si="2"/>
        <v/>
      </c>
      <c r="CB50" s="35" t="str">
        <f t="shared" si="3"/>
        <v/>
      </c>
      <c r="CC50" s="35" t="str">
        <f t="shared" si="4"/>
        <v/>
      </c>
      <c r="CD50" s="35" t="str">
        <f t="shared" si="5"/>
        <v/>
      </c>
      <c r="CE50" s="35"/>
      <c r="CF50" s="35"/>
      <c r="CG50" s="36">
        <f t="shared" si="6"/>
        <v>0</v>
      </c>
      <c r="CH50" s="36">
        <f t="shared" si="7"/>
        <v>0</v>
      </c>
      <c r="CI50" s="36">
        <f t="shared" si="8"/>
        <v>0</v>
      </c>
      <c r="CJ50" s="36">
        <f t="shared" si="9"/>
        <v>0</v>
      </c>
      <c r="CK50" s="10"/>
      <c r="CL50" s="10"/>
      <c r="CM50" s="10"/>
      <c r="CN50" s="10"/>
      <c r="CO50" s="10"/>
    </row>
    <row r="51" spans="1:93" ht="16.350000000000001" customHeight="1" x14ac:dyDescent="0.25">
      <c r="A51" s="383"/>
      <c r="B51" s="37" t="s">
        <v>41</v>
      </c>
      <c r="C51" s="38">
        <f t="shared" si="0"/>
        <v>0</v>
      </c>
      <c r="D51" s="39">
        <f>SUM(H51+J51+L51+N51+P51+R51+T51+V51+X51+Z51+AB51+AD51+AF51+AH51+AJ51+AL51)</f>
        <v>0</v>
      </c>
      <c r="E51" s="40">
        <f t="shared" si="12"/>
        <v>0</v>
      </c>
      <c r="F51" s="90"/>
      <c r="G51" s="91"/>
      <c r="H51" s="41"/>
      <c r="I51" s="42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41"/>
      <c r="W51" s="43"/>
      <c r="X51" s="41"/>
      <c r="Y51" s="43"/>
      <c r="Z51" s="41"/>
      <c r="AA51" s="43"/>
      <c r="AB51" s="41"/>
      <c r="AC51" s="43"/>
      <c r="AD51" s="41"/>
      <c r="AE51" s="43"/>
      <c r="AF51" s="41"/>
      <c r="AG51" s="43"/>
      <c r="AH51" s="41"/>
      <c r="AI51" s="43"/>
      <c r="AJ51" s="41"/>
      <c r="AK51" s="43"/>
      <c r="AL51" s="44"/>
      <c r="AM51" s="45"/>
      <c r="AN51" s="46"/>
      <c r="AO51" s="47"/>
      <c r="AP51" s="42"/>
      <c r="AQ51" s="32"/>
      <c r="AR51" s="32"/>
      <c r="AS51" s="48"/>
      <c r="AT51" s="32"/>
      <c r="AU51" s="33" t="str">
        <f t="shared" si="1"/>
        <v/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7"/>
      <c r="BG51" s="17"/>
      <c r="BX51" s="2"/>
      <c r="CA51" s="35" t="str">
        <f t="shared" si="2"/>
        <v/>
      </c>
      <c r="CB51" s="35" t="str">
        <f t="shared" si="3"/>
        <v/>
      </c>
      <c r="CC51" s="35" t="str">
        <f t="shared" si="4"/>
        <v/>
      </c>
      <c r="CD51" s="35" t="str">
        <f t="shared" si="5"/>
        <v/>
      </c>
      <c r="CE51" s="35"/>
      <c r="CF51" s="35"/>
      <c r="CG51" s="36">
        <f t="shared" si="6"/>
        <v>0</v>
      </c>
      <c r="CH51" s="36">
        <f t="shared" si="7"/>
        <v>0</v>
      </c>
      <c r="CI51" s="36">
        <f t="shared" si="8"/>
        <v>0</v>
      </c>
      <c r="CJ51" s="36">
        <f t="shared" si="9"/>
        <v>0</v>
      </c>
      <c r="CK51" s="10"/>
      <c r="CL51" s="10"/>
      <c r="CM51" s="10"/>
      <c r="CN51" s="10"/>
      <c r="CO51" s="10"/>
    </row>
    <row r="52" spans="1:93" ht="16.350000000000001" customHeight="1" x14ac:dyDescent="0.25">
      <c r="A52" s="383"/>
      <c r="B52" s="37" t="s">
        <v>42</v>
      </c>
      <c r="C52" s="38">
        <f t="shared" si="0"/>
        <v>0</v>
      </c>
      <c r="D52" s="39">
        <f t="shared" si="12"/>
        <v>0</v>
      </c>
      <c r="E52" s="40">
        <f t="shared" si="12"/>
        <v>0</v>
      </c>
      <c r="F52" s="90"/>
      <c r="G52" s="91"/>
      <c r="H52" s="41"/>
      <c r="I52" s="42"/>
      <c r="J52" s="41"/>
      <c r="K52" s="43"/>
      <c r="L52" s="41"/>
      <c r="M52" s="43"/>
      <c r="N52" s="41"/>
      <c r="O52" s="43"/>
      <c r="P52" s="41"/>
      <c r="Q52" s="43"/>
      <c r="R52" s="41"/>
      <c r="S52" s="43"/>
      <c r="T52" s="41"/>
      <c r="U52" s="43"/>
      <c r="V52" s="41"/>
      <c r="W52" s="43"/>
      <c r="X52" s="41"/>
      <c r="Y52" s="43"/>
      <c r="Z52" s="41"/>
      <c r="AA52" s="43"/>
      <c r="AB52" s="41"/>
      <c r="AC52" s="43"/>
      <c r="AD52" s="41"/>
      <c r="AE52" s="43"/>
      <c r="AF52" s="41"/>
      <c r="AG52" s="43"/>
      <c r="AH52" s="41"/>
      <c r="AI52" s="43"/>
      <c r="AJ52" s="41"/>
      <c r="AK52" s="43"/>
      <c r="AL52" s="44"/>
      <c r="AM52" s="45"/>
      <c r="AN52" s="46"/>
      <c r="AO52" s="47"/>
      <c r="AP52" s="42"/>
      <c r="AQ52" s="32"/>
      <c r="AR52" s="32"/>
      <c r="AS52" s="48"/>
      <c r="AT52" s="32"/>
      <c r="AU52" s="33" t="str">
        <f t="shared" si="1"/>
        <v/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17"/>
      <c r="BG52" s="17"/>
      <c r="BX52" s="2"/>
      <c r="CA52" s="35" t="str">
        <f t="shared" si="2"/>
        <v/>
      </c>
      <c r="CB52" s="35" t="str">
        <f t="shared" si="3"/>
        <v/>
      </c>
      <c r="CC52" s="35" t="str">
        <f t="shared" si="4"/>
        <v/>
      </c>
      <c r="CD52" s="35" t="str">
        <f t="shared" si="5"/>
        <v/>
      </c>
      <c r="CE52" s="35"/>
      <c r="CF52" s="35"/>
      <c r="CG52" s="36">
        <f t="shared" si="6"/>
        <v>0</v>
      </c>
      <c r="CH52" s="36">
        <f t="shared" si="7"/>
        <v>0</v>
      </c>
      <c r="CI52" s="36">
        <f t="shared" si="8"/>
        <v>0</v>
      </c>
      <c r="CJ52" s="36">
        <f t="shared" si="9"/>
        <v>0</v>
      </c>
      <c r="CK52" s="10"/>
      <c r="CL52" s="10"/>
      <c r="CM52" s="10"/>
      <c r="CN52" s="10"/>
      <c r="CO52" s="10"/>
    </row>
    <row r="53" spans="1:93" ht="16.350000000000001" customHeight="1" x14ac:dyDescent="0.25">
      <c r="A53" s="383"/>
      <c r="B53" s="37" t="s">
        <v>43</v>
      </c>
      <c r="C53" s="38">
        <f t="shared" si="0"/>
        <v>0</v>
      </c>
      <c r="D53" s="39">
        <f t="shared" ref="D53:E57" si="13">SUM(H53+J53+L53+N53+P53+R53+T53+V53+X53+Z53+AB53+AD53+AF53+AH53+AJ53+AL53)</f>
        <v>0</v>
      </c>
      <c r="E53" s="40">
        <f t="shared" si="13"/>
        <v>0</v>
      </c>
      <c r="F53" s="90"/>
      <c r="G53" s="91"/>
      <c r="H53" s="41"/>
      <c r="I53" s="42"/>
      <c r="J53" s="41"/>
      <c r="K53" s="43"/>
      <c r="L53" s="41"/>
      <c r="M53" s="43"/>
      <c r="N53" s="41"/>
      <c r="O53" s="43"/>
      <c r="P53" s="41"/>
      <c r="Q53" s="43"/>
      <c r="R53" s="41"/>
      <c r="S53" s="43"/>
      <c r="T53" s="41"/>
      <c r="U53" s="43"/>
      <c r="V53" s="41"/>
      <c r="W53" s="43"/>
      <c r="X53" s="41"/>
      <c r="Y53" s="43"/>
      <c r="Z53" s="41"/>
      <c r="AA53" s="43"/>
      <c r="AB53" s="41"/>
      <c r="AC53" s="43"/>
      <c r="AD53" s="41"/>
      <c r="AE53" s="43"/>
      <c r="AF53" s="41"/>
      <c r="AG53" s="43"/>
      <c r="AH53" s="41"/>
      <c r="AI53" s="43"/>
      <c r="AJ53" s="41"/>
      <c r="AK53" s="43"/>
      <c r="AL53" s="44"/>
      <c r="AM53" s="45"/>
      <c r="AN53" s="46"/>
      <c r="AO53" s="47"/>
      <c r="AP53" s="42"/>
      <c r="AQ53" s="32"/>
      <c r="AR53" s="32"/>
      <c r="AS53" s="48"/>
      <c r="AT53" s="32"/>
      <c r="AU53" s="33" t="str">
        <f t="shared" si="1"/>
        <v/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17"/>
      <c r="BG53" s="17"/>
      <c r="BX53" s="2"/>
      <c r="CA53" s="35" t="str">
        <f t="shared" si="2"/>
        <v/>
      </c>
      <c r="CB53" s="35" t="str">
        <f t="shared" si="3"/>
        <v/>
      </c>
      <c r="CC53" s="35" t="str">
        <f t="shared" si="4"/>
        <v/>
      </c>
      <c r="CD53" s="35" t="str">
        <f t="shared" si="5"/>
        <v/>
      </c>
      <c r="CE53" s="35"/>
      <c r="CF53" s="35"/>
      <c r="CG53" s="36">
        <f t="shared" si="6"/>
        <v>0</v>
      </c>
      <c r="CH53" s="36">
        <f t="shared" si="7"/>
        <v>0</v>
      </c>
      <c r="CI53" s="36">
        <f t="shared" si="8"/>
        <v>0</v>
      </c>
      <c r="CJ53" s="36">
        <f t="shared" si="9"/>
        <v>0</v>
      </c>
      <c r="CK53" s="10"/>
      <c r="CL53" s="10"/>
      <c r="CM53" s="10"/>
      <c r="CN53" s="10"/>
      <c r="CO53" s="10"/>
    </row>
    <row r="54" spans="1:93" ht="16.350000000000001" customHeight="1" x14ac:dyDescent="0.25">
      <c r="A54" s="383"/>
      <c r="B54" s="49" t="s">
        <v>44</v>
      </c>
      <c r="C54" s="50">
        <f t="shared" si="0"/>
        <v>0</v>
      </c>
      <c r="D54" s="51">
        <f>SUM(H54+J54+L54+N54+P54+R54+T54+V54+X54+Z54+AB54+AD54+AF54+AH54+AJ54+AL54)</f>
        <v>0</v>
      </c>
      <c r="E54" s="52">
        <f t="shared" si="13"/>
        <v>0</v>
      </c>
      <c r="F54" s="90"/>
      <c r="G54" s="91"/>
      <c r="H54" s="53"/>
      <c r="I54" s="54"/>
      <c r="J54" s="53"/>
      <c r="K54" s="55"/>
      <c r="L54" s="53"/>
      <c r="M54" s="55"/>
      <c r="N54" s="53"/>
      <c r="O54" s="55"/>
      <c r="P54" s="53"/>
      <c r="Q54" s="55"/>
      <c r="R54" s="53"/>
      <c r="S54" s="55"/>
      <c r="T54" s="53"/>
      <c r="U54" s="55"/>
      <c r="V54" s="53"/>
      <c r="W54" s="55"/>
      <c r="X54" s="53"/>
      <c r="Y54" s="55"/>
      <c r="Z54" s="53"/>
      <c r="AA54" s="55"/>
      <c r="AB54" s="53"/>
      <c r="AC54" s="55"/>
      <c r="AD54" s="53"/>
      <c r="AE54" s="55"/>
      <c r="AF54" s="53"/>
      <c r="AG54" s="55"/>
      <c r="AH54" s="53"/>
      <c r="AI54" s="55"/>
      <c r="AJ54" s="53"/>
      <c r="AK54" s="55"/>
      <c r="AL54" s="56"/>
      <c r="AM54" s="57"/>
      <c r="AN54" s="46"/>
      <c r="AO54" s="58"/>
      <c r="AP54" s="42"/>
      <c r="AQ54" s="32"/>
      <c r="AR54" s="32"/>
      <c r="AS54" s="48"/>
      <c r="AT54" s="32"/>
      <c r="AU54" s="33" t="str">
        <f t="shared" si="1"/>
        <v/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17"/>
      <c r="BG54" s="17"/>
      <c r="BX54" s="2"/>
      <c r="CA54" s="35" t="str">
        <f t="shared" si="2"/>
        <v/>
      </c>
      <c r="CB54" s="35" t="str">
        <f t="shared" si="3"/>
        <v/>
      </c>
      <c r="CC54" s="35" t="str">
        <f t="shared" si="4"/>
        <v/>
      </c>
      <c r="CD54" s="35" t="str">
        <f t="shared" si="5"/>
        <v/>
      </c>
      <c r="CE54" s="35"/>
      <c r="CF54" s="35"/>
      <c r="CG54" s="36">
        <f t="shared" si="6"/>
        <v>0</v>
      </c>
      <c r="CH54" s="36">
        <f t="shared" si="7"/>
        <v>0</v>
      </c>
      <c r="CI54" s="36">
        <f t="shared" si="8"/>
        <v>0</v>
      </c>
      <c r="CJ54" s="36">
        <f t="shared" si="9"/>
        <v>0</v>
      </c>
      <c r="CK54" s="10"/>
      <c r="CL54" s="10"/>
      <c r="CM54" s="10"/>
      <c r="CN54" s="10"/>
      <c r="CO54" s="10"/>
    </row>
    <row r="55" spans="1:93" ht="16.350000000000001" customHeight="1" x14ac:dyDescent="0.25">
      <c r="A55" s="383"/>
      <c r="B55" s="37" t="s">
        <v>45</v>
      </c>
      <c r="C55" s="38">
        <f t="shared" si="0"/>
        <v>0</v>
      </c>
      <c r="D55" s="39">
        <f t="shared" si="13"/>
        <v>0</v>
      </c>
      <c r="E55" s="40">
        <f t="shared" si="13"/>
        <v>0</v>
      </c>
      <c r="F55" s="90"/>
      <c r="G55" s="92"/>
      <c r="H55" s="41"/>
      <c r="I55" s="42"/>
      <c r="J55" s="41"/>
      <c r="K55" s="43"/>
      <c r="L55" s="41"/>
      <c r="M55" s="43"/>
      <c r="N55" s="41"/>
      <c r="O55" s="43"/>
      <c r="P55" s="41"/>
      <c r="Q55" s="43"/>
      <c r="R55" s="41"/>
      <c r="S55" s="43"/>
      <c r="T55" s="41"/>
      <c r="U55" s="43"/>
      <c r="V55" s="41"/>
      <c r="W55" s="43"/>
      <c r="X55" s="41"/>
      <c r="Y55" s="43"/>
      <c r="Z55" s="41"/>
      <c r="AA55" s="43"/>
      <c r="AB55" s="41"/>
      <c r="AC55" s="43"/>
      <c r="AD55" s="41"/>
      <c r="AE55" s="43"/>
      <c r="AF55" s="41"/>
      <c r="AG55" s="43"/>
      <c r="AH55" s="41"/>
      <c r="AI55" s="43"/>
      <c r="AJ55" s="41"/>
      <c r="AK55" s="43"/>
      <c r="AL55" s="44"/>
      <c r="AM55" s="45"/>
      <c r="AN55" s="46"/>
      <c r="AO55" s="47"/>
      <c r="AP55" s="42"/>
      <c r="AQ55" s="32"/>
      <c r="AR55" s="32"/>
      <c r="AS55" s="48"/>
      <c r="AT55" s="32"/>
      <c r="AU55" s="33" t="str">
        <f t="shared" si="1"/>
        <v/>
      </c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17"/>
      <c r="BG55" s="17"/>
      <c r="BX55" s="2"/>
      <c r="CA55" s="35" t="str">
        <f t="shared" si="2"/>
        <v/>
      </c>
      <c r="CB55" s="35" t="str">
        <f t="shared" si="3"/>
        <v/>
      </c>
      <c r="CC55" s="35" t="str">
        <f t="shared" si="4"/>
        <v/>
      </c>
      <c r="CD55" s="35" t="str">
        <f t="shared" si="5"/>
        <v/>
      </c>
      <c r="CE55" s="35"/>
      <c r="CF55" s="35"/>
      <c r="CG55" s="36">
        <f t="shared" si="6"/>
        <v>0</v>
      </c>
      <c r="CH55" s="36">
        <f t="shared" si="7"/>
        <v>0</v>
      </c>
      <c r="CI55" s="36">
        <f t="shared" si="8"/>
        <v>0</v>
      </c>
      <c r="CJ55" s="36">
        <f t="shared" si="9"/>
        <v>0</v>
      </c>
      <c r="CK55" s="10"/>
      <c r="CL55" s="10"/>
      <c r="CM55" s="10"/>
      <c r="CN55" s="10"/>
      <c r="CO55" s="10"/>
    </row>
    <row r="56" spans="1:93" ht="16.350000000000001" customHeight="1" x14ac:dyDescent="0.25">
      <c r="A56" s="383"/>
      <c r="B56" s="59" t="s">
        <v>46</v>
      </c>
      <c r="C56" s="38">
        <f t="shared" si="0"/>
        <v>0</v>
      </c>
      <c r="D56" s="39">
        <f t="shared" si="13"/>
        <v>0</v>
      </c>
      <c r="E56" s="61">
        <f t="shared" si="13"/>
        <v>0</v>
      </c>
      <c r="F56" s="90"/>
      <c r="G56" s="93"/>
      <c r="H56" s="41"/>
      <c r="I56" s="42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41"/>
      <c r="W56" s="43"/>
      <c r="X56" s="41"/>
      <c r="Y56" s="43"/>
      <c r="Z56" s="41"/>
      <c r="AA56" s="43"/>
      <c r="AB56" s="41"/>
      <c r="AC56" s="43"/>
      <c r="AD56" s="41"/>
      <c r="AE56" s="43"/>
      <c r="AF56" s="41"/>
      <c r="AG56" s="101"/>
      <c r="AH56" s="41"/>
      <c r="AI56" s="43"/>
      <c r="AJ56" s="41"/>
      <c r="AK56" s="43"/>
      <c r="AL56" s="44"/>
      <c r="AM56" s="45"/>
      <c r="AN56" s="46"/>
      <c r="AO56" s="47"/>
      <c r="AP56" s="42"/>
      <c r="AQ56" s="32"/>
      <c r="AR56" s="32"/>
      <c r="AS56" s="48"/>
      <c r="AT56" s="32"/>
      <c r="AU56" s="33" t="str">
        <f t="shared" si="1"/>
        <v/>
      </c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17"/>
      <c r="BG56" s="17"/>
      <c r="BX56" s="2"/>
      <c r="CA56" s="35" t="str">
        <f t="shared" si="2"/>
        <v/>
      </c>
      <c r="CB56" s="35" t="str">
        <f t="shared" si="3"/>
        <v/>
      </c>
      <c r="CC56" s="35" t="str">
        <f t="shared" si="4"/>
        <v/>
      </c>
      <c r="CD56" s="35" t="str">
        <f t="shared" si="5"/>
        <v/>
      </c>
      <c r="CE56" s="35"/>
      <c r="CF56" s="35"/>
      <c r="CG56" s="36">
        <f t="shared" si="6"/>
        <v>0</v>
      </c>
      <c r="CH56" s="36">
        <f t="shared" si="7"/>
        <v>0</v>
      </c>
      <c r="CI56" s="36">
        <f t="shared" si="8"/>
        <v>0</v>
      </c>
      <c r="CJ56" s="36">
        <f t="shared" si="9"/>
        <v>0</v>
      </c>
      <c r="CK56" s="10"/>
      <c r="CL56" s="10"/>
      <c r="CM56" s="10"/>
      <c r="CN56" s="10"/>
      <c r="CO56" s="10"/>
    </row>
    <row r="57" spans="1:93" ht="16.350000000000001" customHeight="1" x14ac:dyDescent="0.25">
      <c r="A57" s="384"/>
      <c r="B57" s="63" t="s">
        <v>47</v>
      </c>
      <c r="C57" s="64">
        <f t="shared" si="0"/>
        <v>0</v>
      </c>
      <c r="D57" s="65">
        <f>SUM(H57+J57+L57+N57+P57+R57+T57+V57+X57+Z57+AB57+AD57+AF57+AH57+AJ57+AL57)</f>
        <v>0</v>
      </c>
      <c r="E57" s="66">
        <f t="shared" si="13"/>
        <v>0</v>
      </c>
      <c r="F57" s="97"/>
      <c r="G57" s="98"/>
      <c r="H57" s="67"/>
      <c r="I57" s="68"/>
      <c r="J57" s="67"/>
      <c r="K57" s="69"/>
      <c r="L57" s="67"/>
      <c r="M57" s="69"/>
      <c r="N57" s="67"/>
      <c r="O57" s="69"/>
      <c r="P57" s="67"/>
      <c r="Q57" s="69"/>
      <c r="R57" s="67"/>
      <c r="S57" s="69"/>
      <c r="T57" s="67"/>
      <c r="U57" s="69"/>
      <c r="V57" s="67"/>
      <c r="W57" s="69"/>
      <c r="X57" s="67"/>
      <c r="Y57" s="69"/>
      <c r="Z57" s="67"/>
      <c r="AA57" s="69"/>
      <c r="AB57" s="67"/>
      <c r="AC57" s="69"/>
      <c r="AD57" s="67"/>
      <c r="AE57" s="69"/>
      <c r="AF57" s="67"/>
      <c r="AG57" s="69"/>
      <c r="AH57" s="67"/>
      <c r="AI57" s="69"/>
      <c r="AJ57" s="67"/>
      <c r="AK57" s="69"/>
      <c r="AL57" s="99"/>
      <c r="AM57" s="71"/>
      <c r="AN57" s="72"/>
      <c r="AO57" s="73"/>
      <c r="AP57" s="74"/>
      <c r="AQ57" s="75"/>
      <c r="AR57" s="75"/>
      <c r="AS57" s="48"/>
      <c r="AT57" s="32"/>
      <c r="AU57" s="33" t="str">
        <f t="shared" si="1"/>
        <v/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17"/>
      <c r="BG57" s="17"/>
      <c r="BX57" s="2"/>
      <c r="CA57" s="35" t="str">
        <f t="shared" si="2"/>
        <v/>
      </c>
      <c r="CB57" s="35" t="str">
        <f t="shared" si="3"/>
        <v/>
      </c>
      <c r="CC57" s="35" t="str">
        <f t="shared" si="4"/>
        <v/>
      </c>
      <c r="CD57" s="35" t="str">
        <f t="shared" si="5"/>
        <v/>
      </c>
      <c r="CE57" s="35"/>
      <c r="CF57" s="35"/>
      <c r="CG57" s="36">
        <f t="shared" si="6"/>
        <v>0</v>
      </c>
      <c r="CH57" s="36">
        <f t="shared" si="7"/>
        <v>0</v>
      </c>
      <c r="CI57" s="36">
        <f t="shared" si="8"/>
        <v>0</v>
      </c>
      <c r="CJ57" s="36">
        <f t="shared" si="9"/>
        <v>0</v>
      </c>
      <c r="CK57" s="10"/>
      <c r="CL57" s="10"/>
      <c r="CM57" s="10"/>
      <c r="CN57" s="10"/>
      <c r="CO57" s="10"/>
    </row>
    <row r="58" spans="1:93" ht="16.350000000000001" customHeight="1" x14ac:dyDescent="0.25">
      <c r="A58" s="382" t="s">
        <v>51</v>
      </c>
      <c r="B58" s="18" t="s">
        <v>37</v>
      </c>
      <c r="C58" s="19">
        <f t="shared" si="0"/>
        <v>6</v>
      </c>
      <c r="D58" s="20">
        <f>SUM(J58+L58+N58+P58+R58+T58+V58+X58+Z58+AB58+AD58+AF58+AH58+AJ58+AL58)</f>
        <v>5</v>
      </c>
      <c r="E58" s="21">
        <f>SUM(K58+M58+O58+Q58+S58+U58+W58+Y58+AA58+AC58+AE58+AG58+AI58+AK58+AM58)</f>
        <v>1</v>
      </c>
      <c r="F58" s="88"/>
      <c r="G58" s="89"/>
      <c r="H58" s="88"/>
      <c r="I58" s="89"/>
      <c r="J58" s="22"/>
      <c r="K58" s="24"/>
      <c r="L58" s="22"/>
      <c r="M58" s="24"/>
      <c r="N58" s="22"/>
      <c r="O58" s="24"/>
      <c r="P58" s="22"/>
      <c r="Q58" s="24"/>
      <c r="R58" s="22">
        <v>1</v>
      </c>
      <c r="S58" s="24">
        <v>1</v>
      </c>
      <c r="T58" s="22">
        <v>2</v>
      </c>
      <c r="U58" s="24"/>
      <c r="V58" s="22"/>
      <c r="W58" s="24"/>
      <c r="X58" s="22">
        <v>1</v>
      </c>
      <c r="Y58" s="24"/>
      <c r="Z58" s="22"/>
      <c r="AA58" s="24"/>
      <c r="AB58" s="22"/>
      <c r="AC58" s="24"/>
      <c r="AD58" s="22"/>
      <c r="AE58" s="24"/>
      <c r="AF58" s="22"/>
      <c r="AG58" s="24"/>
      <c r="AH58" s="22">
        <v>1</v>
      </c>
      <c r="AI58" s="24"/>
      <c r="AJ58" s="22"/>
      <c r="AK58" s="24"/>
      <c r="AL58" s="25"/>
      <c r="AM58" s="26"/>
      <c r="AN58" s="81"/>
      <c r="AO58" s="28">
        <v>0</v>
      </c>
      <c r="AP58" s="23">
        <v>0</v>
      </c>
      <c r="AQ58" s="102">
        <v>0</v>
      </c>
      <c r="AR58" s="102">
        <v>0</v>
      </c>
      <c r="AS58" s="102">
        <v>0</v>
      </c>
      <c r="AT58" s="102">
        <v>0</v>
      </c>
      <c r="AU58" s="33" t="str">
        <f t="shared" si="1"/>
        <v/>
      </c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7"/>
      <c r="BG58" s="17"/>
      <c r="BX58" s="2"/>
      <c r="CA58" s="35" t="str">
        <f t="shared" si="2"/>
        <v/>
      </c>
      <c r="CB58" s="35" t="str">
        <f t="shared" si="3"/>
        <v/>
      </c>
      <c r="CC58" s="35" t="str">
        <f t="shared" si="4"/>
        <v/>
      </c>
      <c r="CD58" s="35" t="str">
        <f t="shared" si="5"/>
        <v/>
      </c>
      <c r="CE58" s="35"/>
      <c r="CF58" s="35"/>
      <c r="CG58" s="36">
        <f t="shared" si="6"/>
        <v>0</v>
      </c>
      <c r="CH58" s="36">
        <f t="shared" si="7"/>
        <v>0</v>
      </c>
      <c r="CI58" s="36">
        <f t="shared" si="8"/>
        <v>0</v>
      </c>
      <c r="CJ58" s="36">
        <f t="shared" si="9"/>
        <v>0</v>
      </c>
      <c r="CK58" s="10"/>
      <c r="CL58" s="10"/>
      <c r="CM58" s="10"/>
      <c r="CN58" s="10"/>
      <c r="CO58" s="10"/>
    </row>
    <row r="59" spans="1:93" ht="16.350000000000001" customHeight="1" x14ac:dyDescent="0.25">
      <c r="A59" s="383"/>
      <c r="B59" s="37" t="s">
        <v>38</v>
      </c>
      <c r="C59" s="38">
        <f t="shared" si="0"/>
        <v>0</v>
      </c>
      <c r="D59" s="39">
        <f t="shared" ref="D59:E64" si="14">SUM(J59+L59+N59+P59+R59+T59+V59+X59+Z59+AB59+AD59+AF59+AH59+AJ59+AL59)</f>
        <v>0</v>
      </c>
      <c r="E59" s="40">
        <f t="shared" si="14"/>
        <v>0</v>
      </c>
      <c r="F59" s="90"/>
      <c r="G59" s="91"/>
      <c r="H59" s="90"/>
      <c r="I59" s="91"/>
      <c r="J59" s="41"/>
      <c r="K59" s="43"/>
      <c r="L59" s="41"/>
      <c r="M59" s="43"/>
      <c r="N59" s="41"/>
      <c r="O59" s="43"/>
      <c r="P59" s="41"/>
      <c r="Q59" s="43"/>
      <c r="R59" s="41"/>
      <c r="S59" s="43"/>
      <c r="T59" s="41"/>
      <c r="U59" s="43"/>
      <c r="V59" s="41"/>
      <c r="W59" s="43"/>
      <c r="X59" s="41"/>
      <c r="Y59" s="43"/>
      <c r="Z59" s="41"/>
      <c r="AA59" s="43"/>
      <c r="AB59" s="41"/>
      <c r="AC59" s="43"/>
      <c r="AD59" s="41"/>
      <c r="AE59" s="43"/>
      <c r="AF59" s="41"/>
      <c r="AG59" s="43"/>
      <c r="AH59" s="41"/>
      <c r="AI59" s="43"/>
      <c r="AJ59" s="41"/>
      <c r="AK59" s="43"/>
      <c r="AL59" s="44"/>
      <c r="AM59" s="45"/>
      <c r="AN59" s="46"/>
      <c r="AO59" s="47"/>
      <c r="AP59" s="42"/>
      <c r="AQ59" s="32"/>
      <c r="AR59" s="32"/>
      <c r="AS59" s="32"/>
      <c r="AT59" s="32"/>
      <c r="AU59" s="33" t="str">
        <f t="shared" si="1"/>
        <v/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7"/>
      <c r="BG59" s="17"/>
      <c r="BX59" s="2"/>
      <c r="CA59" s="35" t="str">
        <f t="shared" si="2"/>
        <v/>
      </c>
      <c r="CB59" s="35" t="str">
        <f t="shared" si="3"/>
        <v/>
      </c>
      <c r="CC59" s="35" t="str">
        <f t="shared" si="4"/>
        <v/>
      </c>
      <c r="CD59" s="35" t="str">
        <f t="shared" si="5"/>
        <v/>
      </c>
      <c r="CE59" s="35"/>
      <c r="CF59" s="35"/>
      <c r="CG59" s="36">
        <f t="shared" si="6"/>
        <v>0</v>
      </c>
      <c r="CH59" s="36">
        <f t="shared" si="7"/>
        <v>0</v>
      </c>
      <c r="CI59" s="36">
        <f t="shared" si="8"/>
        <v>0</v>
      </c>
      <c r="CJ59" s="36">
        <f t="shared" si="9"/>
        <v>0</v>
      </c>
      <c r="CK59" s="10"/>
      <c r="CL59" s="10"/>
      <c r="CM59" s="10"/>
      <c r="CN59" s="10"/>
      <c r="CO59" s="10"/>
    </row>
    <row r="60" spans="1:93" ht="16.350000000000001" customHeight="1" x14ac:dyDescent="0.25">
      <c r="A60" s="383"/>
      <c r="B60" s="37" t="s">
        <v>39</v>
      </c>
      <c r="C60" s="38">
        <f t="shared" si="0"/>
        <v>176</v>
      </c>
      <c r="D60" s="39">
        <f>SUM(J60+L60+N60+P60+R60+T60+V60+X60+Z60+AB60+AD60+AF60+AH60+AJ60+AL60)</f>
        <v>130</v>
      </c>
      <c r="E60" s="40">
        <f>SUM(K60+M60+O60+Q60+S60+U60+W60+Y60+AA60+AC60+AE60+AG60+AI60+AK60+AM60)</f>
        <v>46</v>
      </c>
      <c r="F60" s="90"/>
      <c r="G60" s="91"/>
      <c r="H60" s="90"/>
      <c r="I60" s="91"/>
      <c r="J60" s="41"/>
      <c r="K60" s="43"/>
      <c r="L60" s="41">
        <v>2</v>
      </c>
      <c r="M60" s="43"/>
      <c r="N60" s="41">
        <v>9</v>
      </c>
      <c r="O60" s="43">
        <v>1</v>
      </c>
      <c r="P60" s="41">
        <v>17</v>
      </c>
      <c r="Q60" s="43">
        <v>12</v>
      </c>
      <c r="R60" s="41">
        <v>32</v>
      </c>
      <c r="S60" s="43">
        <v>9</v>
      </c>
      <c r="T60" s="41">
        <v>17</v>
      </c>
      <c r="U60" s="43">
        <v>6</v>
      </c>
      <c r="V60" s="41">
        <v>11</v>
      </c>
      <c r="W60" s="43">
        <v>8</v>
      </c>
      <c r="X60" s="41">
        <v>14</v>
      </c>
      <c r="Y60" s="43">
        <v>3</v>
      </c>
      <c r="Z60" s="41">
        <v>13</v>
      </c>
      <c r="AA60" s="43">
        <v>6</v>
      </c>
      <c r="AB60" s="41">
        <v>10</v>
      </c>
      <c r="AC60" s="43">
        <v>1</v>
      </c>
      <c r="AD60" s="41">
        <v>2</v>
      </c>
      <c r="AE60" s="43"/>
      <c r="AF60" s="41"/>
      <c r="AG60" s="43"/>
      <c r="AH60" s="41">
        <v>3</v>
      </c>
      <c r="AI60" s="43"/>
      <c r="AJ60" s="41"/>
      <c r="AK60" s="43"/>
      <c r="AL60" s="44"/>
      <c r="AM60" s="45"/>
      <c r="AN60" s="46"/>
      <c r="AO60" s="47">
        <v>0</v>
      </c>
      <c r="AP60" s="42">
        <v>0</v>
      </c>
      <c r="AQ60" s="32">
        <v>0</v>
      </c>
      <c r="AR60" s="32">
        <v>0</v>
      </c>
      <c r="AS60" s="32">
        <v>0</v>
      </c>
      <c r="AT60" s="32">
        <v>0</v>
      </c>
      <c r="AU60" s="33" t="str">
        <f t="shared" si="1"/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17"/>
      <c r="BG60" s="17"/>
      <c r="BX60" s="2"/>
      <c r="CA60" s="35" t="str">
        <f t="shared" si="2"/>
        <v/>
      </c>
      <c r="CB60" s="35" t="str">
        <f t="shared" si="3"/>
        <v/>
      </c>
      <c r="CC60" s="35" t="str">
        <f t="shared" si="4"/>
        <v/>
      </c>
      <c r="CD60" s="35" t="str">
        <f t="shared" si="5"/>
        <v/>
      </c>
      <c r="CE60" s="35"/>
      <c r="CF60" s="35"/>
      <c r="CG60" s="36">
        <f t="shared" si="6"/>
        <v>0</v>
      </c>
      <c r="CH60" s="36">
        <f t="shared" si="7"/>
        <v>0</v>
      </c>
      <c r="CI60" s="36">
        <f t="shared" si="8"/>
        <v>0</v>
      </c>
      <c r="CJ60" s="36">
        <f t="shared" si="9"/>
        <v>0</v>
      </c>
      <c r="CK60" s="10"/>
      <c r="CL60" s="10"/>
      <c r="CM60" s="10"/>
      <c r="CN60" s="10"/>
      <c r="CO60" s="10"/>
    </row>
    <row r="61" spans="1:93" ht="16.350000000000001" customHeight="1" x14ac:dyDescent="0.25">
      <c r="A61" s="383"/>
      <c r="B61" s="37" t="s">
        <v>41</v>
      </c>
      <c r="C61" s="38">
        <f t="shared" si="0"/>
        <v>0</v>
      </c>
      <c r="D61" s="39">
        <f t="shared" si="14"/>
        <v>0</v>
      </c>
      <c r="E61" s="40">
        <f t="shared" si="14"/>
        <v>0</v>
      </c>
      <c r="F61" s="90"/>
      <c r="G61" s="91"/>
      <c r="H61" s="90"/>
      <c r="I61" s="91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41"/>
      <c r="W61" s="43"/>
      <c r="X61" s="41"/>
      <c r="Y61" s="43"/>
      <c r="Z61" s="41"/>
      <c r="AA61" s="43"/>
      <c r="AB61" s="41"/>
      <c r="AC61" s="43"/>
      <c r="AD61" s="41"/>
      <c r="AE61" s="43"/>
      <c r="AF61" s="41"/>
      <c r="AG61" s="43"/>
      <c r="AH61" s="41"/>
      <c r="AI61" s="43"/>
      <c r="AJ61" s="41"/>
      <c r="AK61" s="43"/>
      <c r="AL61" s="44"/>
      <c r="AM61" s="45"/>
      <c r="AN61" s="46"/>
      <c r="AO61" s="47"/>
      <c r="AP61" s="42"/>
      <c r="AQ61" s="32"/>
      <c r="AR61" s="32"/>
      <c r="AS61" s="32"/>
      <c r="AT61" s="32"/>
      <c r="AU61" s="33" t="str">
        <f t="shared" si="1"/>
        <v/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17"/>
      <c r="BG61" s="17"/>
      <c r="BX61" s="2"/>
      <c r="CA61" s="35" t="str">
        <f t="shared" si="2"/>
        <v/>
      </c>
      <c r="CB61" s="35" t="str">
        <f t="shared" si="3"/>
        <v/>
      </c>
      <c r="CC61" s="35" t="str">
        <f t="shared" si="4"/>
        <v/>
      </c>
      <c r="CD61" s="35" t="str">
        <f t="shared" si="5"/>
        <v/>
      </c>
      <c r="CE61" s="35"/>
      <c r="CF61" s="35"/>
      <c r="CG61" s="36">
        <f t="shared" si="6"/>
        <v>0</v>
      </c>
      <c r="CH61" s="36">
        <f t="shared" si="7"/>
        <v>0</v>
      </c>
      <c r="CI61" s="36">
        <f t="shared" si="8"/>
        <v>0</v>
      </c>
      <c r="CJ61" s="36">
        <f t="shared" si="9"/>
        <v>0</v>
      </c>
      <c r="CK61" s="10"/>
      <c r="CL61" s="10"/>
      <c r="CM61" s="10"/>
      <c r="CN61" s="10"/>
      <c r="CO61" s="10"/>
    </row>
    <row r="62" spans="1:93" ht="16.350000000000001" customHeight="1" x14ac:dyDescent="0.25">
      <c r="A62" s="383"/>
      <c r="B62" s="37" t="s">
        <v>42</v>
      </c>
      <c r="C62" s="38">
        <f t="shared" si="0"/>
        <v>0</v>
      </c>
      <c r="D62" s="39">
        <f t="shared" si="14"/>
        <v>0</v>
      </c>
      <c r="E62" s="40">
        <f t="shared" si="14"/>
        <v>0</v>
      </c>
      <c r="F62" s="90"/>
      <c r="G62" s="91"/>
      <c r="H62" s="90"/>
      <c r="I62" s="91"/>
      <c r="J62" s="41"/>
      <c r="K62" s="43"/>
      <c r="L62" s="41"/>
      <c r="M62" s="43"/>
      <c r="N62" s="41"/>
      <c r="O62" s="43"/>
      <c r="P62" s="41"/>
      <c r="Q62" s="43"/>
      <c r="R62" s="41"/>
      <c r="S62" s="43"/>
      <c r="T62" s="41"/>
      <c r="U62" s="43"/>
      <c r="V62" s="41"/>
      <c r="W62" s="43"/>
      <c r="X62" s="41"/>
      <c r="Y62" s="43"/>
      <c r="Z62" s="41"/>
      <c r="AA62" s="43"/>
      <c r="AB62" s="41"/>
      <c r="AC62" s="43"/>
      <c r="AD62" s="41"/>
      <c r="AE62" s="43"/>
      <c r="AF62" s="41"/>
      <c r="AG62" s="43"/>
      <c r="AH62" s="41"/>
      <c r="AI62" s="43"/>
      <c r="AJ62" s="41"/>
      <c r="AK62" s="43"/>
      <c r="AL62" s="44"/>
      <c r="AM62" s="45"/>
      <c r="AN62" s="46"/>
      <c r="AO62" s="47"/>
      <c r="AP62" s="42"/>
      <c r="AQ62" s="32"/>
      <c r="AR62" s="32"/>
      <c r="AS62" s="32"/>
      <c r="AT62" s="32"/>
      <c r="AU62" s="33" t="str">
        <f t="shared" si="1"/>
        <v/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17"/>
      <c r="BG62" s="17"/>
      <c r="BX62" s="2"/>
      <c r="CA62" s="35" t="str">
        <f t="shared" si="2"/>
        <v/>
      </c>
      <c r="CB62" s="35" t="str">
        <f t="shared" si="3"/>
        <v/>
      </c>
      <c r="CC62" s="35" t="str">
        <f t="shared" si="4"/>
        <v/>
      </c>
      <c r="CD62" s="35" t="str">
        <f t="shared" si="5"/>
        <v/>
      </c>
      <c r="CE62" s="35"/>
      <c r="CF62" s="35"/>
      <c r="CG62" s="36">
        <f t="shared" si="6"/>
        <v>0</v>
      </c>
      <c r="CH62" s="36">
        <f t="shared" si="7"/>
        <v>0</v>
      </c>
      <c r="CI62" s="36">
        <f t="shared" si="8"/>
        <v>0</v>
      </c>
      <c r="CJ62" s="36">
        <f t="shared" si="9"/>
        <v>0</v>
      </c>
      <c r="CK62" s="10"/>
      <c r="CL62" s="10"/>
      <c r="CM62" s="10"/>
      <c r="CN62" s="10"/>
      <c r="CO62" s="10"/>
    </row>
    <row r="63" spans="1:93" ht="16.350000000000001" customHeight="1" x14ac:dyDescent="0.25">
      <c r="A63" s="383"/>
      <c r="B63" s="103" t="s">
        <v>46</v>
      </c>
      <c r="C63" s="104">
        <f t="shared" si="0"/>
        <v>0</v>
      </c>
      <c r="D63" s="39">
        <f>SUM(J63+L63+N63+P63+R63+T63+V63+X63+Z63+AB63+AD63+AF63+AH63+AJ63+AL63)</f>
        <v>0</v>
      </c>
      <c r="E63" s="61">
        <f>SUM(K63+M63+O63+Q63+S63+U63+W63+Y63+AA63+AC63+AE63+AG63+AI63+AK63+AM63)</f>
        <v>0</v>
      </c>
      <c r="F63" s="90"/>
      <c r="G63" s="91"/>
      <c r="H63" s="90"/>
      <c r="I63" s="91"/>
      <c r="J63" s="53"/>
      <c r="K63" s="55"/>
      <c r="L63" s="53"/>
      <c r="M63" s="55"/>
      <c r="N63" s="53"/>
      <c r="O63" s="55"/>
      <c r="P63" s="53"/>
      <c r="Q63" s="55"/>
      <c r="R63" s="53"/>
      <c r="S63" s="55"/>
      <c r="T63" s="53"/>
      <c r="U63" s="55"/>
      <c r="V63" s="53"/>
      <c r="W63" s="55"/>
      <c r="X63" s="53"/>
      <c r="Y63" s="55"/>
      <c r="Z63" s="53"/>
      <c r="AA63" s="55"/>
      <c r="AB63" s="53"/>
      <c r="AC63" s="55"/>
      <c r="AD63" s="53"/>
      <c r="AE63" s="55"/>
      <c r="AF63" s="53"/>
      <c r="AG63" s="55"/>
      <c r="AH63" s="53"/>
      <c r="AI63" s="55"/>
      <c r="AJ63" s="53"/>
      <c r="AK63" s="55"/>
      <c r="AL63" s="56"/>
      <c r="AM63" s="57"/>
      <c r="AN63" s="46"/>
      <c r="AO63" s="58"/>
      <c r="AP63" s="54"/>
      <c r="AQ63" s="105"/>
      <c r="AR63" s="105"/>
      <c r="AS63" s="105"/>
      <c r="AT63" s="105"/>
      <c r="AU63" s="33" t="str">
        <f t="shared" si="1"/>
        <v/>
      </c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17"/>
      <c r="BG63" s="17"/>
      <c r="BX63" s="2"/>
      <c r="CA63" s="35" t="str">
        <f t="shared" si="2"/>
        <v/>
      </c>
      <c r="CB63" s="35" t="str">
        <f t="shared" si="3"/>
        <v/>
      </c>
      <c r="CC63" s="35" t="str">
        <f t="shared" si="4"/>
        <v/>
      </c>
      <c r="CD63" s="35" t="str">
        <f t="shared" si="5"/>
        <v/>
      </c>
      <c r="CE63" s="35"/>
      <c r="CF63" s="35"/>
      <c r="CG63" s="36">
        <f t="shared" si="6"/>
        <v>0</v>
      </c>
      <c r="CH63" s="36">
        <f t="shared" si="7"/>
        <v>0</v>
      </c>
      <c r="CI63" s="36">
        <f t="shared" si="8"/>
        <v>0</v>
      </c>
      <c r="CJ63" s="36">
        <f t="shared" si="9"/>
        <v>0</v>
      </c>
      <c r="CK63" s="10"/>
      <c r="CL63" s="10"/>
      <c r="CM63" s="10"/>
      <c r="CN63" s="10"/>
      <c r="CO63" s="10"/>
    </row>
    <row r="64" spans="1:93" ht="16.350000000000001" customHeight="1" x14ac:dyDescent="0.25">
      <c r="A64" s="383"/>
      <c r="B64" s="63" t="s">
        <v>45</v>
      </c>
      <c r="C64" s="64">
        <f t="shared" si="0"/>
        <v>0</v>
      </c>
      <c r="D64" s="65">
        <f t="shared" si="14"/>
        <v>0</v>
      </c>
      <c r="E64" s="66">
        <f t="shared" si="14"/>
        <v>0</v>
      </c>
      <c r="F64" s="97"/>
      <c r="G64" s="106"/>
      <c r="H64" s="97"/>
      <c r="I64" s="106"/>
      <c r="J64" s="70"/>
      <c r="K64" s="84"/>
      <c r="L64" s="70"/>
      <c r="M64" s="84"/>
      <c r="N64" s="70"/>
      <c r="O64" s="84"/>
      <c r="P64" s="70"/>
      <c r="Q64" s="84"/>
      <c r="R64" s="70"/>
      <c r="S64" s="84"/>
      <c r="T64" s="70"/>
      <c r="U64" s="84"/>
      <c r="V64" s="70"/>
      <c r="W64" s="84"/>
      <c r="X64" s="70"/>
      <c r="Y64" s="84"/>
      <c r="Z64" s="70"/>
      <c r="AA64" s="84"/>
      <c r="AB64" s="70"/>
      <c r="AC64" s="84"/>
      <c r="AD64" s="70"/>
      <c r="AE64" s="84"/>
      <c r="AF64" s="70"/>
      <c r="AG64" s="84"/>
      <c r="AH64" s="70"/>
      <c r="AI64" s="84"/>
      <c r="AJ64" s="70"/>
      <c r="AK64" s="84"/>
      <c r="AL64" s="85"/>
      <c r="AM64" s="86"/>
      <c r="AN64" s="72"/>
      <c r="AO64" s="87"/>
      <c r="AP64" s="74"/>
      <c r="AQ64" s="75"/>
      <c r="AR64" s="75"/>
      <c r="AS64" s="75"/>
      <c r="AT64" s="75"/>
      <c r="AU64" s="33" t="str">
        <f t="shared" si="1"/>
        <v/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17"/>
      <c r="BG64" s="17"/>
      <c r="BX64" s="2"/>
      <c r="CA64" s="35" t="str">
        <f t="shared" si="2"/>
        <v/>
      </c>
      <c r="CB64" s="35" t="str">
        <f t="shared" si="3"/>
        <v/>
      </c>
      <c r="CC64" s="35" t="str">
        <f t="shared" si="4"/>
        <v/>
      </c>
      <c r="CD64" s="35" t="str">
        <f t="shared" si="5"/>
        <v/>
      </c>
      <c r="CE64" s="35"/>
      <c r="CF64" s="35"/>
      <c r="CG64" s="36">
        <f t="shared" si="6"/>
        <v>0</v>
      </c>
      <c r="CH64" s="36">
        <f t="shared" si="7"/>
        <v>0</v>
      </c>
      <c r="CI64" s="36">
        <f t="shared" si="8"/>
        <v>0</v>
      </c>
      <c r="CJ64" s="36">
        <f t="shared" si="9"/>
        <v>0</v>
      </c>
      <c r="CK64" s="10"/>
      <c r="CL64" s="10"/>
      <c r="CM64" s="10"/>
      <c r="CN64" s="10"/>
      <c r="CO64" s="10"/>
    </row>
    <row r="65" spans="1:93" ht="16.350000000000001" customHeight="1" x14ac:dyDescent="0.25">
      <c r="A65" s="382" t="s">
        <v>52</v>
      </c>
      <c r="B65" s="18" t="s">
        <v>37</v>
      </c>
      <c r="C65" s="19">
        <f t="shared" si="0"/>
        <v>5</v>
      </c>
      <c r="D65" s="20">
        <f>SUM(J65+L65+N65+P65+R65+T65+V65+X65+Z65+AB65)</f>
        <v>4</v>
      </c>
      <c r="E65" s="21">
        <f>SUM(K65+M65+O65+Q65+S65+U65+W65+Y65+AA65+AC65)</f>
        <v>1</v>
      </c>
      <c r="F65" s="88"/>
      <c r="G65" s="89"/>
      <c r="H65" s="88"/>
      <c r="I65" s="89"/>
      <c r="J65" s="22"/>
      <c r="K65" s="24"/>
      <c r="L65" s="22"/>
      <c r="M65" s="24"/>
      <c r="N65" s="22"/>
      <c r="O65" s="24"/>
      <c r="P65" s="22"/>
      <c r="Q65" s="24"/>
      <c r="R65" s="22">
        <v>1</v>
      </c>
      <c r="S65" s="24">
        <v>1</v>
      </c>
      <c r="T65" s="22">
        <v>2</v>
      </c>
      <c r="U65" s="24"/>
      <c r="V65" s="22"/>
      <c r="W65" s="24"/>
      <c r="X65" s="22">
        <v>1</v>
      </c>
      <c r="Y65" s="24"/>
      <c r="Z65" s="22"/>
      <c r="AA65" s="24"/>
      <c r="AB65" s="41"/>
      <c r="AC65" s="43"/>
      <c r="AD65" s="107"/>
      <c r="AE65" s="108"/>
      <c r="AF65" s="109"/>
      <c r="AG65" s="110"/>
      <c r="AH65" s="109"/>
      <c r="AI65" s="110"/>
      <c r="AJ65" s="109"/>
      <c r="AK65" s="110"/>
      <c r="AL65" s="111"/>
      <c r="AM65" s="112"/>
      <c r="AN65" s="81">
        <v>0</v>
      </c>
      <c r="AO65" s="82">
        <v>0</v>
      </c>
      <c r="AP65" s="29">
        <v>0</v>
      </c>
      <c r="AQ65" s="30">
        <v>0</v>
      </c>
      <c r="AR65" s="30">
        <v>0</v>
      </c>
      <c r="AS65" s="30">
        <v>0</v>
      </c>
      <c r="AT65" s="30">
        <v>0</v>
      </c>
      <c r="AU65" s="33" t="str">
        <f t="shared" si="1"/>
        <v/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17"/>
      <c r="BG65" s="17"/>
      <c r="BX65" s="2"/>
      <c r="CA65" s="35" t="str">
        <f t="shared" si="2"/>
        <v/>
      </c>
      <c r="CB65" s="35" t="str">
        <f t="shared" si="3"/>
        <v/>
      </c>
      <c r="CC65" s="35" t="str">
        <f t="shared" si="4"/>
        <v/>
      </c>
      <c r="CD65" s="35" t="str">
        <f t="shared" si="5"/>
        <v/>
      </c>
      <c r="CE65" s="35"/>
      <c r="CF65" s="35"/>
      <c r="CG65" s="36">
        <f t="shared" si="6"/>
        <v>0</v>
      </c>
      <c r="CH65" s="36">
        <f t="shared" si="7"/>
        <v>0</v>
      </c>
      <c r="CI65" s="36">
        <f t="shared" si="8"/>
        <v>0</v>
      </c>
      <c r="CJ65" s="36">
        <f t="shared" si="9"/>
        <v>0</v>
      </c>
      <c r="CK65" s="10"/>
      <c r="CL65" s="10"/>
      <c r="CM65" s="10"/>
      <c r="CN65" s="10"/>
      <c r="CO65" s="10"/>
    </row>
    <row r="66" spans="1:93" ht="16.350000000000001" customHeight="1" x14ac:dyDescent="0.25">
      <c r="A66" s="383"/>
      <c r="B66" s="37" t="s">
        <v>39</v>
      </c>
      <c r="C66" s="38">
        <f t="shared" si="0"/>
        <v>171</v>
      </c>
      <c r="D66" s="39">
        <f t="shared" ref="D66:E68" si="15">SUM(J66+L66+N66+P66+R66+T66+V66+X66+Z66+AB66)</f>
        <v>125</v>
      </c>
      <c r="E66" s="40">
        <f>SUM(K66+M66+O66+Q66+S66+U66+W66+Y66+AA66+AC66)</f>
        <v>46</v>
      </c>
      <c r="F66" s="90"/>
      <c r="G66" s="91"/>
      <c r="H66" s="90"/>
      <c r="I66" s="91"/>
      <c r="J66" s="41"/>
      <c r="K66" s="43"/>
      <c r="L66" s="41">
        <v>2</v>
      </c>
      <c r="M66" s="43"/>
      <c r="N66" s="41">
        <v>9</v>
      </c>
      <c r="O66" s="43">
        <v>1</v>
      </c>
      <c r="P66" s="41">
        <v>17</v>
      </c>
      <c r="Q66" s="43">
        <v>12</v>
      </c>
      <c r="R66" s="41">
        <v>32</v>
      </c>
      <c r="S66" s="43">
        <v>9</v>
      </c>
      <c r="T66" s="41">
        <v>17</v>
      </c>
      <c r="U66" s="43">
        <v>6</v>
      </c>
      <c r="V66" s="41">
        <v>11</v>
      </c>
      <c r="W66" s="43">
        <v>8</v>
      </c>
      <c r="X66" s="41">
        <v>14</v>
      </c>
      <c r="Y66" s="43">
        <v>3</v>
      </c>
      <c r="Z66" s="41">
        <v>13</v>
      </c>
      <c r="AA66" s="43">
        <v>6</v>
      </c>
      <c r="AB66" s="41">
        <v>10</v>
      </c>
      <c r="AC66" s="43">
        <v>1</v>
      </c>
      <c r="AD66" s="107"/>
      <c r="AE66" s="108"/>
      <c r="AF66" s="113"/>
      <c r="AG66" s="92"/>
      <c r="AH66" s="113"/>
      <c r="AI66" s="92"/>
      <c r="AJ66" s="113"/>
      <c r="AK66" s="92"/>
      <c r="AL66" s="114"/>
      <c r="AM66" s="115"/>
      <c r="AN66" s="46">
        <v>0</v>
      </c>
      <c r="AO66" s="47">
        <v>0</v>
      </c>
      <c r="AP66" s="42">
        <v>0</v>
      </c>
      <c r="AQ66" s="32">
        <v>0</v>
      </c>
      <c r="AR66" s="32">
        <v>0</v>
      </c>
      <c r="AS66" s="32">
        <v>0</v>
      </c>
      <c r="AT66" s="32">
        <v>0</v>
      </c>
      <c r="AU66" s="33" t="str">
        <f t="shared" si="1"/>
        <v/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17"/>
      <c r="BG66" s="17"/>
      <c r="BX66" s="2"/>
      <c r="CA66" s="35" t="str">
        <f t="shared" si="2"/>
        <v/>
      </c>
      <c r="CB66" s="35" t="str">
        <f t="shared" si="3"/>
        <v/>
      </c>
      <c r="CC66" s="35" t="str">
        <f t="shared" si="4"/>
        <v/>
      </c>
      <c r="CD66" s="35" t="str">
        <f t="shared" si="5"/>
        <v/>
      </c>
      <c r="CE66" s="35"/>
      <c r="CF66" s="35"/>
      <c r="CG66" s="36">
        <f t="shared" si="6"/>
        <v>0</v>
      </c>
      <c r="CH66" s="36">
        <f t="shared" si="7"/>
        <v>0</v>
      </c>
      <c r="CI66" s="36">
        <f t="shared" si="8"/>
        <v>0</v>
      </c>
      <c r="CJ66" s="36">
        <f t="shared" si="9"/>
        <v>0</v>
      </c>
      <c r="CK66" s="10"/>
      <c r="CL66" s="10"/>
      <c r="CM66" s="10"/>
      <c r="CN66" s="10"/>
      <c r="CO66" s="10"/>
    </row>
    <row r="67" spans="1:93" ht="16.350000000000001" customHeight="1" x14ac:dyDescent="0.25">
      <c r="A67" s="383"/>
      <c r="B67" s="59" t="s">
        <v>46</v>
      </c>
      <c r="C67" s="38">
        <f t="shared" si="0"/>
        <v>0</v>
      </c>
      <c r="D67" s="39">
        <f t="shared" si="15"/>
        <v>0</v>
      </c>
      <c r="E67" s="61">
        <f t="shared" si="15"/>
        <v>0</v>
      </c>
      <c r="F67" s="90"/>
      <c r="G67" s="91"/>
      <c r="H67" s="90"/>
      <c r="I67" s="91"/>
      <c r="J67" s="53"/>
      <c r="K67" s="55"/>
      <c r="L67" s="53"/>
      <c r="M67" s="55"/>
      <c r="N67" s="53"/>
      <c r="O67" s="55"/>
      <c r="P67" s="53"/>
      <c r="Q67" s="55"/>
      <c r="R67" s="53"/>
      <c r="S67" s="55"/>
      <c r="T67" s="53"/>
      <c r="U67" s="55"/>
      <c r="V67" s="53"/>
      <c r="W67" s="55"/>
      <c r="X67" s="53"/>
      <c r="Y67" s="55"/>
      <c r="Z67" s="53"/>
      <c r="AA67" s="55"/>
      <c r="AB67" s="41"/>
      <c r="AC67" s="43"/>
      <c r="AD67" s="107"/>
      <c r="AE67" s="108"/>
      <c r="AF67" s="90"/>
      <c r="AG67" s="116"/>
      <c r="AH67" s="90"/>
      <c r="AI67" s="116"/>
      <c r="AJ67" s="90"/>
      <c r="AK67" s="116"/>
      <c r="AL67" s="117"/>
      <c r="AM67" s="118"/>
      <c r="AN67" s="46"/>
      <c r="AO67" s="58"/>
      <c r="AP67" s="54"/>
      <c r="AQ67" s="105"/>
      <c r="AR67" s="105"/>
      <c r="AS67" s="105"/>
      <c r="AT67" s="105"/>
      <c r="AU67" s="33" t="str">
        <f t="shared" si="1"/>
        <v/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7"/>
      <c r="BG67" s="17"/>
      <c r="BX67" s="2"/>
      <c r="CA67" s="35" t="str">
        <f t="shared" si="2"/>
        <v/>
      </c>
      <c r="CB67" s="35" t="str">
        <f t="shared" si="3"/>
        <v/>
      </c>
      <c r="CC67" s="35" t="str">
        <f t="shared" si="4"/>
        <v/>
      </c>
      <c r="CD67" s="35" t="str">
        <f t="shared" si="5"/>
        <v/>
      </c>
      <c r="CE67" s="35"/>
      <c r="CF67" s="35"/>
      <c r="CG67" s="36">
        <f t="shared" si="6"/>
        <v>0</v>
      </c>
      <c r="CH67" s="36">
        <f t="shared" si="7"/>
        <v>0</v>
      </c>
      <c r="CI67" s="36">
        <f t="shared" si="8"/>
        <v>0</v>
      </c>
      <c r="CJ67" s="36">
        <f t="shared" si="9"/>
        <v>0</v>
      </c>
      <c r="CK67" s="10"/>
      <c r="CL67" s="10"/>
      <c r="CM67" s="10"/>
      <c r="CN67" s="10"/>
      <c r="CO67" s="10"/>
    </row>
    <row r="68" spans="1:93" ht="16.350000000000001" customHeight="1" x14ac:dyDescent="0.25">
      <c r="A68" s="384"/>
      <c r="B68" s="63" t="s">
        <v>45</v>
      </c>
      <c r="C68" s="64">
        <f t="shared" si="0"/>
        <v>0</v>
      </c>
      <c r="D68" s="65">
        <f t="shared" si="15"/>
        <v>0</v>
      </c>
      <c r="E68" s="66">
        <f t="shared" si="15"/>
        <v>0</v>
      </c>
      <c r="F68" s="97"/>
      <c r="G68" s="106"/>
      <c r="H68" s="97"/>
      <c r="I68" s="106"/>
      <c r="J68" s="70"/>
      <c r="K68" s="84"/>
      <c r="L68" s="70"/>
      <c r="M68" s="84"/>
      <c r="N68" s="70"/>
      <c r="O68" s="84"/>
      <c r="P68" s="70"/>
      <c r="Q68" s="84"/>
      <c r="R68" s="70"/>
      <c r="S68" s="84"/>
      <c r="T68" s="70"/>
      <c r="U68" s="84"/>
      <c r="V68" s="70"/>
      <c r="W68" s="84"/>
      <c r="X68" s="70"/>
      <c r="Y68" s="84"/>
      <c r="Z68" s="70"/>
      <c r="AA68" s="84"/>
      <c r="AB68" s="41"/>
      <c r="AC68" s="43"/>
      <c r="AD68" s="107"/>
      <c r="AE68" s="108"/>
      <c r="AF68" s="97"/>
      <c r="AG68" s="119"/>
      <c r="AH68" s="97"/>
      <c r="AI68" s="119"/>
      <c r="AJ68" s="97"/>
      <c r="AK68" s="119"/>
      <c r="AL68" s="120"/>
      <c r="AM68" s="121"/>
      <c r="AN68" s="72"/>
      <c r="AO68" s="87"/>
      <c r="AP68" s="74"/>
      <c r="AQ68" s="75"/>
      <c r="AR68" s="75"/>
      <c r="AS68" s="75"/>
      <c r="AT68" s="75"/>
      <c r="AU68" s="33" t="str">
        <f t="shared" si="1"/>
        <v/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7"/>
      <c r="BG68" s="17"/>
      <c r="BX68" s="2"/>
      <c r="CA68" s="35" t="str">
        <f t="shared" si="2"/>
        <v/>
      </c>
      <c r="CB68" s="35" t="str">
        <f t="shared" si="3"/>
        <v/>
      </c>
      <c r="CC68" s="35" t="str">
        <f t="shared" si="4"/>
        <v/>
      </c>
      <c r="CD68" s="35" t="str">
        <f t="shared" si="5"/>
        <v/>
      </c>
      <c r="CE68" s="35"/>
      <c r="CF68" s="35"/>
      <c r="CG68" s="36">
        <f t="shared" si="6"/>
        <v>0</v>
      </c>
      <c r="CH68" s="36">
        <f t="shared" si="7"/>
        <v>0</v>
      </c>
      <c r="CI68" s="36">
        <f t="shared" si="8"/>
        <v>0</v>
      </c>
      <c r="CJ68" s="36">
        <f t="shared" si="9"/>
        <v>0</v>
      </c>
      <c r="CK68" s="10"/>
      <c r="CL68" s="10"/>
      <c r="CM68" s="10"/>
      <c r="CN68" s="10"/>
      <c r="CO68" s="10"/>
    </row>
    <row r="69" spans="1:93" ht="16.350000000000001" customHeight="1" x14ac:dyDescent="0.25">
      <c r="A69" s="382" t="s">
        <v>53</v>
      </c>
      <c r="B69" s="18" t="s">
        <v>37</v>
      </c>
      <c r="C69" s="19">
        <f t="shared" si="0"/>
        <v>6</v>
      </c>
      <c r="D69" s="20">
        <f>SUM(J69+L69+N69+P69+R69+T69+V69+X69+Z69+AB69+AD69+AF69+AH69+AJ69+AL69)</f>
        <v>5</v>
      </c>
      <c r="E69" s="21">
        <f>SUM(K69+M69+O69+Q69+S69+U69+W69+Y69+AA69+AC69+AE69+AG69+AI69+AK69+AM69)</f>
        <v>1</v>
      </c>
      <c r="F69" s="88"/>
      <c r="G69" s="89"/>
      <c r="H69" s="88"/>
      <c r="I69" s="89"/>
      <c r="J69" s="22"/>
      <c r="K69" s="24"/>
      <c r="L69" s="22"/>
      <c r="M69" s="24"/>
      <c r="N69" s="22"/>
      <c r="O69" s="24"/>
      <c r="P69" s="22"/>
      <c r="Q69" s="24"/>
      <c r="R69" s="22">
        <v>1</v>
      </c>
      <c r="S69" s="24">
        <v>1</v>
      </c>
      <c r="T69" s="22">
        <v>2</v>
      </c>
      <c r="U69" s="24"/>
      <c r="V69" s="22"/>
      <c r="W69" s="24"/>
      <c r="X69" s="22">
        <v>1</v>
      </c>
      <c r="Y69" s="24"/>
      <c r="Z69" s="22"/>
      <c r="AA69" s="24"/>
      <c r="AB69" s="22"/>
      <c r="AC69" s="24"/>
      <c r="AD69" s="22"/>
      <c r="AE69" s="24"/>
      <c r="AF69" s="22"/>
      <c r="AG69" s="24"/>
      <c r="AH69" s="22">
        <v>1</v>
      </c>
      <c r="AI69" s="24"/>
      <c r="AJ69" s="22"/>
      <c r="AK69" s="24"/>
      <c r="AL69" s="25"/>
      <c r="AM69" s="26"/>
      <c r="AN69" s="81"/>
      <c r="AO69" s="82">
        <v>0</v>
      </c>
      <c r="AP69" s="29">
        <v>0</v>
      </c>
      <c r="AQ69" s="30">
        <v>0</v>
      </c>
      <c r="AR69" s="30">
        <v>0</v>
      </c>
      <c r="AS69" s="30">
        <v>0</v>
      </c>
      <c r="AT69" s="30">
        <v>0</v>
      </c>
      <c r="AU69" s="33" t="str">
        <f t="shared" si="1"/>
        <v/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17"/>
      <c r="BG69" s="17"/>
      <c r="BX69" s="2"/>
      <c r="CA69" s="35" t="str">
        <f t="shared" si="2"/>
        <v/>
      </c>
      <c r="CB69" s="35" t="str">
        <f t="shared" si="3"/>
        <v/>
      </c>
      <c r="CC69" s="35" t="str">
        <f t="shared" si="4"/>
        <v/>
      </c>
      <c r="CD69" s="35" t="str">
        <f t="shared" si="5"/>
        <v/>
      </c>
      <c r="CE69" s="35"/>
      <c r="CF69" s="35"/>
      <c r="CG69" s="36">
        <f t="shared" si="6"/>
        <v>0</v>
      </c>
      <c r="CH69" s="36">
        <f t="shared" si="7"/>
        <v>0</v>
      </c>
      <c r="CI69" s="36">
        <f t="shared" si="8"/>
        <v>0</v>
      </c>
      <c r="CJ69" s="36">
        <f t="shared" si="9"/>
        <v>0</v>
      </c>
      <c r="CK69" s="10"/>
      <c r="CL69" s="10"/>
      <c r="CM69" s="10"/>
      <c r="CN69" s="10"/>
      <c r="CO69" s="10"/>
    </row>
    <row r="70" spans="1:93" ht="16.350000000000001" customHeight="1" x14ac:dyDescent="0.25">
      <c r="A70" s="383"/>
      <c r="B70" s="37" t="s">
        <v>38</v>
      </c>
      <c r="C70" s="38">
        <f t="shared" si="0"/>
        <v>0</v>
      </c>
      <c r="D70" s="39">
        <f t="shared" ref="D70:E75" si="16">SUM(J70+L70+N70+P70+R70+T70+V70+X70+Z70+AB70+AD70+AF70+AH70+AJ70+AL70)</f>
        <v>0</v>
      </c>
      <c r="E70" s="40">
        <f t="shared" si="16"/>
        <v>0</v>
      </c>
      <c r="F70" s="90"/>
      <c r="G70" s="91"/>
      <c r="H70" s="90"/>
      <c r="I70" s="91"/>
      <c r="J70" s="41"/>
      <c r="K70" s="43"/>
      <c r="L70" s="41"/>
      <c r="M70" s="43"/>
      <c r="N70" s="41"/>
      <c r="O70" s="43"/>
      <c r="P70" s="41"/>
      <c r="Q70" s="43"/>
      <c r="R70" s="41"/>
      <c r="S70" s="43"/>
      <c r="T70" s="41"/>
      <c r="U70" s="43"/>
      <c r="V70" s="41"/>
      <c r="W70" s="43"/>
      <c r="X70" s="41"/>
      <c r="Y70" s="43"/>
      <c r="Z70" s="41"/>
      <c r="AA70" s="43"/>
      <c r="AB70" s="41"/>
      <c r="AC70" s="43"/>
      <c r="AD70" s="41"/>
      <c r="AE70" s="43"/>
      <c r="AF70" s="41"/>
      <c r="AG70" s="43"/>
      <c r="AH70" s="41"/>
      <c r="AI70" s="43"/>
      <c r="AJ70" s="41"/>
      <c r="AK70" s="43"/>
      <c r="AL70" s="44"/>
      <c r="AM70" s="45"/>
      <c r="AN70" s="46"/>
      <c r="AO70" s="122"/>
      <c r="AP70" s="123"/>
      <c r="AQ70" s="124"/>
      <c r="AR70" s="124"/>
      <c r="AS70" s="124"/>
      <c r="AT70" s="124"/>
      <c r="AU70" s="33" t="str">
        <f t="shared" si="1"/>
        <v/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7"/>
      <c r="BG70" s="17"/>
      <c r="BX70" s="2"/>
      <c r="CA70" s="35" t="str">
        <f t="shared" si="2"/>
        <v/>
      </c>
      <c r="CB70" s="35" t="str">
        <f t="shared" si="3"/>
        <v/>
      </c>
      <c r="CC70" s="35" t="str">
        <f t="shared" si="4"/>
        <v/>
      </c>
      <c r="CD70" s="35" t="str">
        <f t="shared" si="5"/>
        <v/>
      </c>
      <c r="CE70" s="35"/>
      <c r="CF70" s="35"/>
      <c r="CG70" s="36">
        <f t="shared" si="6"/>
        <v>0</v>
      </c>
      <c r="CH70" s="36">
        <f t="shared" si="7"/>
        <v>0</v>
      </c>
      <c r="CI70" s="36">
        <f t="shared" si="8"/>
        <v>0</v>
      </c>
      <c r="CJ70" s="36">
        <f t="shared" si="9"/>
        <v>0</v>
      </c>
      <c r="CK70" s="10"/>
      <c r="CL70" s="10"/>
      <c r="CM70" s="10"/>
      <c r="CN70" s="10"/>
      <c r="CO70" s="10"/>
    </row>
    <row r="71" spans="1:93" ht="16.350000000000001" customHeight="1" x14ac:dyDescent="0.25">
      <c r="A71" s="383"/>
      <c r="B71" s="37" t="s">
        <v>39</v>
      </c>
      <c r="C71" s="38">
        <f t="shared" si="0"/>
        <v>183</v>
      </c>
      <c r="D71" s="39">
        <f t="shared" si="16"/>
        <v>130</v>
      </c>
      <c r="E71" s="40">
        <f t="shared" si="16"/>
        <v>53</v>
      </c>
      <c r="F71" s="90"/>
      <c r="G71" s="91"/>
      <c r="H71" s="90"/>
      <c r="I71" s="91"/>
      <c r="J71" s="41"/>
      <c r="K71" s="43"/>
      <c r="L71" s="41">
        <v>2</v>
      </c>
      <c r="M71" s="43"/>
      <c r="N71" s="41">
        <v>9</v>
      </c>
      <c r="O71" s="43">
        <v>1</v>
      </c>
      <c r="P71" s="41">
        <v>17</v>
      </c>
      <c r="Q71" s="43">
        <v>12</v>
      </c>
      <c r="R71" s="41">
        <v>32</v>
      </c>
      <c r="S71" s="43">
        <v>13</v>
      </c>
      <c r="T71" s="41">
        <v>17</v>
      </c>
      <c r="U71" s="43">
        <v>9</v>
      </c>
      <c r="V71" s="41">
        <v>11</v>
      </c>
      <c r="W71" s="43">
        <v>8</v>
      </c>
      <c r="X71" s="41">
        <v>14</v>
      </c>
      <c r="Y71" s="43">
        <v>3</v>
      </c>
      <c r="Z71" s="41">
        <v>13</v>
      </c>
      <c r="AA71" s="43">
        <v>6</v>
      </c>
      <c r="AB71" s="41">
        <v>10</v>
      </c>
      <c r="AC71" s="43">
        <v>1</v>
      </c>
      <c r="AD71" s="41">
        <v>2</v>
      </c>
      <c r="AE71" s="43"/>
      <c r="AF71" s="41"/>
      <c r="AG71" s="43"/>
      <c r="AH71" s="41">
        <v>3</v>
      </c>
      <c r="AI71" s="43"/>
      <c r="AJ71" s="41"/>
      <c r="AK71" s="43"/>
      <c r="AL71" s="44"/>
      <c r="AM71" s="45"/>
      <c r="AN71" s="46"/>
      <c r="AO71" s="47">
        <v>0</v>
      </c>
      <c r="AP71" s="42">
        <v>0</v>
      </c>
      <c r="AQ71" s="32">
        <v>0</v>
      </c>
      <c r="AR71" s="32">
        <v>0</v>
      </c>
      <c r="AS71" s="32">
        <v>0</v>
      </c>
      <c r="AT71" s="32">
        <v>0</v>
      </c>
      <c r="AU71" s="33" t="str">
        <f t="shared" si="1"/>
        <v/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7"/>
      <c r="BG71" s="17"/>
      <c r="BX71" s="2"/>
      <c r="CA71" s="35" t="str">
        <f t="shared" si="2"/>
        <v/>
      </c>
      <c r="CB71" s="35" t="str">
        <f t="shared" si="3"/>
        <v/>
      </c>
      <c r="CC71" s="35" t="str">
        <f t="shared" si="4"/>
        <v/>
      </c>
      <c r="CD71" s="35" t="str">
        <f t="shared" si="5"/>
        <v/>
      </c>
      <c r="CE71" s="35"/>
      <c r="CF71" s="35"/>
      <c r="CG71" s="36">
        <f t="shared" si="6"/>
        <v>0</v>
      </c>
      <c r="CH71" s="36">
        <f t="shared" si="7"/>
        <v>0</v>
      </c>
      <c r="CI71" s="36">
        <f t="shared" si="8"/>
        <v>0</v>
      </c>
      <c r="CJ71" s="36">
        <f t="shared" si="9"/>
        <v>0</v>
      </c>
      <c r="CK71" s="10"/>
      <c r="CL71" s="10"/>
      <c r="CM71" s="10"/>
      <c r="CN71" s="10"/>
      <c r="CO71" s="10"/>
    </row>
    <row r="72" spans="1:93" ht="16.350000000000001" customHeight="1" x14ac:dyDescent="0.25">
      <c r="A72" s="383"/>
      <c r="B72" s="37" t="s">
        <v>41</v>
      </c>
      <c r="C72" s="38">
        <f t="shared" si="0"/>
        <v>0</v>
      </c>
      <c r="D72" s="39">
        <f t="shared" si="16"/>
        <v>0</v>
      </c>
      <c r="E72" s="40">
        <f>SUM(K72+M72+O72+Q72+S72+U72+W72+Y72+AA72+AC72+AE72+AG72+AI72+AK72+AM72)</f>
        <v>0</v>
      </c>
      <c r="F72" s="90"/>
      <c r="G72" s="91"/>
      <c r="H72" s="90"/>
      <c r="I72" s="91"/>
      <c r="J72" s="41"/>
      <c r="K72" s="43"/>
      <c r="L72" s="41"/>
      <c r="M72" s="43"/>
      <c r="N72" s="41"/>
      <c r="O72" s="43"/>
      <c r="P72" s="41"/>
      <c r="Q72" s="43"/>
      <c r="R72" s="41"/>
      <c r="S72" s="43"/>
      <c r="T72" s="41"/>
      <c r="U72" s="43"/>
      <c r="V72" s="41"/>
      <c r="W72" s="43"/>
      <c r="X72" s="41"/>
      <c r="Y72" s="43"/>
      <c r="Z72" s="41"/>
      <c r="AA72" s="43"/>
      <c r="AB72" s="41"/>
      <c r="AC72" s="43"/>
      <c r="AD72" s="41"/>
      <c r="AE72" s="43"/>
      <c r="AF72" s="41"/>
      <c r="AG72" s="43"/>
      <c r="AH72" s="41"/>
      <c r="AI72" s="43"/>
      <c r="AJ72" s="41"/>
      <c r="AK72" s="43"/>
      <c r="AL72" s="44"/>
      <c r="AM72" s="45"/>
      <c r="AN72" s="46"/>
      <c r="AO72" s="47"/>
      <c r="AP72" s="42"/>
      <c r="AQ72" s="32"/>
      <c r="AR72" s="32"/>
      <c r="AS72" s="32"/>
      <c r="AT72" s="32"/>
      <c r="AU72" s="33" t="str">
        <f t="shared" si="1"/>
        <v/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17"/>
      <c r="BG72" s="17"/>
      <c r="BX72" s="2"/>
      <c r="CA72" s="35" t="str">
        <f t="shared" si="2"/>
        <v/>
      </c>
      <c r="CB72" s="35" t="str">
        <f t="shared" si="3"/>
        <v/>
      </c>
      <c r="CC72" s="35" t="str">
        <f t="shared" si="4"/>
        <v/>
      </c>
      <c r="CD72" s="35" t="str">
        <f t="shared" si="5"/>
        <v/>
      </c>
      <c r="CE72" s="35"/>
      <c r="CF72" s="35"/>
      <c r="CG72" s="36">
        <f t="shared" si="6"/>
        <v>0</v>
      </c>
      <c r="CH72" s="36">
        <f t="shared" si="7"/>
        <v>0</v>
      </c>
      <c r="CI72" s="36">
        <f t="shared" si="8"/>
        <v>0</v>
      </c>
      <c r="CJ72" s="36">
        <f t="shared" si="9"/>
        <v>0</v>
      </c>
      <c r="CK72" s="10"/>
      <c r="CL72" s="10"/>
      <c r="CM72" s="10"/>
      <c r="CN72" s="10"/>
      <c r="CO72" s="10"/>
    </row>
    <row r="73" spans="1:93" ht="16.350000000000001" customHeight="1" x14ac:dyDescent="0.25">
      <c r="A73" s="383"/>
      <c r="B73" s="37" t="s">
        <v>42</v>
      </c>
      <c r="C73" s="38">
        <f t="shared" si="0"/>
        <v>0</v>
      </c>
      <c r="D73" s="39">
        <f t="shared" si="16"/>
        <v>0</v>
      </c>
      <c r="E73" s="40">
        <f t="shared" si="16"/>
        <v>0</v>
      </c>
      <c r="F73" s="90"/>
      <c r="G73" s="91"/>
      <c r="H73" s="90"/>
      <c r="I73" s="91"/>
      <c r="J73" s="41"/>
      <c r="K73" s="43"/>
      <c r="L73" s="41"/>
      <c r="M73" s="43"/>
      <c r="N73" s="41"/>
      <c r="O73" s="43"/>
      <c r="P73" s="41"/>
      <c r="Q73" s="43"/>
      <c r="R73" s="41"/>
      <c r="S73" s="43"/>
      <c r="T73" s="41"/>
      <c r="U73" s="43"/>
      <c r="V73" s="41"/>
      <c r="W73" s="43"/>
      <c r="X73" s="41"/>
      <c r="Y73" s="43"/>
      <c r="Z73" s="41"/>
      <c r="AA73" s="43"/>
      <c r="AB73" s="41"/>
      <c r="AC73" s="43"/>
      <c r="AD73" s="41"/>
      <c r="AE73" s="43"/>
      <c r="AF73" s="41"/>
      <c r="AG73" s="43"/>
      <c r="AH73" s="41"/>
      <c r="AI73" s="43"/>
      <c r="AJ73" s="41"/>
      <c r="AK73" s="43"/>
      <c r="AL73" s="44"/>
      <c r="AM73" s="45"/>
      <c r="AN73" s="46"/>
      <c r="AO73" s="47"/>
      <c r="AP73" s="42"/>
      <c r="AQ73" s="32"/>
      <c r="AR73" s="32"/>
      <c r="AS73" s="32"/>
      <c r="AT73" s="32"/>
      <c r="AU73" s="33" t="str">
        <f t="shared" si="1"/>
        <v/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7"/>
      <c r="BG73" s="17"/>
      <c r="BX73" s="2"/>
      <c r="CA73" s="35" t="str">
        <f t="shared" si="2"/>
        <v/>
      </c>
      <c r="CB73" s="35" t="str">
        <f t="shared" si="3"/>
        <v/>
      </c>
      <c r="CC73" s="35" t="str">
        <f t="shared" si="4"/>
        <v/>
      </c>
      <c r="CD73" s="35" t="str">
        <f t="shared" si="5"/>
        <v/>
      </c>
      <c r="CE73" s="35"/>
      <c r="CF73" s="35"/>
      <c r="CG73" s="36">
        <f t="shared" si="6"/>
        <v>0</v>
      </c>
      <c r="CH73" s="36">
        <f t="shared" si="7"/>
        <v>0</v>
      </c>
      <c r="CI73" s="36">
        <f t="shared" si="8"/>
        <v>0</v>
      </c>
      <c r="CJ73" s="36">
        <f t="shared" si="9"/>
        <v>0</v>
      </c>
      <c r="CK73" s="10"/>
      <c r="CL73" s="10"/>
      <c r="CM73" s="10"/>
      <c r="CN73" s="10"/>
      <c r="CO73" s="10"/>
    </row>
    <row r="74" spans="1:93" ht="16.350000000000001" customHeight="1" x14ac:dyDescent="0.25">
      <c r="A74" s="383"/>
      <c r="B74" s="103" t="s">
        <v>46</v>
      </c>
      <c r="C74" s="104">
        <f t="shared" si="0"/>
        <v>0</v>
      </c>
      <c r="D74" s="39">
        <f t="shared" si="16"/>
        <v>0</v>
      </c>
      <c r="E74" s="61">
        <f t="shared" si="16"/>
        <v>0</v>
      </c>
      <c r="F74" s="90"/>
      <c r="G74" s="91"/>
      <c r="H74" s="90"/>
      <c r="I74" s="91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3"/>
      <c r="U74" s="55"/>
      <c r="V74" s="53"/>
      <c r="W74" s="55"/>
      <c r="X74" s="53"/>
      <c r="Y74" s="55"/>
      <c r="Z74" s="53"/>
      <c r="AA74" s="55"/>
      <c r="AB74" s="53"/>
      <c r="AC74" s="55"/>
      <c r="AD74" s="53"/>
      <c r="AE74" s="55"/>
      <c r="AF74" s="53"/>
      <c r="AG74" s="55"/>
      <c r="AH74" s="53"/>
      <c r="AI74" s="55"/>
      <c r="AJ74" s="53"/>
      <c r="AK74" s="55"/>
      <c r="AL74" s="56"/>
      <c r="AM74" s="57"/>
      <c r="AN74" s="46"/>
      <c r="AO74" s="58"/>
      <c r="AP74" s="54"/>
      <c r="AQ74" s="105"/>
      <c r="AR74" s="105"/>
      <c r="AS74" s="105"/>
      <c r="AT74" s="105"/>
      <c r="AU74" s="33" t="str">
        <f t="shared" si="1"/>
        <v/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17"/>
      <c r="BG74" s="17"/>
      <c r="BX74" s="2"/>
      <c r="CA74" s="35" t="str">
        <f t="shared" si="2"/>
        <v/>
      </c>
      <c r="CB74" s="35" t="str">
        <f t="shared" si="3"/>
        <v/>
      </c>
      <c r="CC74" s="35" t="str">
        <f t="shared" si="4"/>
        <v/>
      </c>
      <c r="CD74" s="35" t="str">
        <f t="shared" si="5"/>
        <v/>
      </c>
      <c r="CE74" s="35"/>
      <c r="CF74" s="35"/>
      <c r="CG74" s="36">
        <f t="shared" si="6"/>
        <v>0</v>
      </c>
      <c r="CH74" s="36">
        <f t="shared" si="7"/>
        <v>0</v>
      </c>
      <c r="CI74" s="36">
        <f t="shared" si="8"/>
        <v>0</v>
      </c>
      <c r="CJ74" s="36">
        <f t="shared" si="9"/>
        <v>0</v>
      </c>
      <c r="CK74" s="10"/>
      <c r="CL74" s="10"/>
      <c r="CM74" s="10"/>
      <c r="CN74" s="10"/>
      <c r="CO74" s="10"/>
    </row>
    <row r="75" spans="1:93" ht="16.350000000000001" customHeight="1" x14ac:dyDescent="0.25">
      <c r="A75" s="384"/>
      <c r="B75" s="63" t="s">
        <v>45</v>
      </c>
      <c r="C75" s="64">
        <f t="shared" si="0"/>
        <v>0</v>
      </c>
      <c r="D75" s="65">
        <f t="shared" si="16"/>
        <v>0</v>
      </c>
      <c r="E75" s="66">
        <f t="shared" si="16"/>
        <v>0</v>
      </c>
      <c r="F75" s="97"/>
      <c r="G75" s="106"/>
      <c r="H75" s="97"/>
      <c r="I75" s="106"/>
      <c r="J75" s="70"/>
      <c r="K75" s="84"/>
      <c r="L75" s="70"/>
      <c r="M75" s="84"/>
      <c r="N75" s="70"/>
      <c r="O75" s="84"/>
      <c r="P75" s="70"/>
      <c r="Q75" s="84"/>
      <c r="R75" s="70"/>
      <c r="S75" s="84"/>
      <c r="T75" s="70"/>
      <c r="U75" s="84"/>
      <c r="V75" s="70"/>
      <c r="W75" s="84"/>
      <c r="X75" s="70"/>
      <c r="Y75" s="84"/>
      <c r="Z75" s="70"/>
      <c r="AA75" s="84"/>
      <c r="AB75" s="70"/>
      <c r="AC75" s="84"/>
      <c r="AD75" s="70"/>
      <c r="AE75" s="84"/>
      <c r="AF75" s="70"/>
      <c r="AG75" s="84"/>
      <c r="AH75" s="70"/>
      <c r="AI75" s="84"/>
      <c r="AJ75" s="70"/>
      <c r="AK75" s="84"/>
      <c r="AL75" s="85"/>
      <c r="AM75" s="86"/>
      <c r="AN75" s="72"/>
      <c r="AO75" s="87"/>
      <c r="AP75" s="74"/>
      <c r="AQ75" s="75"/>
      <c r="AR75" s="75"/>
      <c r="AS75" s="75"/>
      <c r="AT75" s="75"/>
      <c r="AU75" s="33" t="str">
        <f t="shared" si="1"/>
        <v/>
      </c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17"/>
      <c r="BG75" s="17"/>
      <c r="BX75" s="2"/>
      <c r="CA75" s="35" t="str">
        <f t="shared" si="2"/>
        <v/>
      </c>
      <c r="CB75" s="35" t="str">
        <f t="shared" si="3"/>
        <v/>
      </c>
      <c r="CC75" s="35" t="str">
        <f t="shared" si="4"/>
        <v/>
      </c>
      <c r="CD75" s="35" t="str">
        <f t="shared" si="5"/>
        <v/>
      </c>
      <c r="CE75" s="35"/>
      <c r="CF75" s="35"/>
      <c r="CG75" s="36">
        <f t="shared" si="6"/>
        <v>0</v>
      </c>
      <c r="CH75" s="36">
        <f t="shared" si="7"/>
        <v>0</v>
      </c>
      <c r="CI75" s="36">
        <f t="shared" si="8"/>
        <v>0</v>
      </c>
      <c r="CJ75" s="36">
        <f t="shared" si="9"/>
        <v>0</v>
      </c>
      <c r="CK75" s="10"/>
      <c r="CL75" s="10"/>
      <c r="CM75" s="10"/>
      <c r="CN75" s="10"/>
      <c r="CO75" s="10"/>
    </row>
    <row r="76" spans="1:93" ht="16.350000000000001" customHeight="1" x14ac:dyDescent="0.25">
      <c r="A76" s="382" t="s">
        <v>54</v>
      </c>
      <c r="B76" s="18" t="s">
        <v>55</v>
      </c>
      <c r="C76" s="19">
        <f>SUM(D76+E76)</f>
        <v>0</v>
      </c>
      <c r="D76" s="125"/>
      <c r="E76" s="21">
        <f>SUM(K76+M76+O76+Q76+S76+U76+W76+Y76+AA76+AC76)</f>
        <v>0</v>
      </c>
      <c r="F76" s="88"/>
      <c r="G76" s="89"/>
      <c r="H76" s="88"/>
      <c r="I76" s="89"/>
      <c r="J76" s="88"/>
      <c r="K76" s="24"/>
      <c r="L76" s="88"/>
      <c r="M76" s="24"/>
      <c r="N76" s="88"/>
      <c r="O76" s="24"/>
      <c r="P76" s="88"/>
      <c r="Q76" s="24"/>
      <c r="R76" s="88"/>
      <c r="S76" s="24"/>
      <c r="T76" s="88"/>
      <c r="U76" s="24"/>
      <c r="V76" s="88"/>
      <c r="W76" s="24"/>
      <c r="X76" s="88"/>
      <c r="Y76" s="24"/>
      <c r="Z76" s="88"/>
      <c r="AA76" s="24"/>
      <c r="AB76" s="88"/>
      <c r="AC76" s="55"/>
      <c r="AD76" s="126"/>
      <c r="AE76" s="127"/>
      <c r="AF76" s="109"/>
      <c r="AG76" s="110"/>
      <c r="AH76" s="109"/>
      <c r="AI76" s="110"/>
      <c r="AJ76" s="109"/>
      <c r="AK76" s="110"/>
      <c r="AL76" s="111"/>
      <c r="AM76" s="112"/>
      <c r="AN76" s="81"/>
      <c r="AO76" s="82"/>
      <c r="AP76" s="29"/>
      <c r="AQ76" s="30"/>
      <c r="AR76" s="30"/>
      <c r="AS76" s="30"/>
      <c r="AT76" s="30"/>
      <c r="AU76" s="33" t="str">
        <f t="shared" si="1"/>
        <v/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17"/>
      <c r="BG76" s="17"/>
      <c r="BX76" s="2"/>
      <c r="CA76" s="35" t="str">
        <f t="shared" si="2"/>
        <v/>
      </c>
      <c r="CB76" s="35" t="str">
        <f t="shared" si="3"/>
        <v/>
      </c>
      <c r="CC76" s="35" t="str">
        <f t="shared" si="4"/>
        <v/>
      </c>
      <c r="CD76" s="35" t="str">
        <f t="shared" si="5"/>
        <v/>
      </c>
      <c r="CE76" s="35"/>
      <c r="CF76" s="35"/>
      <c r="CG76" s="36">
        <f t="shared" si="6"/>
        <v>0</v>
      </c>
      <c r="CH76" s="36">
        <f t="shared" si="7"/>
        <v>0</v>
      </c>
      <c r="CI76" s="36">
        <f t="shared" si="8"/>
        <v>0</v>
      </c>
      <c r="CJ76" s="36">
        <f t="shared" si="9"/>
        <v>0</v>
      </c>
      <c r="CK76" s="10"/>
      <c r="CL76" s="10"/>
      <c r="CM76" s="10"/>
      <c r="CN76" s="10"/>
      <c r="CO76" s="10"/>
    </row>
    <row r="77" spans="1:93" ht="16.350000000000001" customHeight="1" x14ac:dyDescent="0.25">
      <c r="A77" s="383"/>
      <c r="B77" s="128" t="s">
        <v>56</v>
      </c>
      <c r="C77" s="129">
        <f t="shared" si="0"/>
        <v>5</v>
      </c>
      <c r="D77" s="130"/>
      <c r="E77" s="61">
        <f t="shared" ref="E77:E80" si="17">SUM(K77+M77+O77+Q77+S77+U77+W77+Y77+AA77+AC77)</f>
        <v>5</v>
      </c>
      <c r="F77" s="90"/>
      <c r="G77" s="91"/>
      <c r="H77" s="90"/>
      <c r="I77" s="91"/>
      <c r="J77" s="90"/>
      <c r="K77" s="43"/>
      <c r="L77" s="90"/>
      <c r="M77" s="43"/>
      <c r="N77" s="90"/>
      <c r="O77" s="43"/>
      <c r="P77" s="90"/>
      <c r="Q77" s="43">
        <v>1</v>
      </c>
      <c r="R77" s="90"/>
      <c r="S77" s="43">
        <v>1</v>
      </c>
      <c r="T77" s="90"/>
      <c r="U77" s="43">
        <v>3</v>
      </c>
      <c r="V77" s="90"/>
      <c r="W77" s="43"/>
      <c r="X77" s="90"/>
      <c r="Y77" s="43"/>
      <c r="Z77" s="90"/>
      <c r="AA77" s="43"/>
      <c r="AB77" s="90"/>
      <c r="AC77" s="55"/>
      <c r="AD77" s="126"/>
      <c r="AE77" s="127"/>
      <c r="AF77" s="113"/>
      <c r="AG77" s="92"/>
      <c r="AH77" s="113"/>
      <c r="AI77" s="92"/>
      <c r="AJ77" s="113"/>
      <c r="AK77" s="92"/>
      <c r="AL77" s="114"/>
      <c r="AM77" s="115"/>
      <c r="AN77" s="46"/>
      <c r="AO77" s="47">
        <v>0</v>
      </c>
      <c r="AP77" s="42">
        <v>0</v>
      </c>
      <c r="AQ77" s="32">
        <v>0</v>
      </c>
      <c r="AR77" s="32">
        <v>1</v>
      </c>
      <c r="AS77" s="32">
        <v>0</v>
      </c>
      <c r="AT77" s="32">
        <v>0</v>
      </c>
      <c r="AU77" s="33" t="str">
        <f t="shared" si="1"/>
        <v/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17"/>
      <c r="BG77" s="17"/>
      <c r="BX77" s="2"/>
      <c r="CA77" s="35" t="str">
        <f t="shared" si="2"/>
        <v/>
      </c>
      <c r="CB77" s="35" t="str">
        <f t="shared" si="3"/>
        <v/>
      </c>
      <c r="CC77" s="35" t="str">
        <f t="shared" si="4"/>
        <v/>
      </c>
      <c r="CD77" s="35" t="str">
        <f t="shared" si="5"/>
        <v/>
      </c>
      <c r="CE77" s="35"/>
      <c r="CF77" s="35"/>
      <c r="CG77" s="36">
        <f t="shared" si="6"/>
        <v>0</v>
      </c>
      <c r="CH77" s="36">
        <f t="shared" si="7"/>
        <v>0</v>
      </c>
      <c r="CI77" s="36">
        <f t="shared" si="8"/>
        <v>0</v>
      </c>
      <c r="CJ77" s="36">
        <f t="shared" si="9"/>
        <v>0</v>
      </c>
      <c r="CK77" s="10"/>
      <c r="CL77" s="10"/>
      <c r="CM77" s="10"/>
      <c r="CN77" s="10"/>
      <c r="CO77" s="10"/>
    </row>
    <row r="78" spans="1:93" ht="16.350000000000001" customHeight="1" x14ac:dyDescent="0.25">
      <c r="A78" s="383"/>
      <c r="B78" s="128" t="s">
        <v>57</v>
      </c>
      <c r="C78" s="129">
        <f t="shared" ref="C78:C89" si="18">SUM(D78+E78)</f>
        <v>0</v>
      </c>
      <c r="D78" s="131"/>
      <c r="E78" s="61">
        <f t="shared" si="17"/>
        <v>0</v>
      </c>
      <c r="F78" s="113"/>
      <c r="G78" s="132"/>
      <c r="H78" s="113"/>
      <c r="I78" s="132"/>
      <c r="J78" s="113"/>
      <c r="K78" s="43"/>
      <c r="L78" s="113"/>
      <c r="M78" s="43"/>
      <c r="N78" s="113"/>
      <c r="O78" s="43"/>
      <c r="P78" s="113"/>
      <c r="Q78" s="43"/>
      <c r="R78" s="113"/>
      <c r="S78" s="43"/>
      <c r="T78" s="113"/>
      <c r="U78" s="43"/>
      <c r="V78" s="113"/>
      <c r="W78" s="43"/>
      <c r="X78" s="113"/>
      <c r="Y78" s="43"/>
      <c r="Z78" s="113"/>
      <c r="AA78" s="43"/>
      <c r="AB78" s="113"/>
      <c r="AC78" s="55"/>
      <c r="AD78" s="126"/>
      <c r="AE78" s="127"/>
      <c r="AF78" s="113"/>
      <c r="AG78" s="92"/>
      <c r="AH78" s="113"/>
      <c r="AI78" s="92"/>
      <c r="AJ78" s="113"/>
      <c r="AK78" s="92"/>
      <c r="AL78" s="114"/>
      <c r="AM78" s="115"/>
      <c r="AN78" s="46"/>
      <c r="AO78" s="58"/>
      <c r="AP78" s="54"/>
      <c r="AQ78" s="105"/>
      <c r="AR78" s="105"/>
      <c r="AS78" s="105"/>
      <c r="AT78" s="105"/>
      <c r="AU78" s="33" t="str">
        <f t="shared" ref="AU78:AU89" si="19">$CA78&amp;$CB78&amp;$CC78&amp;$CD78</f>
        <v/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7"/>
      <c r="BG78" s="17"/>
      <c r="BX78" s="2"/>
      <c r="CA78" s="35" t="str">
        <f t="shared" ref="CA78:CA89" si="20">IF(CG78=1,"* No olvide digitar la columna Trans y/o Pueblos Originarios y/o Migrantes y/o Población SENAME (Digite Cero si no tiene). ","")</f>
        <v/>
      </c>
      <c r="CB78" s="35" t="str">
        <f t="shared" ref="CB78:CB89" si="21">IF(CH78=1,"* El número de Trans y/o Pueblos Originarios y/o Migrantes y/o Población SENAME NO DEBE ser mayor que el Total. ","")</f>
        <v/>
      </c>
      <c r="CC78" s="35" t="str">
        <f t="shared" ref="CC78:CC89" si="22">IF(CI78=1,"* Las consejerías realizadas en Espacios amigables NO DEBEN ser mayor al Total. ","")</f>
        <v/>
      </c>
      <c r="CD78" s="35" t="str">
        <f t="shared" ref="CD78:CD89" si="23">IF(CJ78=1,"* La columna 14-18 AÑOS no puede ser mayor al total por grupo edad de 10 a 19 años. ","")</f>
        <v/>
      </c>
      <c r="CE78" s="35"/>
      <c r="CF78" s="35"/>
      <c r="CG78" s="36">
        <f t="shared" ref="CG78:CG89" si="24">IF(AND(C78&lt;&gt;0,OR(AO78="",AP78="",AQ78="",AR78="",AT78="")),1,0)</f>
        <v>0</v>
      </c>
      <c r="CH78" s="36">
        <f t="shared" ref="CH78:CH89" si="25">IF(OR(C78&lt;(AO78+AP78),C78&lt;AQ78,C78&lt;AR78,C78&lt;AT78),1,0)</f>
        <v>0</v>
      </c>
      <c r="CI78" s="36">
        <f t="shared" ref="CI78:CI89" si="26">IF(C78&lt;AN78,1,0)</f>
        <v>0</v>
      </c>
      <c r="CJ78" s="36">
        <f t="shared" ref="CJ78:CJ89" si="27">IF((J78+K78+L78+M78)&lt;AS78,1,0)</f>
        <v>0</v>
      </c>
      <c r="CK78" s="10"/>
      <c r="CL78" s="10"/>
      <c r="CM78" s="10"/>
      <c r="CN78" s="10"/>
      <c r="CO78" s="10"/>
    </row>
    <row r="79" spans="1:93" ht="16.350000000000001" customHeight="1" x14ac:dyDescent="0.25">
      <c r="A79" s="383"/>
      <c r="B79" s="128" t="s">
        <v>58</v>
      </c>
      <c r="C79" s="38">
        <f t="shared" si="18"/>
        <v>3</v>
      </c>
      <c r="D79" s="130"/>
      <c r="E79" s="61">
        <f t="shared" si="17"/>
        <v>3</v>
      </c>
      <c r="F79" s="90"/>
      <c r="G79" s="91"/>
      <c r="H79" s="90"/>
      <c r="I79" s="91"/>
      <c r="J79" s="90"/>
      <c r="K79" s="55"/>
      <c r="L79" s="90"/>
      <c r="M79" s="55"/>
      <c r="N79" s="90"/>
      <c r="O79" s="55"/>
      <c r="P79" s="90"/>
      <c r="Q79" s="55">
        <v>1</v>
      </c>
      <c r="R79" s="90"/>
      <c r="S79" s="55">
        <v>1</v>
      </c>
      <c r="T79" s="90"/>
      <c r="U79" s="55">
        <v>1</v>
      </c>
      <c r="V79" s="90"/>
      <c r="W79" s="55"/>
      <c r="X79" s="90"/>
      <c r="Y79" s="55"/>
      <c r="Z79" s="90"/>
      <c r="AA79" s="55"/>
      <c r="AB79" s="90"/>
      <c r="AC79" s="55"/>
      <c r="AD79" s="126"/>
      <c r="AE79" s="127"/>
      <c r="AF79" s="113"/>
      <c r="AG79" s="92"/>
      <c r="AH79" s="113"/>
      <c r="AI79" s="92"/>
      <c r="AJ79" s="113"/>
      <c r="AK79" s="92"/>
      <c r="AL79" s="114"/>
      <c r="AM79" s="115"/>
      <c r="AN79" s="46"/>
      <c r="AO79" s="58">
        <v>0</v>
      </c>
      <c r="AP79" s="54">
        <v>0</v>
      </c>
      <c r="AQ79" s="105">
        <v>0</v>
      </c>
      <c r="AR79" s="105">
        <v>0</v>
      </c>
      <c r="AS79" s="105">
        <v>0</v>
      </c>
      <c r="AT79" s="105">
        <v>0</v>
      </c>
      <c r="AU79" s="33" t="str">
        <f t="shared" si="19"/>
        <v/>
      </c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17"/>
      <c r="BG79" s="17"/>
      <c r="BX79" s="2"/>
      <c r="CA79" s="35" t="str">
        <f t="shared" si="20"/>
        <v/>
      </c>
      <c r="CB79" s="35" t="str">
        <f t="shared" si="21"/>
        <v/>
      </c>
      <c r="CC79" s="35" t="str">
        <f t="shared" si="22"/>
        <v/>
      </c>
      <c r="CD79" s="35" t="str">
        <f t="shared" si="23"/>
        <v/>
      </c>
      <c r="CE79" s="35"/>
      <c r="CF79" s="35"/>
      <c r="CG79" s="36">
        <f t="shared" si="24"/>
        <v>0</v>
      </c>
      <c r="CH79" s="36">
        <f t="shared" si="25"/>
        <v>0</v>
      </c>
      <c r="CI79" s="36">
        <f t="shared" si="26"/>
        <v>0</v>
      </c>
      <c r="CJ79" s="36">
        <f t="shared" si="27"/>
        <v>0</v>
      </c>
      <c r="CK79" s="10"/>
      <c r="CL79" s="10"/>
      <c r="CM79" s="10"/>
      <c r="CN79" s="10"/>
      <c r="CO79" s="10"/>
    </row>
    <row r="80" spans="1:93" ht="16.350000000000001" customHeight="1" x14ac:dyDescent="0.25">
      <c r="A80" s="383"/>
      <c r="B80" s="133" t="s">
        <v>46</v>
      </c>
      <c r="C80" s="134">
        <f t="shared" si="18"/>
        <v>0</v>
      </c>
      <c r="D80" s="135"/>
      <c r="E80" s="66">
        <f t="shared" si="17"/>
        <v>0</v>
      </c>
      <c r="F80" s="97"/>
      <c r="G80" s="106"/>
      <c r="H80" s="97"/>
      <c r="I80" s="106"/>
      <c r="J80" s="97"/>
      <c r="K80" s="84"/>
      <c r="L80" s="97"/>
      <c r="M80" s="84"/>
      <c r="N80" s="97"/>
      <c r="O80" s="84"/>
      <c r="P80" s="97"/>
      <c r="Q80" s="84"/>
      <c r="R80" s="97"/>
      <c r="S80" s="84"/>
      <c r="T80" s="97"/>
      <c r="U80" s="84"/>
      <c r="V80" s="97"/>
      <c r="W80" s="84"/>
      <c r="X80" s="97"/>
      <c r="Y80" s="84"/>
      <c r="Z80" s="97"/>
      <c r="AA80" s="84"/>
      <c r="AB80" s="97"/>
      <c r="AC80" s="84"/>
      <c r="AD80" s="136"/>
      <c r="AE80" s="137"/>
      <c r="AF80" s="97"/>
      <c r="AG80" s="119"/>
      <c r="AH80" s="97"/>
      <c r="AI80" s="119"/>
      <c r="AJ80" s="97"/>
      <c r="AK80" s="119"/>
      <c r="AL80" s="120"/>
      <c r="AM80" s="121"/>
      <c r="AN80" s="72"/>
      <c r="AO80" s="87"/>
      <c r="AP80" s="74"/>
      <c r="AQ80" s="75"/>
      <c r="AR80" s="75"/>
      <c r="AS80" s="75"/>
      <c r="AT80" s="75"/>
      <c r="AU80" s="33" t="str">
        <f t="shared" si="19"/>
        <v/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17"/>
      <c r="BG80" s="17"/>
      <c r="BX80" s="2"/>
      <c r="CA80" s="35" t="str">
        <f t="shared" si="20"/>
        <v/>
      </c>
      <c r="CB80" s="35" t="str">
        <f t="shared" si="21"/>
        <v/>
      </c>
      <c r="CC80" s="35" t="str">
        <f t="shared" si="22"/>
        <v/>
      </c>
      <c r="CD80" s="35" t="str">
        <f t="shared" si="23"/>
        <v/>
      </c>
      <c r="CE80" s="35"/>
      <c r="CF80" s="35"/>
      <c r="CG80" s="36">
        <f t="shared" si="24"/>
        <v>0</v>
      </c>
      <c r="CH80" s="36">
        <f t="shared" si="25"/>
        <v>0</v>
      </c>
      <c r="CI80" s="36">
        <f t="shared" si="26"/>
        <v>0</v>
      </c>
      <c r="CJ80" s="36">
        <f t="shared" si="27"/>
        <v>0</v>
      </c>
      <c r="CK80" s="10"/>
      <c r="CL80" s="10"/>
      <c r="CM80" s="10"/>
      <c r="CN80" s="10"/>
      <c r="CO80" s="10"/>
    </row>
    <row r="81" spans="1:93" ht="16.350000000000001" customHeight="1" x14ac:dyDescent="0.25">
      <c r="A81" s="271" t="s">
        <v>59</v>
      </c>
      <c r="B81" s="139" t="s">
        <v>38</v>
      </c>
      <c r="C81" s="134">
        <f t="shared" si="18"/>
        <v>0</v>
      </c>
      <c r="D81" s="140">
        <f>SUM(F81+H81+J81)</f>
        <v>0</v>
      </c>
      <c r="E81" s="66">
        <f>SUM(G81+I81+K81)</f>
        <v>0</v>
      </c>
      <c r="F81" s="141"/>
      <c r="G81" s="142"/>
      <c r="H81" s="141"/>
      <c r="I81" s="142"/>
      <c r="J81" s="141"/>
      <c r="K81" s="143"/>
      <c r="L81" s="144"/>
      <c r="M81" s="145"/>
      <c r="N81" s="144"/>
      <c r="O81" s="145"/>
      <c r="P81" s="144"/>
      <c r="Q81" s="145"/>
      <c r="R81" s="144"/>
      <c r="S81" s="145"/>
      <c r="T81" s="144"/>
      <c r="U81" s="145"/>
      <c r="V81" s="144"/>
      <c r="W81" s="145"/>
      <c r="X81" s="144"/>
      <c r="Y81" s="145"/>
      <c r="Z81" s="144"/>
      <c r="AA81" s="145"/>
      <c r="AB81" s="144"/>
      <c r="AC81" s="145"/>
      <c r="AD81" s="146"/>
      <c r="AE81" s="147"/>
      <c r="AF81" s="148"/>
      <c r="AG81" s="149"/>
      <c r="AH81" s="148"/>
      <c r="AI81" s="149"/>
      <c r="AJ81" s="148"/>
      <c r="AK81" s="149"/>
      <c r="AL81" s="150"/>
      <c r="AM81" s="151"/>
      <c r="AN81" s="152"/>
      <c r="AO81" s="153"/>
      <c r="AP81" s="142"/>
      <c r="AQ81" s="154"/>
      <c r="AR81" s="154"/>
      <c r="AS81" s="154"/>
      <c r="AT81" s="154"/>
      <c r="AU81" s="33" t="str">
        <f t="shared" si="19"/>
        <v/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17"/>
      <c r="BG81" s="17"/>
      <c r="BX81" s="2"/>
      <c r="CA81" s="35" t="str">
        <f t="shared" si="20"/>
        <v/>
      </c>
      <c r="CB81" s="35" t="str">
        <f t="shared" si="21"/>
        <v/>
      </c>
      <c r="CC81" s="35" t="str">
        <f t="shared" si="22"/>
        <v/>
      </c>
      <c r="CD81" s="35" t="str">
        <f t="shared" si="23"/>
        <v/>
      </c>
      <c r="CE81" s="35"/>
      <c r="CF81" s="35"/>
      <c r="CG81" s="36">
        <f t="shared" si="24"/>
        <v>0</v>
      </c>
      <c r="CH81" s="36">
        <f t="shared" si="25"/>
        <v>0</v>
      </c>
      <c r="CI81" s="36">
        <f t="shared" si="26"/>
        <v>0</v>
      </c>
      <c r="CJ81" s="36">
        <f t="shared" si="27"/>
        <v>0</v>
      </c>
      <c r="CK81" s="10"/>
      <c r="CL81" s="10"/>
      <c r="CM81" s="10"/>
      <c r="CN81" s="10"/>
      <c r="CO81" s="10"/>
    </row>
    <row r="82" spans="1:93" ht="16.350000000000001" customHeight="1" x14ac:dyDescent="0.25">
      <c r="A82" s="382" t="s">
        <v>60</v>
      </c>
      <c r="B82" s="18" t="s">
        <v>37</v>
      </c>
      <c r="C82" s="19">
        <f t="shared" si="18"/>
        <v>0</v>
      </c>
      <c r="D82" s="20">
        <f>+F82+H82+J82+L82+N82+P82+R82+T82+V82+X82+Z82+AB82+AD82+AF82+AH82+AJ82+AL82</f>
        <v>0</v>
      </c>
      <c r="E82" s="21">
        <f>+G82+I82+K82+M82+O82+Q82+S82+U82+W82+Y82+AA82+AC82+AE82+AG82+AI82+AK82+AM82</f>
        <v>0</v>
      </c>
      <c r="F82" s="94"/>
      <c r="G82" s="95"/>
      <c r="H82" s="94"/>
      <c r="I82" s="95"/>
      <c r="J82" s="94"/>
      <c r="K82" s="96"/>
      <c r="L82" s="41"/>
      <c r="M82" s="43"/>
      <c r="N82" s="41"/>
      <c r="O82" s="43"/>
      <c r="P82" s="41"/>
      <c r="Q82" s="43"/>
      <c r="R82" s="41"/>
      <c r="S82" s="43"/>
      <c r="T82" s="41"/>
      <c r="U82" s="43"/>
      <c r="V82" s="41"/>
      <c r="W82" s="43"/>
      <c r="X82" s="41"/>
      <c r="Y82" s="43"/>
      <c r="Z82" s="41"/>
      <c r="AA82" s="43"/>
      <c r="AB82" s="41"/>
      <c r="AC82" s="43"/>
      <c r="AD82" s="94"/>
      <c r="AE82" s="96"/>
      <c r="AF82" s="94"/>
      <c r="AG82" s="96"/>
      <c r="AH82" s="94"/>
      <c r="AI82" s="96"/>
      <c r="AJ82" s="94"/>
      <c r="AK82" s="96"/>
      <c r="AL82" s="155"/>
      <c r="AM82" s="156"/>
      <c r="AN82" s="157"/>
      <c r="AO82" s="158"/>
      <c r="AP82" s="95"/>
      <c r="AQ82" s="83"/>
      <c r="AR82" s="83"/>
      <c r="AS82" s="83"/>
      <c r="AT82" s="83"/>
      <c r="AU82" s="33" t="str">
        <f t="shared" si="19"/>
        <v/>
      </c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17"/>
      <c r="BG82" s="17"/>
      <c r="BX82" s="2"/>
      <c r="CA82" s="35" t="str">
        <f t="shared" si="20"/>
        <v/>
      </c>
      <c r="CB82" s="35" t="str">
        <f t="shared" si="21"/>
        <v/>
      </c>
      <c r="CC82" s="35" t="str">
        <f t="shared" si="22"/>
        <v/>
      </c>
      <c r="CD82" s="35" t="str">
        <f t="shared" si="23"/>
        <v/>
      </c>
      <c r="CE82" s="35"/>
      <c r="CF82" s="35"/>
      <c r="CG82" s="36">
        <f t="shared" si="24"/>
        <v>0</v>
      </c>
      <c r="CH82" s="36">
        <f t="shared" si="25"/>
        <v>0</v>
      </c>
      <c r="CI82" s="36">
        <f t="shared" si="26"/>
        <v>0</v>
      </c>
      <c r="CJ82" s="36">
        <f t="shared" si="27"/>
        <v>0</v>
      </c>
      <c r="CK82" s="10"/>
      <c r="CL82" s="10"/>
      <c r="CM82" s="10"/>
      <c r="CN82" s="10"/>
      <c r="CO82" s="10"/>
    </row>
    <row r="83" spans="1:93" ht="16.350000000000001" customHeight="1" x14ac:dyDescent="0.25">
      <c r="A83" s="383"/>
      <c r="B83" s="37" t="s">
        <v>38</v>
      </c>
      <c r="C83" s="38">
        <f t="shared" si="18"/>
        <v>0</v>
      </c>
      <c r="D83" s="39">
        <f t="shared" ref="D83:E89" si="28">+F83+H83+J83+L83+N83+P83+R83+T83+V83+X83+Z83+AB83+AD83+AF83+AH83+AJ83+AL83</f>
        <v>0</v>
      </c>
      <c r="E83" s="40">
        <f t="shared" si="28"/>
        <v>0</v>
      </c>
      <c r="F83" s="41"/>
      <c r="G83" s="42"/>
      <c r="H83" s="41"/>
      <c r="I83" s="42"/>
      <c r="J83" s="41"/>
      <c r="K83" s="43"/>
      <c r="L83" s="41"/>
      <c r="M83" s="43"/>
      <c r="N83" s="41"/>
      <c r="O83" s="43"/>
      <c r="P83" s="41"/>
      <c r="Q83" s="43"/>
      <c r="R83" s="41"/>
      <c r="S83" s="43"/>
      <c r="T83" s="41"/>
      <c r="U83" s="43"/>
      <c r="V83" s="41"/>
      <c r="W83" s="43"/>
      <c r="X83" s="41"/>
      <c r="Y83" s="43"/>
      <c r="Z83" s="41"/>
      <c r="AA83" s="43"/>
      <c r="AB83" s="41"/>
      <c r="AC83" s="43"/>
      <c r="AD83" s="41"/>
      <c r="AE83" s="43"/>
      <c r="AF83" s="41"/>
      <c r="AG83" s="43"/>
      <c r="AH83" s="41"/>
      <c r="AI83" s="43"/>
      <c r="AJ83" s="41"/>
      <c r="AK83" s="43"/>
      <c r="AL83" s="44"/>
      <c r="AM83" s="45"/>
      <c r="AN83" s="159"/>
      <c r="AO83" s="47"/>
      <c r="AP83" s="42"/>
      <c r="AQ83" s="32"/>
      <c r="AR83" s="32"/>
      <c r="AS83" s="32"/>
      <c r="AT83" s="32"/>
      <c r="AU83" s="33" t="str">
        <f t="shared" si="19"/>
        <v/>
      </c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17"/>
      <c r="BG83" s="17"/>
      <c r="BX83" s="2"/>
      <c r="CA83" s="35" t="str">
        <f t="shared" si="20"/>
        <v/>
      </c>
      <c r="CB83" s="35" t="str">
        <f t="shared" si="21"/>
        <v/>
      </c>
      <c r="CC83" s="35" t="str">
        <f t="shared" si="22"/>
        <v/>
      </c>
      <c r="CD83" s="35" t="str">
        <f t="shared" si="23"/>
        <v/>
      </c>
      <c r="CE83" s="35"/>
      <c r="CF83" s="35"/>
      <c r="CG83" s="36">
        <f t="shared" si="24"/>
        <v>0</v>
      </c>
      <c r="CH83" s="36">
        <f t="shared" si="25"/>
        <v>0</v>
      </c>
      <c r="CI83" s="36">
        <f t="shared" si="26"/>
        <v>0</v>
      </c>
      <c r="CJ83" s="36">
        <f t="shared" si="27"/>
        <v>0</v>
      </c>
      <c r="CK83" s="10"/>
      <c r="CL83" s="10"/>
      <c r="CM83" s="10"/>
      <c r="CN83" s="10"/>
      <c r="CO83" s="10"/>
    </row>
    <row r="84" spans="1:93" ht="16.350000000000001" customHeight="1" x14ac:dyDescent="0.25">
      <c r="A84" s="383"/>
      <c r="B84" s="37" t="s">
        <v>39</v>
      </c>
      <c r="C84" s="38">
        <f t="shared" si="18"/>
        <v>1</v>
      </c>
      <c r="D84" s="39">
        <f t="shared" si="28"/>
        <v>1</v>
      </c>
      <c r="E84" s="40">
        <f t="shared" si="28"/>
        <v>0</v>
      </c>
      <c r="F84" s="41">
        <v>1</v>
      </c>
      <c r="G84" s="42"/>
      <c r="H84" s="41"/>
      <c r="I84" s="42"/>
      <c r="J84" s="41"/>
      <c r="K84" s="43"/>
      <c r="L84" s="41"/>
      <c r="M84" s="43"/>
      <c r="N84" s="41"/>
      <c r="O84" s="43"/>
      <c r="P84" s="41"/>
      <c r="Q84" s="43"/>
      <c r="R84" s="41"/>
      <c r="S84" s="43"/>
      <c r="T84" s="41"/>
      <c r="U84" s="43"/>
      <c r="V84" s="41"/>
      <c r="W84" s="43"/>
      <c r="X84" s="41"/>
      <c r="Y84" s="43"/>
      <c r="Z84" s="41"/>
      <c r="AA84" s="43"/>
      <c r="AB84" s="41"/>
      <c r="AC84" s="43"/>
      <c r="AD84" s="41"/>
      <c r="AE84" s="43"/>
      <c r="AF84" s="41"/>
      <c r="AG84" s="43"/>
      <c r="AH84" s="41"/>
      <c r="AI84" s="43"/>
      <c r="AJ84" s="41"/>
      <c r="AK84" s="43"/>
      <c r="AL84" s="44"/>
      <c r="AM84" s="45"/>
      <c r="AN84" s="159"/>
      <c r="AO84" s="47">
        <v>0</v>
      </c>
      <c r="AP84" s="42">
        <v>0</v>
      </c>
      <c r="AQ84" s="32">
        <v>0</v>
      </c>
      <c r="AR84" s="32">
        <v>0</v>
      </c>
      <c r="AS84" s="32">
        <v>0</v>
      </c>
      <c r="AT84" s="32">
        <v>0</v>
      </c>
      <c r="AU84" s="33" t="str">
        <f t="shared" si="19"/>
        <v/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17"/>
      <c r="BG84" s="17"/>
      <c r="BX84" s="2"/>
      <c r="CA84" s="35" t="str">
        <f t="shared" si="20"/>
        <v/>
      </c>
      <c r="CB84" s="35" t="str">
        <f t="shared" si="21"/>
        <v/>
      </c>
      <c r="CC84" s="35" t="str">
        <f t="shared" si="22"/>
        <v/>
      </c>
      <c r="CD84" s="35" t="str">
        <f t="shared" si="23"/>
        <v/>
      </c>
      <c r="CE84" s="35"/>
      <c r="CF84" s="35"/>
      <c r="CG84" s="36">
        <f t="shared" si="24"/>
        <v>0</v>
      </c>
      <c r="CH84" s="36">
        <f t="shared" si="25"/>
        <v>0</v>
      </c>
      <c r="CI84" s="36">
        <f t="shared" si="26"/>
        <v>0</v>
      </c>
      <c r="CJ84" s="36">
        <f t="shared" si="27"/>
        <v>0</v>
      </c>
      <c r="CK84" s="10"/>
      <c r="CL84" s="10"/>
      <c r="CM84" s="10"/>
      <c r="CN84" s="10"/>
      <c r="CO84" s="10"/>
    </row>
    <row r="85" spans="1:93" ht="16.350000000000001" customHeight="1" x14ac:dyDescent="0.25">
      <c r="A85" s="383"/>
      <c r="B85" s="37" t="s">
        <v>41</v>
      </c>
      <c r="C85" s="38">
        <f t="shared" si="18"/>
        <v>0</v>
      </c>
      <c r="D85" s="39">
        <f t="shared" si="28"/>
        <v>0</v>
      </c>
      <c r="E85" s="40">
        <f t="shared" si="28"/>
        <v>0</v>
      </c>
      <c r="F85" s="41"/>
      <c r="G85" s="42"/>
      <c r="H85" s="41"/>
      <c r="I85" s="42"/>
      <c r="J85" s="41"/>
      <c r="K85" s="43"/>
      <c r="L85" s="41"/>
      <c r="M85" s="43"/>
      <c r="N85" s="41"/>
      <c r="O85" s="43"/>
      <c r="P85" s="41"/>
      <c r="Q85" s="43"/>
      <c r="R85" s="41"/>
      <c r="S85" s="43"/>
      <c r="T85" s="41"/>
      <c r="U85" s="43"/>
      <c r="V85" s="41"/>
      <c r="W85" s="43"/>
      <c r="X85" s="41"/>
      <c r="Y85" s="43"/>
      <c r="Z85" s="41"/>
      <c r="AA85" s="43"/>
      <c r="AB85" s="41"/>
      <c r="AC85" s="43"/>
      <c r="AD85" s="41"/>
      <c r="AE85" s="43"/>
      <c r="AF85" s="41"/>
      <c r="AG85" s="43"/>
      <c r="AH85" s="41"/>
      <c r="AI85" s="43"/>
      <c r="AJ85" s="41"/>
      <c r="AK85" s="43"/>
      <c r="AL85" s="44"/>
      <c r="AM85" s="45"/>
      <c r="AN85" s="159"/>
      <c r="AO85" s="47"/>
      <c r="AP85" s="42"/>
      <c r="AQ85" s="32"/>
      <c r="AR85" s="32"/>
      <c r="AS85" s="32"/>
      <c r="AT85" s="32"/>
      <c r="AU85" s="33" t="str">
        <f t="shared" si="19"/>
        <v/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17"/>
      <c r="BG85" s="17"/>
      <c r="BX85" s="2"/>
      <c r="CA85" s="35" t="str">
        <f t="shared" si="20"/>
        <v/>
      </c>
      <c r="CB85" s="35" t="str">
        <f t="shared" si="21"/>
        <v/>
      </c>
      <c r="CC85" s="35" t="str">
        <f t="shared" si="22"/>
        <v/>
      </c>
      <c r="CD85" s="35" t="str">
        <f t="shared" si="23"/>
        <v/>
      </c>
      <c r="CE85" s="35"/>
      <c r="CF85" s="35"/>
      <c r="CG85" s="36">
        <f t="shared" si="24"/>
        <v>0</v>
      </c>
      <c r="CH85" s="36">
        <f t="shared" si="25"/>
        <v>0</v>
      </c>
      <c r="CI85" s="36">
        <f t="shared" si="26"/>
        <v>0</v>
      </c>
      <c r="CJ85" s="36">
        <f t="shared" si="27"/>
        <v>0</v>
      </c>
      <c r="CK85" s="10"/>
      <c r="CL85" s="10"/>
      <c r="CM85" s="10"/>
      <c r="CN85" s="10"/>
      <c r="CO85" s="10"/>
    </row>
    <row r="86" spans="1:93" ht="16.350000000000001" customHeight="1" x14ac:dyDescent="0.25">
      <c r="A86" s="383"/>
      <c r="B86" s="37" t="s">
        <v>42</v>
      </c>
      <c r="C86" s="38">
        <f t="shared" si="18"/>
        <v>0</v>
      </c>
      <c r="D86" s="39">
        <f t="shared" si="28"/>
        <v>0</v>
      </c>
      <c r="E86" s="40">
        <f t="shared" si="28"/>
        <v>0</v>
      </c>
      <c r="F86" s="41"/>
      <c r="G86" s="42"/>
      <c r="H86" s="41"/>
      <c r="I86" s="42"/>
      <c r="J86" s="41"/>
      <c r="K86" s="43"/>
      <c r="L86" s="41"/>
      <c r="M86" s="43"/>
      <c r="N86" s="41"/>
      <c r="O86" s="43"/>
      <c r="P86" s="41"/>
      <c r="Q86" s="43"/>
      <c r="R86" s="41"/>
      <c r="S86" s="43"/>
      <c r="T86" s="41"/>
      <c r="U86" s="43"/>
      <c r="V86" s="41"/>
      <c r="W86" s="43"/>
      <c r="X86" s="41"/>
      <c r="Y86" s="43"/>
      <c r="Z86" s="41"/>
      <c r="AA86" s="43"/>
      <c r="AB86" s="41"/>
      <c r="AC86" s="43"/>
      <c r="AD86" s="41"/>
      <c r="AE86" s="43"/>
      <c r="AF86" s="41"/>
      <c r="AG86" s="43"/>
      <c r="AH86" s="41"/>
      <c r="AI86" s="43"/>
      <c r="AJ86" s="41"/>
      <c r="AK86" s="43"/>
      <c r="AL86" s="44"/>
      <c r="AM86" s="45"/>
      <c r="AN86" s="159"/>
      <c r="AO86" s="47"/>
      <c r="AP86" s="42"/>
      <c r="AQ86" s="32"/>
      <c r="AR86" s="32"/>
      <c r="AS86" s="32"/>
      <c r="AT86" s="32"/>
      <c r="AU86" s="33" t="str">
        <f t="shared" si="19"/>
        <v/>
      </c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17"/>
      <c r="BG86" s="17"/>
      <c r="BX86" s="2"/>
      <c r="CA86" s="35" t="str">
        <f t="shared" si="20"/>
        <v/>
      </c>
      <c r="CB86" s="35" t="str">
        <f t="shared" si="21"/>
        <v/>
      </c>
      <c r="CC86" s="35" t="str">
        <f t="shared" si="22"/>
        <v/>
      </c>
      <c r="CD86" s="35" t="str">
        <f t="shared" si="23"/>
        <v/>
      </c>
      <c r="CE86" s="35"/>
      <c r="CF86" s="35"/>
      <c r="CG86" s="36">
        <f t="shared" si="24"/>
        <v>0</v>
      </c>
      <c r="CH86" s="36">
        <f t="shared" si="25"/>
        <v>0</v>
      </c>
      <c r="CI86" s="36">
        <f t="shared" si="26"/>
        <v>0</v>
      </c>
      <c r="CJ86" s="36">
        <f t="shared" si="27"/>
        <v>0</v>
      </c>
      <c r="CK86" s="10"/>
      <c r="CL86" s="10"/>
      <c r="CM86" s="10"/>
      <c r="CN86" s="10"/>
      <c r="CO86" s="10"/>
    </row>
    <row r="87" spans="1:93" ht="16.350000000000001" customHeight="1" x14ac:dyDescent="0.25">
      <c r="A87" s="383"/>
      <c r="B87" s="37" t="s">
        <v>44</v>
      </c>
      <c r="C87" s="38">
        <f t="shared" si="18"/>
        <v>0</v>
      </c>
      <c r="D87" s="39">
        <f t="shared" si="28"/>
        <v>0</v>
      </c>
      <c r="E87" s="40">
        <f t="shared" si="28"/>
        <v>0</v>
      </c>
      <c r="F87" s="41"/>
      <c r="G87" s="42"/>
      <c r="H87" s="41"/>
      <c r="I87" s="42"/>
      <c r="J87" s="41"/>
      <c r="K87" s="43"/>
      <c r="L87" s="41"/>
      <c r="M87" s="43"/>
      <c r="N87" s="41"/>
      <c r="O87" s="43"/>
      <c r="P87" s="41"/>
      <c r="Q87" s="43"/>
      <c r="R87" s="41"/>
      <c r="S87" s="43"/>
      <c r="T87" s="41"/>
      <c r="U87" s="43"/>
      <c r="V87" s="41"/>
      <c r="W87" s="43"/>
      <c r="X87" s="41"/>
      <c r="Y87" s="43"/>
      <c r="Z87" s="41"/>
      <c r="AA87" s="43"/>
      <c r="AB87" s="41"/>
      <c r="AC87" s="43"/>
      <c r="AD87" s="41"/>
      <c r="AE87" s="43"/>
      <c r="AF87" s="41"/>
      <c r="AG87" s="43"/>
      <c r="AH87" s="41"/>
      <c r="AI87" s="43"/>
      <c r="AJ87" s="41"/>
      <c r="AK87" s="43"/>
      <c r="AL87" s="44"/>
      <c r="AM87" s="45"/>
      <c r="AN87" s="159"/>
      <c r="AO87" s="47"/>
      <c r="AP87" s="42"/>
      <c r="AQ87" s="32"/>
      <c r="AR87" s="32"/>
      <c r="AS87" s="32"/>
      <c r="AT87" s="32"/>
      <c r="AU87" s="33" t="str">
        <f t="shared" si="19"/>
        <v/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17"/>
      <c r="BG87" s="17"/>
      <c r="BX87" s="2"/>
      <c r="CA87" s="35" t="str">
        <f t="shared" si="20"/>
        <v/>
      </c>
      <c r="CB87" s="35" t="str">
        <f t="shared" si="21"/>
        <v/>
      </c>
      <c r="CC87" s="35" t="str">
        <f t="shared" si="22"/>
        <v/>
      </c>
      <c r="CD87" s="35" t="str">
        <f t="shared" si="23"/>
        <v/>
      </c>
      <c r="CE87" s="35"/>
      <c r="CF87" s="35"/>
      <c r="CG87" s="36">
        <f t="shared" si="24"/>
        <v>0</v>
      </c>
      <c r="CH87" s="36">
        <f t="shared" si="25"/>
        <v>0</v>
      </c>
      <c r="CI87" s="36">
        <f t="shared" si="26"/>
        <v>0</v>
      </c>
      <c r="CJ87" s="36">
        <f t="shared" si="27"/>
        <v>0</v>
      </c>
      <c r="CK87" s="10"/>
      <c r="CL87" s="10"/>
      <c r="CM87" s="10"/>
      <c r="CN87" s="10"/>
      <c r="CO87" s="10"/>
    </row>
    <row r="88" spans="1:93" ht="16.350000000000001" customHeight="1" x14ac:dyDescent="0.25">
      <c r="A88" s="383"/>
      <c r="B88" s="59" t="s">
        <v>46</v>
      </c>
      <c r="C88" s="38">
        <f t="shared" si="18"/>
        <v>0</v>
      </c>
      <c r="D88" s="39">
        <f t="shared" si="28"/>
        <v>0</v>
      </c>
      <c r="E88" s="61">
        <f t="shared" si="28"/>
        <v>0</v>
      </c>
      <c r="F88" s="41"/>
      <c r="G88" s="42"/>
      <c r="H88" s="41"/>
      <c r="I88" s="42"/>
      <c r="J88" s="41"/>
      <c r="K88" s="43"/>
      <c r="L88" s="41"/>
      <c r="M88" s="43"/>
      <c r="N88" s="41"/>
      <c r="O88" s="43"/>
      <c r="P88" s="41"/>
      <c r="Q88" s="43"/>
      <c r="R88" s="41"/>
      <c r="S88" s="43"/>
      <c r="T88" s="41"/>
      <c r="U88" s="43"/>
      <c r="V88" s="41"/>
      <c r="W88" s="43"/>
      <c r="X88" s="41"/>
      <c r="Y88" s="43"/>
      <c r="Z88" s="41"/>
      <c r="AA88" s="43"/>
      <c r="AB88" s="41"/>
      <c r="AC88" s="43"/>
      <c r="AD88" s="41"/>
      <c r="AE88" s="43"/>
      <c r="AF88" s="41"/>
      <c r="AG88" s="43"/>
      <c r="AH88" s="41"/>
      <c r="AI88" s="43"/>
      <c r="AJ88" s="41"/>
      <c r="AK88" s="43"/>
      <c r="AL88" s="44"/>
      <c r="AM88" s="45"/>
      <c r="AN88" s="159"/>
      <c r="AO88" s="47"/>
      <c r="AP88" s="42"/>
      <c r="AQ88" s="32"/>
      <c r="AR88" s="32"/>
      <c r="AS88" s="32"/>
      <c r="AT88" s="32"/>
      <c r="AU88" s="33" t="str">
        <f t="shared" si="19"/>
        <v/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7"/>
      <c r="BG88" s="17"/>
      <c r="BX88" s="2"/>
      <c r="CA88" s="35" t="str">
        <f t="shared" si="20"/>
        <v/>
      </c>
      <c r="CB88" s="35" t="str">
        <f t="shared" si="21"/>
        <v/>
      </c>
      <c r="CC88" s="35" t="str">
        <f t="shared" si="22"/>
        <v/>
      </c>
      <c r="CD88" s="35" t="str">
        <f t="shared" si="23"/>
        <v/>
      </c>
      <c r="CE88" s="35"/>
      <c r="CF88" s="35"/>
      <c r="CG88" s="36">
        <f t="shared" si="24"/>
        <v>0</v>
      </c>
      <c r="CH88" s="36">
        <f t="shared" si="25"/>
        <v>0</v>
      </c>
      <c r="CI88" s="36">
        <f t="shared" si="26"/>
        <v>0</v>
      </c>
      <c r="CJ88" s="36">
        <f t="shared" si="27"/>
        <v>0</v>
      </c>
      <c r="CK88" s="10"/>
      <c r="CL88" s="10"/>
      <c r="CM88" s="10"/>
      <c r="CN88" s="10"/>
      <c r="CO88" s="10"/>
    </row>
    <row r="89" spans="1:93" ht="16.350000000000001" customHeight="1" x14ac:dyDescent="0.25">
      <c r="A89" s="384"/>
      <c r="B89" s="63" t="s">
        <v>45</v>
      </c>
      <c r="C89" s="64">
        <f t="shared" si="18"/>
        <v>0</v>
      </c>
      <c r="D89" s="65">
        <f t="shared" si="28"/>
        <v>0</v>
      </c>
      <c r="E89" s="66">
        <f t="shared" si="28"/>
        <v>0</v>
      </c>
      <c r="F89" s="70"/>
      <c r="G89" s="74"/>
      <c r="H89" s="70"/>
      <c r="I89" s="74"/>
      <c r="J89" s="70"/>
      <c r="K89" s="84"/>
      <c r="L89" s="70"/>
      <c r="M89" s="84"/>
      <c r="N89" s="70"/>
      <c r="O89" s="84"/>
      <c r="P89" s="70"/>
      <c r="Q89" s="84"/>
      <c r="R89" s="70"/>
      <c r="S89" s="84"/>
      <c r="T89" s="70"/>
      <c r="U89" s="84"/>
      <c r="V89" s="70"/>
      <c r="W89" s="84"/>
      <c r="X89" s="70"/>
      <c r="Y89" s="84"/>
      <c r="Z89" s="70"/>
      <c r="AA89" s="84"/>
      <c r="AB89" s="70"/>
      <c r="AC89" s="84"/>
      <c r="AD89" s="70"/>
      <c r="AE89" s="84"/>
      <c r="AF89" s="70"/>
      <c r="AG89" s="84"/>
      <c r="AH89" s="70"/>
      <c r="AI89" s="84"/>
      <c r="AJ89" s="70"/>
      <c r="AK89" s="84"/>
      <c r="AL89" s="85"/>
      <c r="AM89" s="86"/>
      <c r="AN89" s="160"/>
      <c r="AO89" s="87"/>
      <c r="AP89" s="74"/>
      <c r="AQ89" s="75"/>
      <c r="AR89" s="75"/>
      <c r="AS89" s="75"/>
      <c r="AT89" s="75"/>
      <c r="AU89" s="33" t="str">
        <f t="shared" si="19"/>
        <v/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17"/>
      <c r="BG89" s="17"/>
      <c r="BX89" s="2"/>
      <c r="CA89" s="35" t="str">
        <f t="shared" si="20"/>
        <v/>
      </c>
      <c r="CB89" s="35" t="str">
        <f t="shared" si="21"/>
        <v/>
      </c>
      <c r="CC89" s="35" t="str">
        <f t="shared" si="22"/>
        <v/>
      </c>
      <c r="CD89" s="35" t="str">
        <f t="shared" si="23"/>
        <v/>
      </c>
      <c r="CE89" s="35"/>
      <c r="CF89" s="35"/>
      <c r="CG89" s="36">
        <f t="shared" si="24"/>
        <v>0</v>
      </c>
      <c r="CH89" s="36">
        <f t="shared" si="25"/>
        <v>0</v>
      </c>
      <c r="CI89" s="36">
        <f t="shared" si="26"/>
        <v>0</v>
      </c>
      <c r="CJ89" s="36">
        <f t="shared" si="27"/>
        <v>0</v>
      </c>
      <c r="CK89" s="10"/>
      <c r="CL89" s="10"/>
      <c r="CM89" s="10"/>
      <c r="CN89" s="10"/>
      <c r="CO89" s="10"/>
    </row>
    <row r="90" spans="1:93" ht="32.1" customHeight="1" x14ac:dyDescent="0.25">
      <c r="A90" s="161" t="s">
        <v>61</v>
      </c>
      <c r="B90" s="161"/>
      <c r="C90" s="162"/>
      <c r="D90" s="162"/>
      <c r="E90" s="162"/>
      <c r="F90" s="162"/>
      <c r="G90" s="162"/>
      <c r="H90" s="162"/>
      <c r="I90" s="162"/>
      <c r="J90" s="162"/>
      <c r="K90" s="163"/>
      <c r="L90" s="163"/>
      <c r="M90" s="164"/>
      <c r="N90" s="165"/>
      <c r="O90" s="164"/>
      <c r="P90" s="164"/>
      <c r="Q90" s="164"/>
      <c r="R90" s="164"/>
      <c r="S90" s="164"/>
      <c r="T90" s="164"/>
      <c r="U90" s="164"/>
      <c r="V90" s="164"/>
      <c r="W90" s="165"/>
      <c r="X90" s="165"/>
      <c r="Y90" s="165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7"/>
      <c r="AR90" s="17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21" customHeight="1" x14ac:dyDescent="0.25">
      <c r="A91" s="382" t="s">
        <v>62</v>
      </c>
      <c r="B91" s="388" t="s">
        <v>63</v>
      </c>
      <c r="C91" s="391" t="s">
        <v>6</v>
      </c>
      <c r="D91" s="392"/>
      <c r="E91" s="393"/>
      <c r="F91" s="415" t="s">
        <v>7</v>
      </c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6"/>
      <c r="AN91" s="392" t="s">
        <v>9</v>
      </c>
      <c r="AO91" s="393"/>
      <c r="AP91" s="382" t="s">
        <v>10</v>
      </c>
      <c r="AQ91" s="382" t="s">
        <v>11</v>
      </c>
      <c r="AR91" s="382" t="s">
        <v>13</v>
      </c>
      <c r="BX91" s="2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2.5" customHeight="1" x14ac:dyDescent="0.25">
      <c r="A92" s="383"/>
      <c r="B92" s="389"/>
      <c r="C92" s="397"/>
      <c r="D92" s="398"/>
      <c r="E92" s="399"/>
      <c r="F92" s="407" t="s">
        <v>14</v>
      </c>
      <c r="G92" s="408"/>
      <c r="H92" s="407" t="s">
        <v>15</v>
      </c>
      <c r="I92" s="408"/>
      <c r="J92" s="415" t="s">
        <v>64</v>
      </c>
      <c r="K92" s="417"/>
      <c r="L92" s="415" t="s">
        <v>65</v>
      </c>
      <c r="M92" s="417"/>
      <c r="N92" s="415" t="s">
        <v>66</v>
      </c>
      <c r="O92" s="417"/>
      <c r="P92" s="415" t="s">
        <v>67</v>
      </c>
      <c r="Q92" s="417"/>
      <c r="R92" s="415" t="s">
        <v>68</v>
      </c>
      <c r="S92" s="417"/>
      <c r="T92" s="415" t="s">
        <v>69</v>
      </c>
      <c r="U92" s="417"/>
      <c r="V92" s="415" t="s">
        <v>70</v>
      </c>
      <c r="W92" s="417"/>
      <c r="X92" s="415" t="s">
        <v>71</v>
      </c>
      <c r="Y92" s="417"/>
      <c r="Z92" s="415" t="s">
        <v>72</v>
      </c>
      <c r="AA92" s="417"/>
      <c r="AB92" s="415" t="s">
        <v>73</v>
      </c>
      <c r="AC92" s="417"/>
      <c r="AD92" s="415" t="s">
        <v>74</v>
      </c>
      <c r="AE92" s="418"/>
      <c r="AF92" s="415" t="s">
        <v>75</v>
      </c>
      <c r="AG92" s="417"/>
      <c r="AH92" s="418" t="s">
        <v>76</v>
      </c>
      <c r="AI92" s="418"/>
      <c r="AJ92" s="415" t="s">
        <v>77</v>
      </c>
      <c r="AK92" s="417"/>
      <c r="AL92" s="418" t="s">
        <v>30</v>
      </c>
      <c r="AM92" s="416"/>
      <c r="AN92" s="398"/>
      <c r="AO92" s="399"/>
      <c r="AP92" s="383"/>
      <c r="AQ92" s="383"/>
      <c r="AR92" s="383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X92" s="2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24" customHeight="1" x14ac:dyDescent="0.25">
      <c r="A93" s="384"/>
      <c r="B93" s="390"/>
      <c r="C93" s="166" t="s">
        <v>31</v>
      </c>
      <c r="D93" s="167" t="s">
        <v>32</v>
      </c>
      <c r="E93" s="315" t="s">
        <v>33</v>
      </c>
      <c r="F93" s="11" t="s">
        <v>32</v>
      </c>
      <c r="G93" s="313" t="s">
        <v>33</v>
      </c>
      <c r="H93" s="11" t="s">
        <v>32</v>
      </c>
      <c r="I93" s="313" t="s">
        <v>33</v>
      </c>
      <c r="J93" s="11" t="s">
        <v>32</v>
      </c>
      <c r="K93" s="313" t="s">
        <v>33</v>
      </c>
      <c r="L93" s="11" t="s">
        <v>32</v>
      </c>
      <c r="M93" s="313" t="s">
        <v>33</v>
      </c>
      <c r="N93" s="11" t="s">
        <v>32</v>
      </c>
      <c r="O93" s="318" t="s">
        <v>33</v>
      </c>
      <c r="P93" s="11" t="s">
        <v>32</v>
      </c>
      <c r="Q93" s="313" t="s">
        <v>33</v>
      </c>
      <c r="R93" s="170" t="s">
        <v>32</v>
      </c>
      <c r="S93" s="318" t="s">
        <v>33</v>
      </c>
      <c r="T93" s="11" t="s">
        <v>32</v>
      </c>
      <c r="U93" s="313" t="s">
        <v>33</v>
      </c>
      <c r="V93" s="170" t="s">
        <v>32</v>
      </c>
      <c r="W93" s="318" t="s">
        <v>33</v>
      </c>
      <c r="X93" s="11" t="s">
        <v>32</v>
      </c>
      <c r="Y93" s="313" t="s">
        <v>33</v>
      </c>
      <c r="Z93" s="170" t="s">
        <v>32</v>
      </c>
      <c r="AA93" s="318" t="s">
        <v>33</v>
      </c>
      <c r="AB93" s="11" t="s">
        <v>32</v>
      </c>
      <c r="AC93" s="313" t="s">
        <v>33</v>
      </c>
      <c r="AD93" s="11" t="s">
        <v>32</v>
      </c>
      <c r="AE93" s="318" t="s">
        <v>33</v>
      </c>
      <c r="AF93" s="11" t="s">
        <v>32</v>
      </c>
      <c r="AG93" s="313" t="s">
        <v>33</v>
      </c>
      <c r="AH93" s="170" t="s">
        <v>32</v>
      </c>
      <c r="AI93" s="318" t="s">
        <v>33</v>
      </c>
      <c r="AJ93" s="11" t="s">
        <v>32</v>
      </c>
      <c r="AK93" s="313" t="s">
        <v>33</v>
      </c>
      <c r="AL93" s="170" t="s">
        <v>32</v>
      </c>
      <c r="AM93" s="320" t="s">
        <v>33</v>
      </c>
      <c r="AN93" s="319" t="s">
        <v>34</v>
      </c>
      <c r="AO93" s="315" t="s">
        <v>35</v>
      </c>
      <c r="AP93" s="384"/>
      <c r="AQ93" s="384"/>
      <c r="AR93" s="384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X93" s="2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9.5" customHeight="1" x14ac:dyDescent="0.25">
      <c r="A94" s="382" t="s">
        <v>78</v>
      </c>
      <c r="B94" s="18" t="s">
        <v>79</v>
      </c>
      <c r="C94" s="19">
        <f t="shared" ref="C94:C105" si="29">SUM(D94+E94)</f>
        <v>220</v>
      </c>
      <c r="D94" s="20">
        <f>+L94+N94+P94+R94+T94+V94+X94+Z94+AB94+AD94</f>
        <v>111</v>
      </c>
      <c r="E94" s="172">
        <f>+M94+O94+Q94+S94+U94+W94+Y94+AA94+AC94+AE94</f>
        <v>109</v>
      </c>
      <c r="F94" s="126"/>
      <c r="G94" s="173"/>
      <c r="H94" s="126"/>
      <c r="I94" s="174"/>
      <c r="J94" s="126"/>
      <c r="K94" s="173"/>
      <c r="L94" s="77">
        <v>3</v>
      </c>
      <c r="M94" s="78">
        <v>2</v>
      </c>
      <c r="N94" s="175">
        <v>16</v>
      </c>
      <c r="O94" s="176">
        <v>15</v>
      </c>
      <c r="P94" s="79">
        <v>15</v>
      </c>
      <c r="Q94" s="78">
        <v>30</v>
      </c>
      <c r="R94" s="177">
        <v>11</v>
      </c>
      <c r="S94" s="176">
        <v>17</v>
      </c>
      <c r="T94" s="77">
        <v>26</v>
      </c>
      <c r="U94" s="29">
        <v>9</v>
      </c>
      <c r="V94" s="175">
        <v>9</v>
      </c>
      <c r="W94" s="177">
        <v>17</v>
      </c>
      <c r="X94" s="77">
        <v>14</v>
      </c>
      <c r="Y94" s="29">
        <v>5</v>
      </c>
      <c r="Z94" s="175">
        <v>9</v>
      </c>
      <c r="AA94" s="177">
        <v>8</v>
      </c>
      <c r="AB94" s="77">
        <v>5</v>
      </c>
      <c r="AC94" s="29">
        <v>5</v>
      </c>
      <c r="AD94" s="77">
        <v>3</v>
      </c>
      <c r="AE94" s="78">
        <v>1</v>
      </c>
      <c r="AF94" s="178"/>
      <c r="AG94" s="179"/>
      <c r="AH94" s="178"/>
      <c r="AI94" s="179"/>
      <c r="AJ94" s="178"/>
      <c r="AK94" s="179"/>
      <c r="AL94" s="180"/>
      <c r="AM94" s="181"/>
      <c r="AN94" s="182">
        <v>0</v>
      </c>
      <c r="AO94" s="78">
        <v>0</v>
      </c>
      <c r="AP94" s="30">
        <v>0</v>
      </c>
      <c r="AQ94" s="29">
        <v>0</v>
      </c>
      <c r="AR94" s="78">
        <v>0</v>
      </c>
      <c r="AS94" s="33" t="str">
        <f t="shared" ref="AS94:AS105" si="30">$CA94&amp;$CB94&amp;$CC94&amp;$CD94</f>
        <v/>
      </c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17"/>
      <c r="BE94" s="17"/>
      <c r="BX94" s="2"/>
      <c r="CA94" s="35" t="str">
        <f t="shared" ref="CA94:CA105" si="31">IF(CG94=1,"* No olvide digitar la columna Trans y/o Pueblos Originarios y/o Migrantes y/o Población SENAME (Digite Cero si no tiene). ","")</f>
        <v/>
      </c>
      <c r="CB94" s="35" t="str">
        <f t="shared" ref="CB94:CB105" si="32">IF(CH94=1,"* El número de Trans y/o Pueblos Originarios y/o Migrantes y/o Población SENAME NO DEBE ser mayor que el Total. ","")</f>
        <v/>
      </c>
      <c r="CC94" s="35"/>
      <c r="CD94" s="35"/>
      <c r="CE94" s="35"/>
      <c r="CF94" s="35"/>
      <c r="CG94" s="36">
        <f t="shared" ref="CG94:CG105" si="33">IF(AND(C94&lt;&gt;0,OR(AO94="",AP94="",AQ94="",AR94="",AN94="")),1,0)</f>
        <v>0</v>
      </c>
      <c r="CH94" s="36">
        <f t="shared" ref="CH94:CH105" si="34">IF(OR(C94&lt;(AN94+AO94),C94&lt;AQ94,C94&lt;AP94,C94&lt;AR94),1,0)</f>
        <v>0</v>
      </c>
      <c r="CI94" s="36"/>
      <c r="CJ94" s="36"/>
      <c r="CK94" s="10"/>
      <c r="CL94" s="10"/>
      <c r="CM94" s="10"/>
      <c r="CN94" s="10"/>
      <c r="CO94" s="10"/>
    </row>
    <row r="95" spans="1:93" ht="19.5" customHeight="1" x14ac:dyDescent="0.25">
      <c r="A95" s="383"/>
      <c r="B95" s="37" t="s">
        <v>80</v>
      </c>
      <c r="C95" s="38">
        <f t="shared" si="29"/>
        <v>55</v>
      </c>
      <c r="D95" s="39">
        <f>SUM(F95+H95+J95+L95+N95+P95+R95+T95+V95+X95+Z95+AB95+AD95+AF95+AH95+AJ95+AL95)</f>
        <v>34</v>
      </c>
      <c r="E95" s="183">
        <f t="shared" ref="D95:E97" si="35">SUM(G95+I95+K95+M95+O95+Q95+S95+U95+W95+Y95+AA95+AC95+AE95+AG95+AI95+AK95+AM95)</f>
        <v>21</v>
      </c>
      <c r="F95" s="41"/>
      <c r="G95" s="184"/>
      <c r="H95" s="41"/>
      <c r="I95" s="42"/>
      <c r="J95" s="182"/>
      <c r="K95" s="101"/>
      <c r="L95" s="41"/>
      <c r="M95" s="43"/>
      <c r="N95" s="182"/>
      <c r="O95" s="101"/>
      <c r="P95" s="44">
        <v>4</v>
      </c>
      <c r="Q95" s="43"/>
      <c r="R95" s="184">
        <v>2</v>
      </c>
      <c r="S95" s="101">
        <v>2</v>
      </c>
      <c r="T95" s="41">
        <v>3</v>
      </c>
      <c r="U95" s="42">
        <v>1</v>
      </c>
      <c r="V95" s="182">
        <v>1</v>
      </c>
      <c r="W95" s="184">
        <v>2</v>
      </c>
      <c r="X95" s="41">
        <v>6</v>
      </c>
      <c r="Y95" s="42">
        <v>3</v>
      </c>
      <c r="Z95" s="182">
        <v>8</v>
      </c>
      <c r="AA95" s="184">
        <v>1</v>
      </c>
      <c r="AB95" s="41">
        <v>7</v>
      </c>
      <c r="AC95" s="42">
        <v>3</v>
      </c>
      <c r="AD95" s="41">
        <v>1</v>
      </c>
      <c r="AE95" s="43">
        <v>2</v>
      </c>
      <c r="AF95" s="41">
        <v>1</v>
      </c>
      <c r="AG95" s="42">
        <v>4</v>
      </c>
      <c r="AH95" s="41"/>
      <c r="AI95" s="42">
        <v>3</v>
      </c>
      <c r="AJ95" s="41">
        <v>1</v>
      </c>
      <c r="AK95" s="42"/>
      <c r="AL95" s="182"/>
      <c r="AM95" s="46"/>
      <c r="AN95" s="182">
        <v>0</v>
      </c>
      <c r="AO95" s="43">
        <v>0</v>
      </c>
      <c r="AP95" s="32">
        <v>0</v>
      </c>
      <c r="AQ95" s="42">
        <v>0</v>
      </c>
      <c r="AR95" s="43">
        <v>0</v>
      </c>
      <c r="AS95" s="33" t="str">
        <f t="shared" si="30"/>
        <v/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17"/>
      <c r="BE95" s="17"/>
      <c r="BX95" s="2"/>
      <c r="CA95" s="35" t="str">
        <f t="shared" si="31"/>
        <v/>
      </c>
      <c r="CB95" s="35" t="str">
        <f t="shared" si="32"/>
        <v/>
      </c>
      <c r="CG95" s="36">
        <f t="shared" si="33"/>
        <v>0</v>
      </c>
      <c r="CH95" s="36">
        <f t="shared" si="34"/>
        <v>0</v>
      </c>
      <c r="CI95" s="10"/>
      <c r="CJ95" s="10"/>
      <c r="CK95" s="10"/>
      <c r="CL95" s="10"/>
      <c r="CM95" s="10"/>
      <c r="CN95" s="10"/>
      <c r="CO95" s="10"/>
    </row>
    <row r="96" spans="1:93" ht="19.5" customHeight="1" x14ac:dyDescent="0.25">
      <c r="A96" s="383"/>
      <c r="B96" s="37" t="s">
        <v>81</v>
      </c>
      <c r="C96" s="38">
        <f t="shared" si="29"/>
        <v>4</v>
      </c>
      <c r="D96" s="39">
        <f t="shared" si="35"/>
        <v>1</v>
      </c>
      <c r="E96" s="183">
        <f t="shared" si="35"/>
        <v>3</v>
      </c>
      <c r="F96" s="41"/>
      <c r="G96" s="184">
        <v>1</v>
      </c>
      <c r="H96" s="41"/>
      <c r="I96" s="42"/>
      <c r="J96" s="182"/>
      <c r="K96" s="101"/>
      <c r="L96" s="41"/>
      <c r="M96" s="43"/>
      <c r="N96" s="182"/>
      <c r="O96" s="101"/>
      <c r="P96" s="44">
        <v>1</v>
      </c>
      <c r="Q96" s="43"/>
      <c r="R96" s="184"/>
      <c r="S96" s="101">
        <v>1</v>
      </c>
      <c r="T96" s="41"/>
      <c r="U96" s="42"/>
      <c r="V96" s="182"/>
      <c r="W96" s="184"/>
      <c r="X96" s="41"/>
      <c r="Y96" s="42">
        <v>1</v>
      </c>
      <c r="Z96" s="182"/>
      <c r="AA96" s="184"/>
      <c r="AB96" s="41"/>
      <c r="AC96" s="42"/>
      <c r="AD96" s="41"/>
      <c r="AE96" s="43"/>
      <c r="AF96" s="41"/>
      <c r="AG96" s="42"/>
      <c r="AH96" s="41"/>
      <c r="AI96" s="42"/>
      <c r="AJ96" s="41"/>
      <c r="AK96" s="42"/>
      <c r="AL96" s="182"/>
      <c r="AM96" s="46"/>
      <c r="AN96" s="182">
        <v>0</v>
      </c>
      <c r="AO96" s="43">
        <v>0</v>
      </c>
      <c r="AP96" s="32">
        <v>0</v>
      </c>
      <c r="AQ96" s="42">
        <v>0</v>
      </c>
      <c r="AR96" s="43">
        <v>0</v>
      </c>
      <c r="AS96" s="33" t="str">
        <f t="shared" si="30"/>
        <v/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17"/>
      <c r="BE96" s="17"/>
      <c r="BX96" s="2"/>
      <c r="CA96" s="35" t="str">
        <f t="shared" si="31"/>
        <v/>
      </c>
      <c r="CB96" s="35" t="str">
        <f t="shared" si="32"/>
        <v/>
      </c>
      <c r="CG96" s="36">
        <f t="shared" si="33"/>
        <v>0</v>
      </c>
      <c r="CH96" s="36">
        <f t="shared" si="34"/>
        <v>0</v>
      </c>
      <c r="CI96" s="10"/>
      <c r="CJ96" s="10"/>
      <c r="CK96" s="10"/>
      <c r="CL96" s="10"/>
      <c r="CM96" s="10"/>
      <c r="CN96" s="10"/>
      <c r="CO96" s="10"/>
    </row>
    <row r="97" spans="1:93" ht="19.5" customHeight="1" x14ac:dyDescent="0.25">
      <c r="A97" s="383"/>
      <c r="B97" s="37" t="s">
        <v>82</v>
      </c>
      <c r="C97" s="38">
        <f t="shared" si="29"/>
        <v>0</v>
      </c>
      <c r="D97" s="39">
        <f t="shared" si="35"/>
        <v>0</v>
      </c>
      <c r="E97" s="183">
        <f t="shared" si="35"/>
        <v>0</v>
      </c>
      <c r="F97" s="41"/>
      <c r="G97" s="184"/>
      <c r="H97" s="41"/>
      <c r="I97" s="42"/>
      <c r="J97" s="182"/>
      <c r="K97" s="101"/>
      <c r="L97" s="41"/>
      <c r="M97" s="43"/>
      <c r="N97" s="182"/>
      <c r="O97" s="101"/>
      <c r="P97" s="44"/>
      <c r="Q97" s="43"/>
      <c r="R97" s="184"/>
      <c r="S97" s="101"/>
      <c r="T97" s="41"/>
      <c r="U97" s="42"/>
      <c r="V97" s="182"/>
      <c r="W97" s="184"/>
      <c r="X97" s="41"/>
      <c r="Y97" s="42"/>
      <c r="Z97" s="182"/>
      <c r="AA97" s="184"/>
      <c r="AB97" s="41"/>
      <c r="AC97" s="42"/>
      <c r="AD97" s="41"/>
      <c r="AE97" s="43"/>
      <c r="AF97" s="41"/>
      <c r="AG97" s="42"/>
      <c r="AH97" s="41"/>
      <c r="AI97" s="42"/>
      <c r="AJ97" s="41"/>
      <c r="AK97" s="42"/>
      <c r="AL97" s="182"/>
      <c r="AM97" s="46"/>
      <c r="AN97" s="182">
        <v>0</v>
      </c>
      <c r="AO97" s="43">
        <v>0</v>
      </c>
      <c r="AP97" s="32">
        <v>0</v>
      </c>
      <c r="AQ97" s="42">
        <v>0</v>
      </c>
      <c r="AR97" s="43">
        <v>0</v>
      </c>
      <c r="AS97" s="33" t="str">
        <f t="shared" si="30"/>
        <v/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17"/>
      <c r="BE97" s="17"/>
      <c r="BX97" s="2"/>
      <c r="CA97" s="35" t="str">
        <f t="shared" si="31"/>
        <v/>
      </c>
      <c r="CB97" s="35" t="str">
        <f t="shared" si="32"/>
        <v/>
      </c>
      <c r="CG97" s="36">
        <f t="shared" si="33"/>
        <v>0</v>
      </c>
      <c r="CH97" s="36">
        <f t="shared" si="34"/>
        <v>0</v>
      </c>
      <c r="CI97" s="10"/>
      <c r="CJ97" s="10"/>
      <c r="CK97" s="10"/>
      <c r="CL97" s="10"/>
      <c r="CM97" s="10"/>
      <c r="CN97" s="10"/>
      <c r="CO97" s="10"/>
    </row>
    <row r="98" spans="1:93" ht="19.5" customHeight="1" x14ac:dyDescent="0.25">
      <c r="A98" s="383"/>
      <c r="B98" s="128" t="s">
        <v>83</v>
      </c>
      <c r="C98" s="129">
        <f t="shared" si="29"/>
        <v>0</v>
      </c>
      <c r="D98" s="185">
        <f>+J98+L98+N98</f>
        <v>0</v>
      </c>
      <c r="E98" s="186">
        <f>+K98+M98+O98</f>
        <v>0</v>
      </c>
      <c r="F98" s="90"/>
      <c r="G98" s="187"/>
      <c r="H98" s="90"/>
      <c r="I98" s="91"/>
      <c r="J98" s="182"/>
      <c r="K98" s="101"/>
      <c r="L98" s="53"/>
      <c r="M98" s="55"/>
      <c r="N98" s="188"/>
      <c r="O98" s="189"/>
      <c r="P98" s="117"/>
      <c r="Q98" s="116"/>
      <c r="R98" s="187"/>
      <c r="S98" s="190"/>
      <c r="T98" s="90"/>
      <c r="U98" s="91"/>
      <c r="V98" s="130"/>
      <c r="W98" s="187"/>
      <c r="X98" s="90"/>
      <c r="Y98" s="91"/>
      <c r="Z98" s="130"/>
      <c r="AA98" s="187"/>
      <c r="AB98" s="90"/>
      <c r="AC98" s="91"/>
      <c r="AD98" s="90"/>
      <c r="AE98" s="116"/>
      <c r="AF98" s="90"/>
      <c r="AG98" s="91"/>
      <c r="AH98" s="90"/>
      <c r="AI98" s="91"/>
      <c r="AJ98" s="90"/>
      <c r="AK98" s="91"/>
      <c r="AL98" s="187"/>
      <c r="AM98" s="118"/>
      <c r="AN98" s="182">
        <v>0</v>
      </c>
      <c r="AO98" s="43">
        <v>0</v>
      </c>
      <c r="AP98" s="32">
        <v>0</v>
      </c>
      <c r="AQ98" s="54">
        <v>0</v>
      </c>
      <c r="AR98" s="55">
        <v>0</v>
      </c>
      <c r="AS98" s="33" t="str">
        <f t="shared" si="30"/>
        <v/>
      </c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17"/>
      <c r="BE98" s="17"/>
      <c r="BX98" s="2"/>
      <c r="CA98" s="35" t="str">
        <f t="shared" si="31"/>
        <v/>
      </c>
      <c r="CB98" s="35" t="str">
        <f t="shared" si="32"/>
        <v/>
      </c>
      <c r="CG98" s="36">
        <f t="shared" si="33"/>
        <v>0</v>
      </c>
      <c r="CH98" s="36">
        <f t="shared" si="34"/>
        <v>0</v>
      </c>
      <c r="CI98" s="10"/>
      <c r="CJ98" s="10"/>
      <c r="CK98" s="10"/>
      <c r="CL98" s="10"/>
      <c r="CM98" s="10"/>
      <c r="CN98" s="10"/>
      <c r="CO98" s="10"/>
    </row>
    <row r="99" spans="1:93" ht="19.5" customHeight="1" x14ac:dyDescent="0.25">
      <c r="A99" s="384"/>
      <c r="B99" s="63" t="s">
        <v>84</v>
      </c>
      <c r="C99" s="64">
        <f t="shared" si="29"/>
        <v>0</v>
      </c>
      <c r="D99" s="65">
        <f>SUM(F99+H99+J99+L99+N99+P99+R99+T99+V99+X99+Z99+AB99+AD99+AF99+AH99+AJ99+AL99)</f>
        <v>0</v>
      </c>
      <c r="E99" s="191">
        <f>SUM(G99+I99+K99+M99+O99+Q99+S99+U99+W99+Y99+AA99+AC99+AE99+AG99+AI99+AK99+AM99)</f>
        <v>0</v>
      </c>
      <c r="F99" s="70"/>
      <c r="G99" s="192"/>
      <c r="H99" s="70"/>
      <c r="I99" s="74"/>
      <c r="J99" s="193"/>
      <c r="K99" s="194"/>
      <c r="L99" s="70"/>
      <c r="M99" s="84"/>
      <c r="N99" s="193"/>
      <c r="O99" s="194"/>
      <c r="P99" s="85"/>
      <c r="Q99" s="84"/>
      <c r="R99" s="192"/>
      <c r="S99" s="194"/>
      <c r="T99" s="70"/>
      <c r="U99" s="74"/>
      <c r="V99" s="193"/>
      <c r="W99" s="192"/>
      <c r="X99" s="70"/>
      <c r="Y99" s="74"/>
      <c r="Z99" s="193"/>
      <c r="AA99" s="192"/>
      <c r="AB99" s="70"/>
      <c r="AC99" s="74"/>
      <c r="AD99" s="70"/>
      <c r="AE99" s="84"/>
      <c r="AF99" s="70"/>
      <c r="AG99" s="74"/>
      <c r="AH99" s="70"/>
      <c r="AI99" s="74"/>
      <c r="AJ99" s="70"/>
      <c r="AK99" s="74"/>
      <c r="AL99" s="70"/>
      <c r="AM99" s="74"/>
      <c r="AN99" s="182">
        <v>0</v>
      </c>
      <c r="AO99" s="43">
        <v>0</v>
      </c>
      <c r="AP99" s="32">
        <v>0</v>
      </c>
      <c r="AQ99" s="42">
        <v>0</v>
      </c>
      <c r="AR99" s="43">
        <v>0</v>
      </c>
      <c r="AS99" s="33" t="str">
        <f t="shared" si="30"/>
        <v/>
      </c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17"/>
      <c r="BE99" s="17"/>
      <c r="BX99" s="2"/>
      <c r="CA99" s="35" t="str">
        <f t="shared" si="31"/>
        <v/>
      </c>
      <c r="CB99" s="35" t="str">
        <f t="shared" si="32"/>
        <v/>
      </c>
      <c r="CG99" s="36">
        <f t="shared" si="33"/>
        <v>0</v>
      </c>
      <c r="CH99" s="36">
        <f t="shared" si="34"/>
        <v>0</v>
      </c>
      <c r="CI99" s="10"/>
      <c r="CJ99" s="10"/>
      <c r="CK99" s="10"/>
      <c r="CL99" s="10"/>
      <c r="CM99" s="10"/>
      <c r="CN99" s="10"/>
      <c r="CO99" s="10"/>
    </row>
    <row r="100" spans="1:93" ht="19.5" customHeight="1" x14ac:dyDescent="0.25">
      <c r="A100" s="382" t="s">
        <v>85</v>
      </c>
      <c r="B100" s="18" t="s">
        <v>79</v>
      </c>
      <c r="C100" s="19">
        <f t="shared" si="29"/>
        <v>0</v>
      </c>
      <c r="D100" s="20">
        <f>+L100+N100+P100+R100+T100+V100+X100+Z100+AB100+AD100</f>
        <v>0</v>
      </c>
      <c r="E100" s="172">
        <f>+M100+O100+Q100+S100+U100+W100+Y100+AA100+AC100+AE100</f>
        <v>0</v>
      </c>
      <c r="F100" s="126"/>
      <c r="G100" s="173"/>
      <c r="H100" s="126"/>
      <c r="I100" s="174"/>
      <c r="J100" s="126"/>
      <c r="K100" s="173"/>
      <c r="L100" s="77"/>
      <c r="M100" s="78"/>
      <c r="N100" s="175"/>
      <c r="O100" s="176"/>
      <c r="P100" s="79"/>
      <c r="Q100" s="78"/>
      <c r="R100" s="177"/>
      <c r="S100" s="176"/>
      <c r="T100" s="77"/>
      <c r="U100" s="29"/>
      <c r="V100" s="175"/>
      <c r="W100" s="177"/>
      <c r="X100" s="77"/>
      <c r="Y100" s="29"/>
      <c r="Z100" s="175"/>
      <c r="AA100" s="177"/>
      <c r="AB100" s="77"/>
      <c r="AC100" s="29"/>
      <c r="AD100" s="77"/>
      <c r="AE100" s="78"/>
      <c r="AF100" s="107"/>
      <c r="AG100" s="195"/>
      <c r="AH100" s="107"/>
      <c r="AI100" s="195"/>
      <c r="AJ100" s="107"/>
      <c r="AK100" s="195"/>
      <c r="AL100" s="196"/>
      <c r="AM100" s="197"/>
      <c r="AN100" s="182">
        <v>0</v>
      </c>
      <c r="AO100" s="43">
        <v>0</v>
      </c>
      <c r="AP100" s="32">
        <v>0</v>
      </c>
      <c r="AQ100" s="95">
        <v>0</v>
      </c>
      <c r="AR100" s="96">
        <v>0</v>
      </c>
      <c r="AS100" s="33" t="str">
        <f t="shared" si="30"/>
        <v/>
      </c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17"/>
      <c r="BE100" s="17"/>
      <c r="BX100" s="2"/>
      <c r="CA100" s="35" t="str">
        <f t="shared" si="31"/>
        <v/>
      </c>
      <c r="CB100" s="35" t="str">
        <f t="shared" si="32"/>
        <v/>
      </c>
      <c r="CG100" s="36">
        <f t="shared" si="33"/>
        <v>0</v>
      </c>
      <c r="CH100" s="36">
        <f t="shared" si="34"/>
        <v>0</v>
      </c>
      <c r="CI100" s="10"/>
      <c r="CJ100" s="10"/>
      <c r="CK100" s="10"/>
      <c r="CL100" s="10"/>
      <c r="CM100" s="10"/>
      <c r="CN100" s="10"/>
      <c r="CO100" s="10"/>
    </row>
    <row r="101" spans="1:93" ht="19.5" customHeight="1" x14ac:dyDescent="0.25">
      <c r="A101" s="383"/>
      <c r="B101" s="37" t="s">
        <v>80</v>
      </c>
      <c r="C101" s="38">
        <f t="shared" si="29"/>
        <v>55</v>
      </c>
      <c r="D101" s="39">
        <f t="shared" ref="D101:E103" si="36">SUM(F101+H101+J101+L101+N101+P101+R101+T101+V101+X101+Z101+AB101+AD101+AF101+AH101+AJ101+AL101)</f>
        <v>34</v>
      </c>
      <c r="E101" s="183">
        <f t="shared" si="36"/>
        <v>21</v>
      </c>
      <c r="F101" s="41"/>
      <c r="G101" s="198"/>
      <c r="H101" s="41"/>
      <c r="I101" s="95"/>
      <c r="J101" s="41"/>
      <c r="K101" s="198"/>
      <c r="L101" s="41"/>
      <c r="M101" s="95"/>
      <c r="N101" s="182"/>
      <c r="O101" s="198"/>
      <c r="P101" s="41">
        <v>4</v>
      </c>
      <c r="Q101" s="95"/>
      <c r="R101" s="182">
        <v>2</v>
      </c>
      <c r="S101" s="198">
        <v>2</v>
      </c>
      <c r="T101" s="41">
        <v>3</v>
      </c>
      <c r="U101" s="95">
        <v>1</v>
      </c>
      <c r="V101" s="182">
        <v>1</v>
      </c>
      <c r="W101" s="198">
        <v>2</v>
      </c>
      <c r="X101" s="41">
        <v>6</v>
      </c>
      <c r="Y101" s="95">
        <v>3</v>
      </c>
      <c r="Z101" s="182">
        <v>8</v>
      </c>
      <c r="AA101" s="198">
        <v>1</v>
      </c>
      <c r="AB101" s="41">
        <v>7</v>
      </c>
      <c r="AC101" s="95">
        <v>3</v>
      </c>
      <c r="AD101" s="41">
        <v>1</v>
      </c>
      <c r="AE101" s="96">
        <v>2</v>
      </c>
      <c r="AF101" s="41">
        <v>1</v>
      </c>
      <c r="AG101" s="42">
        <v>4</v>
      </c>
      <c r="AH101" s="41"/>
      <c r="AI101" s="42">
        <v>3</v>
      </c>
      <c r="AJ101" s="41">
        <v>1</v>
      </c>
      <c r="AK101" s="42"/>
      <c r="AL101" s="182"/>
      <c r="AM101" s="46"/>
      <c r="AN101" s="182">
        <v>0</v>
      </c>
      <c r="AO101" s="43">
        <v>0</v>
      </c>
      <c r="AP101" s="32">
        <v>0</v>
      </c>
      <c r="AQ101" s="95">
        <v>0</v>
      </c>
      <c r="AR101" s="96">
        <v>0</v>
      </c>
      <c r="AS101" s="33" t="str">
        <f t="shared" si="30"/>
        <v/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17"/>
      <c r="BE101" s="17"/>
      <c r="BX101" s="2"/>
      <c r="CA101" s="35" t="str">
        <f t="shared" si="31"/>
        <v/>
      </c>
      <c r="CB101" s="35" t="str">
        <f t="shared" si="32"/>
        <v/>
      </c>
      <c r="CG101" s="36">
        <f t="shared" si="33"/>
        <v>0</v>
      </c>
      <c r="CH101" s="36">
        <f t="shared" si="34"/>
        <v>0</v>
      </c>
      <c r="CI101" s="10"/>
      <c r="CJ101" s="10"/>
      <c r="CK101" s="10"/>
      <c r="CL101" s="10"/>
      <c r="CM101" s="10"/>
      <c r="CN101" s="10"/>
      <c r="CO101" s="10"/>
    </row>
    <row r="102" spans="1:93" ht="19.5" customHeight="1" x14ac:dyDescent="0.25">
      <c r="A102" s="383"/>
      <c r="B102" s="37" t="s">
        <v>81</v>
      </c>
      <c r="C102" s="38">
        <f t="shared" si="29"/>
        <v>4</v>
      </c>
      <c r="D102" s="39">
        <f>SUM(F102+H102+J102+L102+N102+P102+R102+T102+V102+X102+Z102+AB102+AD102+AF102+AH102+AJ102+AL102)</f>
        <v>1</v>
      </c>
      <c r="E102" s="183">
        <f t="shared" si="36"/>
        <v>3</v>
      </c>
      <c r="F102" s="41"/>
      <c r="G102" s="184">
        <v>1</v>
      </c>
      <c r="H102" s="41"/>
      <c r="I102" s="42"/>
      <c r="J102" s="41"/>
      <c r="K102" s="184"/>
      <c r="L102" s="41"/>
      <c r="M102" s="42"/>
      <c r="N102" s="182"/>
      <c r="O102" s="184"/>
      <c r="P102" s="41">
        <v>1</v>
      </c>
      <c r="Q102" s="42"/>
      <c r="R102" s="182"/>
      <c r="S102" s="184">
        <v>1</v>
      </c>
      <c r="T102" s="41"/>
      <c r="U102" s="42"/>
      <c r="V102" s="182"/>
      <c r="W102" s="184"/>
      <c r="X102" s="41"/>
      <c r="Y102" s="42">
        <v>1</v>
      </c>
      <c r="Z102" s="182"/>
      <c r="AA102" s="184"/>
      <c r="AB102" s="41"/>
      <c r="AC102" s="42"/>
      <c r="AD102" s="41"/>
      <c r="AE102" s="43"/>
      <c r="AF102" s="41"/>
      <c r="AG102" s="42"/>
      <c r="AH102" s="41"/>
      <c r="AI102" s="42"/>
      <c r="AJ102" s="41"/>
      <c r="AK102" s="42"/>
      <c r="AL102" s="182"/>
      <c r="AM102" s="46"/>
      <c r="AN102" s="182">
        <v>0</v>
      </c>
      <c r="AO102" s="43">
        <v>0</v>
      </c>
      <c r="AP102" s="32">
        <v>0</v>
      </c>
      <c r="AQ102" s="42">
        <v>0</v>
      </c>
      <c r="AR102" s="43">
        <v>0</v>
      </c>
      <c r="AS102" s="33" t="str">
        <f t="shared" si="30"/>
        <v/>
      </c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17"/>
      <c r="BE102" s="17"/>
      <c r="BX102" s="2"/>
      <c r="CA102" s="35" t="str">
        <f t="shared" si="31"/>
        <v/>
      </c>
      <c r="CB102" s="35" t="str">
        <f t="shared" si="32"/>
        <v/>
      </c>
      <c r="CG102" s="36">
        <f t="shared" si="33"/>
        <v>0</v>
      </c>
      <c r="CH102" s="36">
        <f t="shared" si="34"/>
        <v>0</v>
      </c>
      <c r="CI102" s="10"/>
      <c r="CJ102" s="10"/>
      <c r="CK102" s="10"/>
      <c r="CL102" s="10"/>
      <c r="CM102" s="10"/>
      <c r="CN102" s="10"/>
      <c r="CO102" s="10"/>
    </row>
    <row r="103" spans="1:93" ht="19.5" customHeight="1" x14ac:dyDescent="0.25">
      <c r="A103" s="383"/>
      <c r="B103" s="37" t="s">
        <v>82</v>
      </c>
      <c r="C103" s="38">
        <f t="shared" si="29"/>
        <v>0</v>
      </c>
      <c r="D103" s="39">
        <f t="shared" si="36"/>
        <v>0</v>
      </c>
      <c r="E103" s="183">
        <f t="shared" si="36"/>
        <v>0</v>
      </c>
      <c r="F103" s="41"/>
      <c r="G103" s="184"/>
      <c r="H103" s="41"/>
      <c r="I103" s="42"/>
      <c r="J103" s="41"/>
      <c r="K103" s="184"/>
      <c r="L103" s="41"/>
      <c r="M103" s="42"/>
      <c r="N103" s="182"/>
      <c r="O103" s="184"/>
      <c r="P103" s="41"/>
      <c r="Q103" s="42"/>
      <c r="R103" s="182"/>
      <c r="S103" s="184"/>
      <c r="T103" s="41"/>
      <c r="U103" s="42"/>
      <c r="V103" s="182"/>
      <c r="W103" s="184"/>
      <c r="X103" s="41"/>
      <c r="Y103" s="42"/>
      <c r="Z103" s="182"/>
      <c r="AA103" s="184"/>
      <c r="AB103" s="41"/>
      <c r="AC103" s="42"/>
      <c r="AD103" s="41"/>
      <c r="AE103" s="43"/>
      <c r="AF103" s="41"/>
      <c r="AG103" s="42"/>
      <c r="AH103" s="41"/>
      <c r="AI103" s="42"/>
      <c r="AJ103" s="41"/>
      <c r="AK103" s="42"/>
      <c r="AL103" s="182"/>
      <c r="AM103" s="46"/>
      <c r="AN103" s="182">
        <v>0</v>
      </c>
      <c r="AO103" s="43">
        <v>0</v>
      </c>
      <c r="AP103" s="32">
        <v>0</v>
      </c>
      <c r="AQ103" s="42">
        <v>0</v>
      </c>
      <c r="AR103" s="43">
        <v>0</v>
      </c>
      <c r="AS103" s="33" t="str">
        <f t="shared" si="30"/>
        <v/>
      </c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17"/>
      <c r="BE103" s="17"/>
      <c r="BX103" s="2"/>
      <c r="CA103" s="35" t="str">
        <f t="shared" si="31"/>
        <v/>
      </c>
      <c r="CB103" s="35" t="str">
        <f t="shared" si="32"/>
        <v/>
      </c>
      <c r="CG103" s="36">
        <f t="shared" si="33"/>
        <v>0</v>
      </c>
      <c r="CH103" s="36">
        <f t="shared" si="34"/>
        <v>0</v>
      </c>
      <c r="CI103" s="10"/>
      <c r="CJ103" s="10"/>
      <c r="CK103" s="10"/>
      <c r="CL103" s="10"/>
      <c r="CM103" s="10"/>
      <c r="CN103" s="10"/>
      <c r="CO103" s="10"/>
    </row>
    <row r="104" spans="1:93" ht="19.5" customHeight="1" x14ac:dyDescent="0.25">
      <c r="A104" s="383"/>
      <c r="B104" s="128" t="s">
        <v>83</v>
      </c>
      <c r="C104" s="129">
        <f t="shared" si="29"/>
        <v>0</v>
      </c>
      <c r="D104" s="185">
        <f>+J104+L104+N104</f>
        <v>0</v>
      </c>
      <c r="E104" s="186">
        <f>+K104+M104+O104</f>
        <v>0</v>
      </c>
      <c r="F104" s="90"/>
      <c r="G104" s="187"/>
      <c r="H104" s="126"/>
      <c r="I104" s="174"/>
      <c r="J104" s="41"/>
      <c r="K104" s="184"/>
      <c r="L104" s="41"/>
      <c r="M104" s="42"/>
      <c r="N104" s="182"/>
      <c r="O104" s="184"/>
      <c r="P104" s="199"/>
      <c r="Q104" s="127"/>
      <c r="R104" s="173"/>
      <c r="S104" s="200"/>
      <c r="T104" s="126"/>
      <c r="U104" s="174"/>
      <c r="V104" s="201"/>
      <c r="W104" s="173"/>
      <c r="X104" s="126"/>
      <c r="Y104" s="174"/>
      <c r="Z104" s="201"/>
      <c r="AA104" s="173"/>
      <c r="AB104" s="126"/>
      <c r="AC104" s="174"/>
      <c r="AD104" s="126"/>
      <c r="AE104" s="127"/>
      <c r="AF104" s="126"/>
      <c r="AG104" s="174"/>
      <c r="AH104" s="126"/>
      <c r="AI104" s="174"/>
      <c r="AJ104" s="126"/>
      <c r="AK104" s="174"/>
      <c r="AL104" s="173"/>
      <c r="AM104" s="202"/>
      <c r="AN104" s="182">
        <v>0</v>
      </c>
      <c r="AO104" s="43">
        <v>0</v>
      </c>
      <c r="AP104" s="32">
        <v>0</v>
      </c>
      <c r="AQ104" s="42">
        <v>0</v>
      </c>
      <c r="AR104" s="43">
        <v>0</v>
      </c>
      <c r="AS104" s="33" t="str">
        <f t="shared" si="30"/>
        <v/>
      </c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17"/>
      <c r="BE104" s="17"/>
      <c r="BX104" s="2"/>
      <c r="CA104" s="35" t="str">
        <f t="shared" si="31"/>
        <v/>
      </c>
      <c r="CB104" s="35" t="str">
        <f t="shared" si="32"/>
        <v/>
      </c>
      <c r="CG104" s="36">
        <f t="shared" si="33"/>
        <v>0</v>
      </c>
      <c r="CH104" s="36">
        <f t="shared" si="34"/>
        <v>0</v>
      </c>
      <c r="CI104" s="10"/>
      <c r="CJ104" s="10"/>
      <c r="CK104" s="10"/>
      <c r="CL104" s="10"/>
      <c r="CM104" s="10"/>
      <c r="CN104" s="10"/>
      <c r="CO104" s="10"/>
    </row>
    <row r="105" spans="1:93" ht="19.5" customHeight="1" x14ac:dyDescent="0.25">
      <c r="A105" s="384"/>
      <c r="B105" s="63" t="s">
        <v>84</v>
      </c>
      <c r="C105" s="64">
        <f t="shared" si="29"/>
        <v>0</v>
      </c>
      <c r="D105" s="65">
        <f>SUM(F105+H105+J105+L105+N105+P105+R105+T105+V105+X105+Z105+AB105+AD105+AF105+AH105+AJ105+AL105)</f>
        <v>0</v>
      </c>
      <c r="E105" s="191">
        <f>SUM(G105+I105+K105+M105+O105+Q105+S105+U105+W105+Y105+AA105+AC105+AE105+AG105+AI105+AK105+AM105)</f>
        <v>0</v>
      </c>
      <c r="F105" s="70"/>
      <c r="G105" s="192"/>
      <c r="H105" s="70"/>
      <c r="I105" s="74"/>
      <c r="J105" s="193"/>
      <c r="K105" s="194"/>
      <c r="L105" s="70"/>
      <c r="M105" s="84"/>
      <c r="N105" s="193"/>
      <c r="O105" s="194"/>
      <c r="P105" s="85"/>
      <c r="Q105" s="84"/>
      <c r="R105" s="192"/>
      <c r="S105" s="194"/>
      <c r="T105" s="70"/>
      <c r="U105" s="74"/>
      <c r="V105" s="193"/>
      <c r="W105" s="192"/>
      <c r="X105" s="70"/>
      <c r="Y105" s="74"/>
      <c r="Z105" s="193"/>
      <c r="AA105" s="192"/>
      <c r="AB105" s="70"/>
      <c r="AC105" s="74"/>
      <c r="AD105" s="70"/>
      <c r="AE105" s="84"/>
      <c r="AF105" s="70"/>
      <c r="AG105" s="74"/>
      <c r="AH105" s="70"/>
      <c r="AI105" s="74"/>
      <c r="AJ105" s="70"/>
      <c r="AK105" s="74"/>
      <c r="AL105" s="192"/>
      <c r="AM105" s="86"/>
      <c r="AN105" s="193">
        <v>0</v>
      </c>
      <c r="AO105" s="84">
        <v>0</v>
      </c>
      <c r="AP105" s="75">
        <v>0</v>
      </c>
      <c r="AQ105" s="74">
        <v>0</v>
      </c>
      <c r="AR105" s="74">
        <v>0</v>
      </c>
      <c r="AS105" s="33" t="str">
        <f t="shared" si="30"/>
        <v/>
      </c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17"/>
      <c r="BE105" s="17"/>
      <c r="BX105" s="2"/>
      <c r="CA105" s="35" t="str">
        <f t="shared" si="31"/>
        <v/>
      </c>
      <c r="CB105" s="35" t="str">
        <f t="shared" si="32"/>
        <v/>
      </c>
      <c r="CG105" s="36">
        <f t="shared" si="33"/>
        <v>0</v>
      </c>
      <c r="CH105" s="36">
        <f t="shared" si="34"/>
        <v>0</v>
      </c>
      <c r="CI105" s="10"/>
      <c r="CJ105" s="10"/>
      <c r="CK105" s="10"/>
      <c r="CL105" s="10"/>
      <c r="CM105" s="10"/>
      <c r="CN105" s="10"/>
      <c r="CO105" s="10"/>
    </row>
    <row r="106" spans="1:93" ht="32.1" customHeight="1" x14ac:dyDescent="0.25">
      <c r="A106" s="203" t="s">
        <v>86</v>
      </c>
      <c r="B106" s="9"/>
      <c r="C106" s="9"/>
      <c r="D106" s="9"/>
      <c r="E106" s="163"/>
      <c r="F106" s="163"/>
      <c r="G106" s="163"/>
      <c r="H106" s="163"/>
      <c r="I106" s="163"/>
      <c r="J106" s="163"/>
      <c r="K106" s="163"/>
      <c r="L106" s="164"/>
      <c r="M106" s="17"/>
      <c r="N106" s="17"/>
      <c r="O106" s="17"/>
      <c r="P106" s="17"/>
      <c r="Q106" s="17"/>
      <c r="R106" s="17"/>
      <c r="S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25.35" customHeight="1" x14ac:dyDescent="0.25">
      <c r="A107" s="392" t="s">
        <v>87</v>
      </c>
      <c r="B107" s="204" t="s">
        <v>88</v>
      </c>
      <c r="C107" s="316" t="s">
        <v>89</v>
      </c>
      <c r="D107" s="316" t="s">
        <v>90</v>
      </c>
      <c r="E107" s="163"/>
      <c r="F107" s="163"/>
      <c r="G107" s="163"/>
      <c r="H107" s="163"/>
      <c r="I107" s="163"/>
      <c r="J107" s="163"/>
      <c r="K107" s="163"/>
      <c r="L107" s="164"/>
      <c r="M107" s="17"/>
      <c r="N107" s="17"/>
      <c r="O107" s="17"/>
      <c r="P107" s="17"/>
      <c r="Q107" s="17"/>
      <c r="R107" s="17"/>
      <c r="S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26.25" customHeight="1" x14ac:dyDescent="0.25">
      <c r="A108" s="395"/>
      <c r="B108" s="206" t="s">
        <v>91</v>
      </c>
      <c r="C108" s="30"/>
      <c r="D108" s="30"/>
      <c r="E108" s="33" t="str">
        <f>$CA108&amp;$CB108&amp;$CC108&amp;$CD108</f>
        <v/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17"/>
      <c r="R108" s="17"/>
      <c r="S108" s="17"/>
      <c r="CA108" s="4" t="str">
        <f>IF(D108&lt;=C108,"","* Las consejerías realizadas en Espacios Amigables NO DEBEN ser mayor al Total de Actividades. ")</f>
        <v/>
      </c>
      <c r="CG108" s="10">
        <f>IF(D108&lt;=C108,0,1)</f>
        <v>0</v>
      </c>
      <c r="CH108" s="10"/>
      <c r="CI108" s="10"/>
      <c r="CJ108" s="10"/>
      <c r="CK108" s="10"/>
      <c r="CL108" s="10"/>
      <c r="CM108" s="10"/>
      <c r="CN108" s="10"/>
      <c r="CO108" s="10"/>
    </row>
    <row r="109" spans="1:93" ht="26.25" customHeight="1" x14ac:dyDescent="0.25">
      <c r="A109" s="395"/>
      <c r="B109" s="207" t="s">
        <v>92</v>
      </c>
      <c r="C109" s="32"/>
      <c r="D109" s="32"/>
      <c r="E109" s="33" t="str">
        <f>$CA109&amp;$CB109&amp;$CC109&amp;$CD109</f>
        <v/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17"/>
      <c r="R109" s="17"/>
      <c r="S109" s="17"/>
      <c r="CA109" s="4" t="str">
        <f>IF(D109&lt;=C109,"","* Las consejerías realizadas en Espacios Amigables NO DEBEN ser mayor al Total de Actividades. ")</f>
        <v/>
      </c>
      <c r="CG109" s="10">
        <f>IF(D109&lt;=C109,0,1)</f>
        <v>0</v>
      </c>
      <c r="CH109" s="10"/>
      <c r="CI109" s="10"/>
      <c r="CJ109" s="10"/>
      <c r="CK109" s="10"/>
      <c r="CL109" s="10"/>
      <c r="CM109" s="10"/>
      <c r="CN109" s="10"/>
      <c r="CO109" s="10"/>
    </row>
    <row r="110" spans="1:93" ht="26.25" customHeight="1" x14ac:dyDescent="0.25">
      <c r="A110" s="395"/>
      <c r="B110" s="207" t="s">
        <v>93</v>
      </c>
      <c r="C110" s="32"/>
      <c r="D110" s="32"/>
      <c r="E110" s="33" t="str">
        <f>$CA110&amp;$CB110&amp;$CC110&amp;$CD110</f>
        <v/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17"/>
      <c r="R110" s="17"/>
      <c r="S110" s="17"/>
      <c r="CA110" s="4" t="str">
        <f>IF(D110&lt;=C110,"","* Las consejerías realizadas en Espacios Amigables NO DEBEN ser mayor al Total de Actividades. ")</f>
        <v/>
      </c>
      <c r="CG110" s="10">
        <f>IF(D110&lt;=C110,0,1)</f>
        <v>0</v>
      </c>
      <c r="CH110" s="10"/>
      <c r="CI110" s="10"/>
      <c r="CJ110" s="10"/>
      <c r="CK110" s="10"/>
      <c r="CL110" s="10"/>
      <c r="CM110" s="10"/>
      <c r="CN110" s="10"/>
      <c r="CO110" s="10"/>
    </row>
    <row r="111" spans="1:93" ht="26.25" customHeight="1" x14ac:dyDescent="0.25">
      <c r="A111" s="395"/>
      <c r="B111" s="207" t="s">
        <v>94</v>
      </c>
      <c r="C111" s="32"/>
      <c r="D111" s="208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17"/>
      <c r="R111" s="17"/>
      <c r="S111" s="17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ht="26.25" customHeight="1" x14ac:dyDescent="0.25">
      <c r="A112" s="395"/>
      <c r="B112" s="209" t="s">
        <v>95</v>
      </c>
      <c r="C112" s="42"/>
      <c r="D112" s="208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17"/>
      <c r="R112" s="17"/>
      <c r="S112" s="17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104" ht="26.25" customHeight="1" x14ac:dyDescent="0.25">
      <c r="A113" s="395"/>
      <c r="B113" s="209" t="s">
        <v>96</v>
      </c>
      <c r="C113" s="42"/>
      <c r="D113" s="32"/>
      <c r="E113" s="33" t="str">
        <f>$CA113&amp;$CB113&amp;$CC113&amp;$CD113</f>
        <v/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17"/>
      <c r="R113" s="17"/>
      <c r="S113" s="17"/>
      <c r="CA113" s="4" t="str">
        <f>IF(D113&lt;=C113,"","* Las consejerías realizadas en Espacios Amigables NO DEBEN ser mayor al Total de Actividades. ")</f>
        <v/>
      </c>
      <c r="CG113" s="10">
        <f>IF(D113&lt;=C113,0,1)</f>
        <v>0</v>
      </c>
      <c r="CH113" s="10"/>
      <c r="CI113" s="10"/>
      <c r="CJ113" s="10"/>
      <c r="CK113" s="10"/>
      <c r="CL113" s="10"/>
      <c r="CM113" s="10"/>
      <c r="CN113" s="10"/>
      <c r="CO113" s="10"/>
    </row>
    <row r="114" spans="1:104" ht="26.25" customHeight="1" x14ac:dyDescent="0.25">
      <c r="A114" s="395"/>
      <c r="B114" s="209" t="s">
        <v>97</v>
      </c>
      <c r="C114" s="42"/>
      <c r="D114" s="32"/>
      <c r="E114" s="33" t="str">
        <f>$CA114&amp;$CB114&amp;$CC114&amp;$CD114</f>
        <v/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17"/>
      <c r="R114" s="17"/>
      <c r="S114" s="17"/>
      <c r="CA114" s="4" t="str">
        <f>IF(D114&lt;=C114,"","* Las consejerías realizadas en Espacios Amigables NO DEBEN ser mayor al Total de Actividades. ")</f>
        <v/>
      </c>
      <c r="CG114" s="10">
        <f>IF(D114&lt;=C114,0,1)</f>
        <v>0</v>
      </c>
      <c r="CH114" s="10"/>
      <c r="CI114" s="10"/>
      <c r="CJ114" s="10"/>
      <c r="CK114" s="10"/>
      <c r="CL114" s="10"/>
      <c r="CM114" s="10"/>
      <c r="CN114" s="10"/>
      <c r="CO114" s="10"/>
    </row>
    <row r="115" spans="1:104" ht="26.25" customHeight="1" x14ac:dyDescent="0.25">
      <c r="A115" s="395"/>
      <c r="B115" s="209" t="s">
        <v>98</v>
      </c>
      <c r="C115" s="32"/>
      <c r="D115" s="32"/>
      <c r="E115" s="33" t="str">
        <f>$CA115&amp;$CB115&amp;$CC115&amp;$CD115</f>
        <v/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7"/>
      <c r="R115" s="17"/>
      <c r="S115" s="17"/>
      <c r="CA115" s="4" t="str">
        <f>IF(D115&lt;=C115,"","* Las consejerías realizadas en Espacios Amigables NO DEBEN ser mayor al Total de Actividades. ")</f>
        <v/>
      </c>
      <c r="CG115" s="10">
        <f>IF(D115&lt;=C115,0,1)</f>
        <v>0</v>
      </c>
      <c r="CH115" s="10"/>
      <c r="CI115" s="10"/>
      <c r="CJ115" s="10"/>
      <c r="CK115" s="10"/>
      <c r="CL115" s="10"/>
      <c r="CM115" s="10"/>
      <c r="CN115" s="10"/>
      <c r="CO115" s="10"/>
    </row>
    <row r="116" spans="1:104" ht="26.25" customHeight="1" x14ac:dyDescent="0.25">
      <c r="A116" s="398"/>
      <c r="B116" s="210" t="s">
        <v>99</v>
      </c>
      <c r="C116" s="211"/>
      <c r="D116" s="211"/>
      <c r="E116" s="33" t="str">
        <f>$CA116&amp;$CB116&amp;$CC116&amp;$CD116</f>
        <v/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17"/>
      <c r="R116" s="17"/>
      <c r="S116" s="17"/>
      <c r="CA116" s="4" t="str">
        <f>IF(D116&lt;=C116,"","* Las consejerías realizadas en Espacios Amigables NO DEBEN ser mayor al Total de Actividades. ")</f>
        <v/>
      </c>
      <c r="CG116" s="10">
        <f>IF(D116&lt;=C116,0,1)</f>
        <v>0</v>
      </c>
      <c r="CH116" s="10"/>
      <c r="CI116" s="10"/>
      <c r="CJ116" s="10"/>
      <c r="CK116" s="10"/>
      <c r="CL116" s="10"/>
      <c r="CM116" s="10"/>
      <c r="CN116" s="10"/>
      <c r="CO116" s="10"/>
    </row>
    <row r="117" spans="1:104" ht="26.25" customHeight="1" x14ac:dyDescent="0.25">
      <c r="A117" s="212" t="s">
        <v>100</v>
      </c>
      <c r="B117" s="212"/>
      <c r="C117" s="203"/>
      <c r="D117" s="203"/>
      <c r="E117" s="21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7"/>
      <c r="R117" s="17"/>
      <c r="S117" s="17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104" ht="26.25" customHeight="1" x14ac:dyDescent="0.25">
      <c r="A118" s="382" t="s">
        <v>101</v>
      </c>
      <c r="B118" s="203"/>
      <c r="C118" s="391" t="s">
        <v>102</v>
      </c>
      <c r="D118" s="392"/>
      <c r="E118" s="393"/>
      <c r="F118" s="419" t="s">
        <v>7</v>
      </c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1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26.25" customHeight="1" x14ac:dyDescent="0.25">
      <c r="A119" s="383"/>
      <c r="B119" s="203"/>
      <c r="C119" s="397"/>
      <c r="D119" s="398"/>
      <c r="E119" s="399"/>
      <c r="F119" s="407" t="s">
        <v>16</v>
      </c>
      <c r="G119" s="408"/>
      <c r="H119" s="407" t="s">
        <v>17</v>
      </c>
      <c r="I119" s="408"/>
      <c r="J119" s="407" t="s">
        <v>18</v>
      </c>
      <c r="K119" s="408"/>
      <c r="L119" s="407" t="s">
        <v>19</v>
      </c>
      <c r="M119" s="408"/>
      <c r="N119" s="407" t="s">
        <v>20</v>
      </c>
      <c r="O119" s="408"/>
      <c r="P119" s="407" t="s">
        <v>21</v>
      </c>
      <c r="Q119" s="408"/>
      <c r="R119" s="407" t="s">
        <v>22</v>
      </c>
      <c r="S119" s="408"/>
      <c r="T119" s="407" t="s">
        <v>23</v>
      </c>
      <c r="U119" s="408"/>
      <c r="V119" s="407" t="s">
        <v>24</v>
      </c>
      <c r="W119" s="408"/>
      <c r="X119" s="407" t="s">
        <v>25</v>
      </c>
      <c r="Y119" s="408"/>
      <c r="Z119" s="407" t="s">
        <v>26</v>
      </c>
      <c r="AA119" s="408"/>
      <c r="AB119" s="407" t="s">
        <v>27</v>
      </c>
      <c r="AC119" s="408"/>
      <c r="AD119" s="407" t="s">
        <v>28</v>
      </c>
      <c r="AE119" s="408"/>
      <c r="AF119" s="407" t="s">
        <v>29</v>
      </c>
      <c r="AG119" s="408"/>
      <c r="AH119" s="415" t="s">
        <v>30</v>
      </c>
      <c r="AI119" s="416"/>
      <c r="AJ119" s="418" t="s">
        <v>103</v>
      </c>
      <c r="AK119" s="417"/>
      <c r="AP119" s="3"/>
      <c r="AQ119" s="3"/>
      <c r="AR119" s="3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27" customHeight="1" x14ac:dyDescent="0.25">
      <c r="A120" s="384"/>
      <c r="B120" s="203"/>
      <c r="C120" s="317" t="s">
        <v>31</v>
      </c>
      <c r="D120" s="170" t="s">
        <v>32</v>
      </c>
      <c r="E120" s="314" t="s">
        <v>33</v>
      </c>
      <c r="F120" s="11" t="s">
        <v>32</v>
      </c>
      <c r="G120" s="313" t="s">
        <v>33</v>
      </c>
      <c r="H120" s="11" t="s">
        <v>32</v>
      </c>
      <c r="I120" s="313" t="s">
        <v>33</v>
      </c>
      <c r="J120" s="11" t="s">
        <v>32</v>
      </c>
      <c r="K120" s="313" t="s">
        <v>33</v>
      </c>
      <c r="L120" s="11" t="s">
        <v>32</v>
      </c>
      <c r="M120" s="313" t="s">
        <v>33</v>
      </c>
      <c r="N120" s="11" t="s">
        <v>32</v>
      </c>
      <c r="O120" s="313" t="s">
        <v>33</v>
      </c>
      <c r="P120" s="11" t="s">
        <v>32</v>
      </c>
      <c r="Q120" s="313" t="s">
        <v>33</v>
      </c>
      <c r="R120" s="11" t="s">
        <v>32</v>
      </c>
      <c r="S120" s="313" t="s">
        <v>33</v>
      </c>
      <c r="T120" s="11" t="s">
        <v>32</v>
      </c>
      <c r="U120" s="313" t="s">
        <v>33</v>
      </c>
      <c r="V120" s="11" t="s">
        <v>32</v>
      </c>
      <c r="W120" s="313" t="s">
        <v>33</v>
      </c>
      <c r="X120" s="11" t="s">
        <v>32</v>
      </c>
      <c r="Y120" s="313" t="s">
        <v>33</v>
      </c>
      <c r="Z120" s="11" t="s">
        <v>32</v>
      </c>
      <c r="AA120" s="313" t="s">
        <v>33</v>
      </c>
      <c r="AB120" s="11" t="s">
        <v>32</v>
      </c>
      <c r="AC120" s="313" t="s">
        <v>33</v>
      </c>
      <c r="AD120" s="11" t="s">
        <v>32</v>
      </c>
      <c r="AE120" s="313" t="s">
        <v>33</v>
      </c>
      <c r="AF120" s="11" t="s">
        <v>32</v>
      </c>
      <c r="AG120" s="313" t="s">
        <v>33</v>
      </c>
      <c r="AH120" s="11" t="s">
        <v>32</v>
      </c>
      <c r="AI120" s="320" t="s">
        <v>33</v>
      </c>
      <c r="AJ120" s="170" t="s">
        <v>32</v>
      </c>
      <c r="AK120" s="313" t="s">
        <v>33</v>
      </c>
      <c r="AP120" s="3"/>
      <c r="AQ120" s="3"/>
      <c r="AR120" s="3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20.25" customHeight="1" x14ac:dyDescent="0.25">
      <c r="A121" s="393" t="s">
        <v>104</v>
      </c>
      <c r="B121" s="18" t="s">
        <v>105</v>
      </c>
      <c r="C121" s="215">
        <f>SUM(D121:E121)</f>
        <v>0</v>
      </c>
      <c r="D121" s="216">
        <f t="shared" ref="D121:E123" si="37">+F121+H121+J121+L121+N121+P121+R121+T121+V121+X121+Z121+AB121+AD121+AF121+AH121</f>
        <v>0</v>
      </c>
      <c r="E121" s="21">
        <f t="shared" si="37"/>
        <v>0</v>
      </c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5"/>
      <c r="AI121" s="26"/>
      <c r="AJ121" s="217"/>
      <c r="AK121" s="24"/>
      <c r="AP121" s="3"/>
      <c r="AQ121" s="3"/>
      <c r="AR121" s="3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8.75" customHeight="1" x14ac:dyDescent="0.25">
      <c r="A122" s="396"/>
      <c r="B122" s="37" t="s">
        <v>106</v>
      </c>
      <c r="C122" s="103">
        <f>SUM(D122:E122)</f>
        <v>0</v>
      </c>
      <c r="D122" s="218">
        <f t="shared" si="37"/>
        <v>0</v>
      </c>
      <c r="E122" s="40">
        <f t="shared" si="37"/>
        <v>0</v>
      </c>
      <c r="F122" s="41"/>
      <c r="G122" s="43"/>
      <c r="H122" s="41"/>
      <c r="I122" s="43"/>
      <c r="J122" s="41"/>
      <c r="K122" s="43"/>
      <c r="L122" s="41"/>
      <c r="M122" s="43"/>
      <c r="N122" s="41"/>
      <c r="O122" s="43"/>
      <c r="P122" s="41"/>
      <c r="Q122" s="43"/>
      <c r="R122" s="41"/>
      <c r="S122" s="43"/>
      <c r="T122" s="41"/>
      <c r="U122" s="43"/>
      <c r="V122" s="41"/>
      <c r="W122" s="43"/>
      <c r="X122" s="41"/>
      <c r="Y122" s="43"/>
      <c r="Z122" s="41"/>
      <c r="AA122" s="43"/>
      <c r="AB122" s="41"/>
      <c r="AC122" s="43"/>
      <c r="AD122" s="41"/>
      <c r="AE122" s="43"/>
      <c r="AF122" s="41"/>
      <c r="AG122" s="43"/>
      <c r="AH122" s="44"/>
      <c r="AI122" s="45"/>
      <c r="AJ122" s="184"/>
      <c r="AK122" s="43"/>
      <c r="AP122" s="3"/>
      <c r="AQ122" s="3"/>
      <c r="AR122" s="3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8.75" customHeight="1" x14ac:dyDescent="0.25">
      <c r="A123" s="399"/>
      <c r="B123" s="63" t="s">
        <v>107</v>
      </c>
      <c r="C123" s="219">
        <f>SUM(D123:E123)</f>
        <v>0</v>
      </c>
      <c r="D123" s="220">
        <f t="shared" si="37"/>
        <v>0</v>
      </c>
      <c r="E123" s="66">
        <f t="shared" si="37"/>
        <v>0</v>
      </c>
      <c r="F123" s="70"/>
      <c r="G123" s="84"/>
      <c r="H123" s="70"/>
      <c r="I123" s="84"/>
      <c r="J123" s="70"/>
      <c r="K123" s="84"/>
      <c r="L123" s="70"/>
      <c r="M123" s="84"/>
      <c r="N123" s="70"/>
      <c r="O123" s="84"/>
      <c r="P123" s="70"/>
      <c r="Q123" s="84"/>
      <c r="R123" s="70"/>
      <c r="S123" s="84"/>
      <c r="T123" s="70"/>
      <c r="U123" s="84"/>
      <c r="V123" s="70"/>
      <c r="W123" s="84"/>
      <c r="X123" s="70"/>
      <c r="Y123" s="84"/>
      <c r="Z123" s="70"/>
      <c r="AA123" s="84"/>
      <c r="AB123" s="70"/>
      <c r="AC123" s="84"/>
      <c r="AD123" s="70"/>
      <c r="AE123" s="84"/>
      <c r="AF123" s="70"/>
      <c r="AG123" s="84"/>
      <c r="AH123" s="85"/>
      <c r="AI123" s="86"/>
      <c r="AJ123" s="192"/>
      <c r="AK123" s="84"/>
      <c r="AP123" s="3"/>
      <c r="AQ123" s="3"/>
      <c r="AR123" s="3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21" customHeight="1" x14ac:dyDescent="0.25">
      <c r="A124" s="203" t="s">
        <v>108</v>
      </c>
      <c r="B124" s="9"/>
      <c r="C124" s="221"/>
      <c r="D124" s="222"/>
      <c r="E124" s="164"/>
      <c r="F124" s="164"/>
      <c r="G124" s="164"/>
      <c r="H124" s="164"/>
      <c r="I124" s="164"/>
      <c r="J124" s="164"/>
      <c r="K124" s="164"/>
      <c r="L124" s="164"/>
      <c r="M124" s="17"/>
      <c r="N124" s="17"/>
      <c r="O124" s="17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104" ht="21.75" customHeight="1" x14ac:dyDescent="0.25">
      <c r="A125" s="203" t="s">
        <v>109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104" ht="27" customHeight="1" x14ac:dyDescent="0.25">
      <c r="A126" s="406" t="s">
        <v>110</v>
      </c>
      <c r="B126" s="406" t="s">
        <v>111</v>
      </c>
      <c r="C126" s="406" t="s">
        <v>89</v>
      </c>
      <c r="D126" s="407" t="s">
        <v>112</v>
      </c>
      <c r="E126" s="422"/>
      <c r="F126" s="422"/>
      <c r="G126" s="422"/>
      <c r="H126" s="422"/>
      <c r="I126" s="422"/>
      <c r="J126" s="423"/>
      <c r="K126" s="393" t="s">
        <v>113</v>
      </c>
      <c r="L126" s="393" t="s">
        <v>114</v>
      </c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104" ht="55.5" customHeight="1" x14ac:dyDescent="0.25">
      <c r="A127" s="406"/>
      <c r="B127" s="406"/>
      <c r="C127" s="406"/>
      <c r="D127" s="11" t="s">
        <v>115</v>
      </c>
      <c r="E127" s="12" t="s">
        <v>116</v>
      </c>
      <c r="F127" s="12" t="s">
        <v>117</v>
      </c>
      <c r="G127" s="12" t="s">
        <v>118</v>
      </c>
      <c r="H127" s="12" t="s">
        <v>119</v>
      </c>
      <c r="I127" s="223" t="s">
        <v>120</v>
      </c>
      <c r="J127" s="224" t="s">
        <v>121</v>
      </c>
      <c r="K127" s="399"/>
      <c r="L127" s="399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104" ht="19.5" customHeight="1" x14ac:dyDescent="0.25">
      <c r="A128" s="406" t="s">
        <v>122</v>
      </c>
      <c r="B128" s="225" t="s">
        <v>123</v>
      </c>
      <c r="C128" s="226">
        <f t="shared" ref="C128:C143" si="38">SUM(D128:J128)</f>
        <v>0</v>
      </c>
      <c r="D128" s="22"/>
      <c r="E128" s="227"/>
      <c r="F128" s="227"/>
      <c r="G128" s="227"/>
      <c r="H128" s="227"/>
      <c r="I128" s="228"/>
      <c r="J128" s="26"/>
      <c r="K128" s="229"/>
      <c r="L128" s="102"/>
      <c r="M128" s="3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ht="19.5" customHeight="1" x14ac:dyDescent="0.25">
      <c r="A129" s="406"/>
      <c r="B129" s="209" t="s">
        <v>124</v>
      </c>
      <c r="C129" s="103">
        <f t="shared" si="38"/>
        <v>0</v>
      </c>
      <c r="D129" s="41"/>
      <c r="E129" s="230"/>
      <c r="F129" s="230"/>
      <c r="G129" s="230"/>
      <c r="H129" s="230"/>
      <c r="I129" s="101"/>
      <c r="J129" s="45"/>
      <c r="K129" s="182"/>
      <c r="L129" s="32"/>
      <c r="M129" s="3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ht="19.5" customHeight="1" x14ac:dyDescent="0.25">
      <c r="A130" s="406"/>
      <c r="B130" s="209" t="s">
        <v>125</v>
      </c>
      <c r="C130" s="103">
        <f t="shared" si="38"/>
        <v>0</v>
      </c>
      <c r="D130" s="41"/>
      <c r="E130" s="230"/>
      <c r="F130" s="230"/>
      <c r="G130" s="230"/>
      <c r="H130" s="230"/>
      <c r="I130" s="101"/>
      <c r="J130" s="45"/>
      <c r="K130" s="182"/>
      <c r="L130" s="32"/>
      <c r="M130" s="3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ht="19.5" customHeight="1" x14ac:dyDescent="0.25">
      <c r="A131" s="406"/>
      <c r="B131" s="231" t="s">
        <v>126</v>
      </c>
      <c r="C131" s="219">
        <f t="shared" si="38"/>
        <v>0</v>
      </c>
      <c r="D131" s="67"/>
      <c r="E131" s="232"/>
      <c r="F131" s="232"/>
      <c r="G131" s="232"/>
      <c r="H131" s="232"/>
      <c r="I131" s="233"/>
      <c r="J131" s="71"/>
      <c r="K131" s="234"/>
      <c r="L131" s="211"/>
      <c r="M131" s="3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ht="19.5" customHeight="1" x14ac:dyDescent="0.25">
      <c r="A132" s="406" t="s">
        <v>127</v>
      </c>
      <c r="B132" s="225" t="s">
        <v>123</v>
      </c>
      <c r="C132" s="215">
        <f t="shared" si="38"/>
        <v>0</v>
      </c>
      <c r="D132" s="77"/>
      <c r="E132" s="235"/>
      <c r="F132" s="235"/>
      <c r="G132" s="235"/>
      <c r="H132" s="235"/>
      <c r="I132" s="176"/>
      <c r="J132" s="80"/>
      <c r="K132" s="175"/>
      <c r="L132" s="30"/>
      <c r="M132" s="3"/>
      <c r="CG132" s="10"/>
      <c r="CH132" s="10"/>
      <c r="CI132" s="10"/>
      <c r="CJ132" s="10"/>
      <c r="CK132" s="10"/>
      <c r="CL132" s="10"/>
      <c r="CM132" s="10"/>
      <c r="CN132" s="10"/>
      <c r="CO132" s="10"/>
    </row>
    <row r="133" spans="1:93" ht="19.5" customHeight="1" x14ac:dyDescent="0.25">
      <c r="A133" s="406"/>
      <c r="B133" s="209" t="s">
        <v>124</v>
      </c>
      <c r="C133" s="236">
        <f t="shared" si="38"/>
        <v>0</v>
      </c>
      <c r="D133" s="237"/>
      <c r="E133" s="238"/>
      <c r="F133" s="238"/>
      <c r="G133" s="238"/>
      <c r="H133" s="238"/>
      <c r="I133" s="239"/>
      <c r="J133" s="240"/>
      <c r="K133" s="241"/>
      <c r="L133" s="124"/>
      <c r="M133" s="3"/>
      <c r="CG133" s="10"/>
      <c r="CH133" s="10"/>
      <c r="CI133" s="10"/>
      <c r="CJ133" s="10"/>
      <c r="CK133" s="10"/>
      <c r="CL133" s="10"/>
      <c r="CM133" s="10"/>
      <c r="CN133" s="10"/>
      <c r="CO133" s="10"/>
    </row>
    <row r="134" spans="1:93" ht="19.5" customHeight="1" x14ac:dyDescent="0.25">
      <c r="A134" s="406"/>
      <c r="B134" s="209" t="s">
        <v>125</v>
      </c>
      <c r="C134" s="103">
        <f t="shared" si="38"/>
        <v>0</v>
      </c>
      <c r="D134" s="41"/>
      <c r="E134" s="230"/>
      <c r="F134" s="230"/>
      <c r="G134" s="230"/>
      <c r="H134" s="230"/>
      <c r="I134" s="101"/>
      <c r="J134" s="45"/>
      <c r="K134" s="182"/>
      <c r="L134" s="32"/>
      <c r="M134" s="3"/>
      <c r="CG134" s="10"/>
      <c r="CH134" s="10"/>
      <c r="CI134" s="10"/>
      <c r="CJ134" s="10"/>
      <c r="CK134" s="10"/>
      <c r="CL134" s="10"/>
      <c r="CM134" s="10"/>
      <c r="CN134" s="10"/>
      <c r="CO134" s="10"/>
    </row>
    <row r="135" spans="1:93" ht="19.5" customHeight="1" x14ac:dyDescent="0.25">
      <c r="A135" s="406"/>
      <c r="B135" s="231" t="s">
        <v>126</v>
      </c>
      <c r="C135" s="219">
        <f t="shared" si="38"/>
        <v>0</v>
      </c>
      <c r="D135" s="70"/>
      <c r="E135" s="242"/>
      <c r="F135" s="242"/>
      <c r="G135" s="242"/>
      <c r="H135" s="242"/>
      <c r="I135" s="194"/>
      <c r="J135" s="86"/>
      <c r="K135" s="193"/>
      <c r="L135" s="75"/>
      <c r="M135" s="3"/>
      <c r="CG135" s="10"/>
      <c r="CH135" s="10"/>
      <c r="CI135" s="10"/>
      <c r="CJ135" s="10"/>
      <c r="CK135" s="10"/>
      <c r="CL135" s="10"/>
      <c r="CM135" s="10"/>
      <c r="CN135" s="10"/>
      <c r="CO135" s="10"/>
    </row>
    <row r="136" spans="1:93" ht="19.5" customHeight="1" x14ac:dyDescent="0.25">
      <c r="A136" s="406" t="s">
        <v>128</v>
      </c>
      <c r="B136" s="225" t="s">
        <v>123</v>
      </c>
      <c r="C136" s="215">
        <f t="shared" si="38"/>
        <v>0</v>
      </c>
      <c r="D136" s="77"/>
      <c r="E136" s="235"/>
      <c r="F136" s="235"/>
      <c r="G136" s="235"/>
      <c r="H136" s="235"/>
      <c r="I136" s="176"/>
      <c r="J136" s="80"/>
      <c r="K136" s="175"/>
      <c r="L136" s="30"/>
      <c r="M136" s="3"/>
      <c r="CG136" s="10"/>
      <c r="CH136" s="10"/>
      <c r="CI136" s="10"/>
      <c r="CJ136" s="10"/>
      <c r="CK136" s="10"/>
      <c r="CL136" s="10"/>
      <c r="CM136" s="10"/>
      <c r="CN136" s="10"/>
      <c r="CO136" s="10"/>
    </row>
    <row r="137" spans="1:93" ht="19.5" customHeight="1" x14ac:dyDescent="0.25">
      <c r="A137" s="406"/>
      <c r="B137" s="209" t="s">
        <v>124</v>
      </c>
      <c r="C137" s="236">
        <f t="shared" si="38"/>
        <v>0</v>
      </c>
      <c r="D137" s="237"/>
      <c r="E137" s="238"/>
      <c r="F137" s="238"/>
      <c r="G137" s="238"/>
      <c r="H137" s="238"/>
      <c r="I137" s="239"/>
      <c r="J137" s="240"/>
      <c r="K137" s="241"/>
      <c r="L137" s="124"/>
      <c r="M137" s="3"/>
      <c r="CG137" s="10"/>
      <c r="CH137" s="10"/>
      <c r="CI137" s="10"/>
      <c r="CJ137" s="10"/>
      <c r="CK137" s="10"/>
      <c r="CL137" s="10"/>
      <c r="CM137" s="10"/>
      <c r="CN137" s="10"/>
      <c r="CO137" s="10"/>
    </row>
    <row r="138" spans="1:93" ht="19.5" customHeight="1" x14ac:dyDescent="0.25">
      <c r="A138" s="406"/>
      <c r="B138" s="209" t="s">
        <v>125</v>
      </c>
      <c r="C138" s="103">
        <f t="shared" si="38"/>
        <v>0</v>
      </c>
      <c r="D138" s="41"/>
      <c r="E138" s="230"/>
      <c r="F138" s="230"/>
      <c r="G138" s="230"/>
      <c r="H138" s="230"/>
      <c r="I138" s="101"/>
      <c r="J138" s="45"/>
      <c r="K138" s="182"/>
      <c r="L138" s="32"/>
      <c r="M138" s="3"/>
      <c r="CG138" s="10"/>
      <c r="CH138" s="10"/>
      <c r="CI138" s="10"/>
      <c r="CJ138" s="10"/>
      <c r="CK138" s="10"/>
      <c r="CL138" s="10"/>
      <c r="CM138" s="10"/>
      <c r="CN138" s="10"/>
      <c r="CO138" s="10"/>
    </row>
    <row r="139" spans="1:93" ht="19.5" customHeight="1" x14ac:dyDescent="0.25">
      <c r="A139" s="406"/>
      <c r="B139" s="231" t="s">
        <v>126</v>
      </c>
      <c r="C139" s="219">
        <f t="shared" si="38"/>
        <v>0</v>
      </c>
      <c r="D139" s="70"/>
      <c r="E139" s="242"/>
      <c r="F139" s="242"/>
      <c r="G139" s="242"/>
      <c r="H139" s="242"/>
      <c r="I139" s="194"/>
      <c r="J139" s="86"/>
      <c r="K139" s="193"/>
      <c r="L139" s="75"/>
      <c r="M139" s="3"/>
      <c r="CG139" s="10"/>
      <c r="CH139" s="10"/>
      <c r="CI139" s="10"/>
      <c r="CJ139" s="10"/>
      <c r="CK139" s="10"/>
      <c r="CL139" s="10"/>
      <c r="CM139" s="10"/>
      <c r="CN139" s="10"/>
      <c r="CO139" s="10"/>
    </row>
    <row r="140" spans="1:93" ht="19.5" customHeight="1" x14ac:dyDescent="0.25">
      <c r="A140" s="406" t="s">
        <v>129</v>
      </c>
      <c r="B140" s="225" t="s">
        <v>123</v>
      </c>
      <c r="C140" s="215">
        <f t="shared" si="38"/>
        <v>0</v>
      </c>
      <c r="D140" s="77"/>
      <c r="E140" s="235"/>
      <c r="F140" s="235"/>
      <c r="G140" s="235"/>
      <c r="H140" s="235"/>
      <c r="I140" s="176"/>
      <c r="J140" s="80"/>
      <c r="K140" s="175"/>
      <c r="L140" s="30"/>
      <c r="M140" s="3"/>
      <c r="CG140" s="10"/>
      <c r="CH140" s="10"/>
      <c r="CI140" s="10"/>
      <c r="CJ140" s="10"/>
      <c r="CK140" s="10"/>
      <c r="CL140" s="10"/>
      <c r="CM140" s="10"/>
      <c r="CN140" s="10"/>
      <c r="CO140" s="10"/>
    </row>
    <row r="141" spans="1:93" ht="19.5" customHeight="1" x14ac:dyDescent="0.25">
      <c r="A141" s="406"/>
      <c r="B141" s="209" t="s">
        <v>124</v>
      </c>
      <c r="C141" s="236">
        <f t="shared" si="38"/>
        <v>0</v>
      </c>
      <c r="D141" s="237"/>
      <c r="E141" s="238"/>
      <c r="F141" s="238"/>
      <c r="G141" s="238"/>
      <c r="H141" s="238"/>
      <c r="I141" s="239"/>
      <c r="J141" s="240"/>
      <c r="K141" s="241"/>
      <c r="L141" s="124"/>
      <c r="M141" s="3"/>
      <c r="CG141" s="10"/>
      <c r="CH141" s="10"/>
      <c r="CI141" s="10"/>
      <c r="CJ141" s="10"/>
      <c r="CK141" s="10"/>
      <c r="CL141" s="10"/>
      <c r="CM141" s="10"/>
      <c r="CN141" s="10"/>
      <c r="CO141" s="10"/>
    </row>
    <row r="142" spans="1:93" ht="19.5" customHeight="1" x14ac:dyDescent="0.25">
      <c r="A142" s="406"/>
      <c r="B142" s="209" t="s">
        <v>125</v>
      </c>
      <c r="C142" s="103">
        <f t="shared" si="38"/>
        <v>0</v>
      </c>
      <c r="D142" s="41"/>
      <c r="E142" s="230"/>
      <c r="F142" s="230"/>
      <c r="G142" s="230"/>
      <c r="H142" s="230"/>
      <c r="I142" s="101"/>
      <c r="J142" s="45"/>
      <c r="K142" s="182"/>
      <c r="L142" s="32"/>
      <c r="M142" s="3"/>
      <c r="CG142" s="10"/>
      <c r="CH142" s="10"/>
      <c r="CI142" s="10"/>
      <c r="CJ142" s="10"/>
      <c r="CK142" s="10"/>
      <c r="CL142" s="10"/>
      <c r="CM142" s="10"/>
      <c r="CN142" s="10"/>
      <c r="CO142" s="10"/>
    </row>
    <row r="143" spans="1:93" ht="19.5" customHeight="1" x14ac:dyDescent="0.25">
      <c r="A143" s="406"/>
      <c r="B143" s="231" t="s">
        <v>126</v>
      </c>
      <c r="C143" s="219">
        <f t="shared" si="38"/>
        <v>0</v>
      </c>
      <c r="D143" s="70"/>
      <c r="E143" s="242"/>
      <c r="F143" s="242"/>
      <c r="G143" s="242"/>
      <c r="H143" s="242"/>
      <c r="I143" s="194"/>
      <c r="J143" s="86"/>
      <c r="K143" s="193"/>
      <c r="L143" s="75"/>
      <c r="M143" s="3"/>
      <c r="CG143" s="10"/>
      <c r="CH143" s="10"/>
      <c r="CI143" s="10"/>
      <c r="CJ143" s="10"/>
      <c r="CK143" s="10"/>
      <c r="CL143" s="10"/>
      <c r="CM143" s="10"/>
      <c r="CN143" s="10"/>
      <c r="CO143" s="10"/>
    </row>
    <row r="144" spans="1:93" ht="37.35" customHeight="1" x14ac:dyDescent="0.25">
      <c r="A144" s="203" t="s">
        <v>130</v>
      </c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CG144" s="10"/>
      <c r="CH144" s="10"/>
      <c r="CI144" s="10"/>
      <c r="CJ144" s="10"/>
      <c r="CK144" s="10"/>
      <c r="CL144" s="10"/>
      <c r="CM144" s="10"/>
      <c r="CN144" s="10"/>
      <c r="CO144" s="10"/>
    </row>
    <row r="145" spans="1:93" ht="42.75" customHeight="1" x14ac:dyDescent="0.25">
      <c r="A145" s="204" t="s">
        <v>131</v>
      </c>
      <c r="B145" s="312" t="s">
        <v>132</v>
      </c>
      <c r="C145" s="166" t="s">
        <v>133</v>
      </c>
      <c r="D145" s="167" t="s">
        <v>134</v>
      </c>
      <c r="E145" s="167" t="s">
        <v>135</v>
      </c>
      <c r="F145" s="167" t="s">
        <v>136</v>
      </c>
      <c r="G145" s="167" t="s">
        <v>137</v>
      </c>
      <c r="H145" s="244" t="s">
        <v>138</v>
      </c>
      <c r="I145" s="245"/>
      <c r="J145" s="246"/>
      <c r="K145" s="246"/>
      <c r="L145" s="246"/>
      <c r="CG145" s="10"/>
      <c r="CH145" s="10"/>
      <c r="CI145" s="10"/>
      <c r="CJ145" s="10"/>
      <c r="CK145" s="10"/>
      <c r="CL145" s="10"/>
      <c r="CM145" s="10"/>
      <c r="CN145" s="10"/>
      <c r="CO145" s="10"/>
    </row>
    <row r="146" spans="1:93" ht="21.75" customHeight="1" x14ac:dyDescent="0.25">
      <c r="A146" s="225" t="s">
        <v>139</v>
      </c>
      <c r="B146" s="247"/>
      <c r="C146" s="77"/>
      <c r="D146" s="247"/>
      <c r="E146" s="247"/>
      <c r="F146" s="247"/>
      <c r="G146" s="247"/>
      <c r="H146" s="248"/>
      <c r="I146" s="249"/>
      <c r="J146" s="222"/>
      <c r="K146" s="222"/>
      <c r="L146" s="222"/>
      <c r="CG146" s="10"/>
      <c r="CH146" s="10"/>
      <c r="CI146" s="10"/>
      <c r="CJ146" s="10"/>
      <c r="CK146" s="10"/>
      <c r="CL146" s="10"/>
      <c r="CM146" s="10"/>
      <c r="CN146" s="10"/>
      <c r="CO146" s="10"/>
    </row>
    <row r="147" spans="1:93" ht="21.75" customHeight="1" x14ac:dyDescent="0.25">
      <c r="A147" s="209" t="s">
        <v>124</v>
      </c>
      <c r="B147" s="238"/>
      <c r="C147" s="237"/>
      <c r="D147" s="238"/>
      <c r="E147" s="238"/>
      <c r="F147" s="238"/>
      <c r="G147" s="238"/>
      <c r="H147" s="250"/>
      <c r="I147" s="249"/>
      <c r="J147" s="222"/>
      <c r="K147" s="222"/>
      <c r="L147" s="222"/>
      <c r="CG147" s="10"/>
      <c r="CH147" s="10"/>
      <c r="CI147" s="10"/>
      <c r="CJ147" s="10"/>
      <c r="CK147" s="10"/>
      <c r="CL147" s="10"/>
      <c r="CM147" s="10"/>
      <c r="CN147" s="10"/>
      <c r="CO147" s="10"/>
    </row>
    <row r="148" spans="1:93" ht="21.75" customHeight="1" x14ac:dyDescent="0.25">
      <c r="A148" s="209" t="s">
        <v>125</v>
      </c>
      <c r="B148" s="230"/>
      <c r="C148" s="41"/>
      <c r="D148" s="230"/>
      <c r="E148" s="230"/>
      <c r="F148" s="230"/>
      <c r="G148" s="230"/>
      <c r="H148" s="43"/>
      <c r="I148" s="249"/>
      <c r="J148" s="222"/>
      <c r="K148" s="222"/>
      <c r="L148" s="222"/>
      <c r="CG148" s="10"/>
      <c r="CH148" s="10"/>
      <c r="CI148" s="10"/>
      <c r="CJ148" s="10"/>
      <c r="CK148" s="10"/>
      <c r="CL148" s="10"/>
      <c r="CM148" s="10"/>
      <c r="CN148" s="10"/>
      <c r="CO148" s="10"/>
    </row>
    <row r="149" spans="1:93" ht="21.75" customHeight="1" x14ac:dyDescent="0.25">
      <c r="A149" s="231" t="s">
        <v>140</v>
      </c>
      <c r="B149" s="242"/>
      <c r="C149" s="70"/>
      <c r="D149" s="242"/>
      <c r="E149" s="242"/>
      <c r="F149" s="242"/>
      <c r="G149" s="242"/>
      <c r="H149" s="84"/>
      <c r="I149" s="249"/>
      <c r="J149" s="222"/>
      <c r="K149" s="222"/>
      <c r="L149" s="222"/>
      <c r="CG149" s="10"/>
      <c r="CH149" s="10"/>
      <c r="CI149" s="10"/>
      <c r="CJ149" s="10"/>
      <c r="CK149" s="10"/>
      <c r="CL149" s="10"/>
      <c r="CM149" s="10"/>
      <c r="CN149" s="10"/>
      <c r="CO149" s="10"/>
    </row>
    <row r="150" spans="1:93" ht="16.350000000000001" customHeight="1" x14ac:dyDescent="0.25">
      <c r="A150" s="203" t="s">
        <v>141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CG150" s="10"/>
      <c r="CH150" s="10"/>
      <c r="CI150" s="10"/>
      <c r="CJ150" s="10"/>
      <c r="CK150" s="10"/>
      <c r="CL150" s="10"/>
      <c r="CM150" s="10"/>
      <c r="CN150" s="10"/>
      <c r="CO150" s="10"/>
    </row>
    <row r="151" spans="1:93" ht="50.25" customHeight="1" x14ac:dyDescent="0.25">
      <c r="A151" s="204" t="s">
        <v>131</v>
      </c>
      <c r="B151" s="312" t="s">
        <v>89</v>
      </c>
      <c r="C151" s="166" t="s">
        <v>142</v>
      </c>
      <c r="D151" s="167" t="s">
        <v>143</v>
      </c>
      <c r="E151" s="167" t="s">
        <v>144</v>
      </c>
      <c r="F151" s="167" t="s">
        <v>145</v>
      </c>
      <c r="G151" s="167" t="s">
        <v>146</v>
      </c>
      <c r="H151" s="244" t="s">
        <v>147</v>
      </c>
      <c r="I151" s="245"/>
      <c r="J151" s="246"/>
      <c r="K151" s="246"/>
      <c r="L151" s="246"/>
      <c r="CG151" s="10"/>
      <c r="CH151" s="10"/>
      <c r="CI151" s="10"/>
      <c r="CJ151" s="10"/>
      <c r="CK151" s="10"/>
      <c r="CL151" s="10"/>
      <c r="CM151" s="10"/>
      <c r="CN151" s="10"/>
      <c r="CO151" s="10"/>
    </row>
    <row r="152" spans="1:93" ht="19.5" customHeight="1" x14ac:dyDescent="0.25">
      <c r="A152" s="225" t="s">
        <v>139</v>
      </c>
      <c r="B152" s="215">
        <f t="shared" ref="B152:B157" si="39">SUM(C152:H152)</f>
        <v>0</v>
      </c>
      <c r="C152" s="77"/>
      <c r="D152" s="247"/>
      <c r="E152" s="247"/>
      <c r="F152" s="247"/>
      <c r="G152" s="247"/>
      <c r="H152" s="248"/>
      <c r="I152" s="249"/>
      <c r="J152" s="222"/>
      <c r="K152" s="222"/>
      <c r="L152" s="222"/>
      <c r="BX152" s="2"/>
      <c r="CA152" s="3"/>
    </row>
    <row r="153" spans="1:93" ht="19.5" customHeight="1" x14ac:dyDescent="0.25">
      <c r="A153" s="209" t="s">
        <v>124</v>
      </c>
      <c r="B153" s="103">
        <f t="shared" si="39"/>
        <v>0</v>
      </c>
      <c r="C153" s="41"/>
      <c r="D153" s="230"/>
      <c r="E153" s="230"/>
      <c r="F153" s="230"/>
      <c r="G153" s="230"/>
      <c r="H153" s="43"/>
      <c r="I153" s="249"/>
      <c r="J153" s="222"/>
      <c r="K153" s="222"/>
      <c r="L153" s="222"/>
      <c r="BX153" s="2"/>
      <c r="CA153" s="3"/>
    </row>
    <row r="154" spans="1:93" ht="19.5" customHeight="1" x14ac:dyDescent="0.25">
      <c r="A154" s="209" t="s">
        <v>125</v>
      </c>
      <c r="B154" s="103">
        <f t="shared" si="39"/>
        <v>0</v>
      </c>
      <c r="C154" s="41"/>
      <c r="D154" s="230"/>
      <c r="E154" s="230"/>
      <c r="F154" s="230"/>
      <c r="G154" s="230"/>
      <c r="H154" s="43"/>
      <c r="I154" s="249"/>
      <c r="J154" s="222"/>
      <c r="K154" s="222"/>
      <c r="L154" s="222"/>
      <c r="BX154" s="2"/>
      <c r="CA154" s="3"/>
    </row>
    <row r="155" spans="1:93" ht="19.5" customHeight="1" x14ac:dyDescent="0.25">
      <c r="A155" s="251" t="s">
        <v>148</v>
      </c>
      <c r="B155" s="103">
        <f t="shared" si="39"/>
        <v>0</v>
      </c>
      <c r="C155" s="41"/>
      <c r="D155" s="230"/>
      <c r="E155" s="230"/>
      <c r="F155" s="230"/>
      <c r="G155" s="230"/>
      <c r="H155" s="43"/>
      <c r="I155" s="249"/>
      <c r="J155" s="222"/>
      <c r="K155" s="222"/>
      <c r="L155" s="222"/>
      <c r="BX155" s="2"/>
      <c r="CA155" s="3"/>
    </row>
    <row r="156" spans="1:93" ht="19.5" customHeight="1" x14ac:dyDescent="0.25">
      <c r="A156" s="252" t="s">
        <v>149</v>
      </c>
      <c r="B156" s="253">
        <f t="shared" si="39"/>
        <v>0</v>
      </c>
      <c r="C156" s="53"/>
      <c r="D156" s="254"/>
      <c r="E156" s="254"/>
      <c r="F156" s="254"/>
      <c r="G156" s="254"/>
      <c r="H156" s="55"/>
      <c r="I156" s="249"/>
      <c r="J156" s="222"/>
      <c r="K156" s="222"/>
      <c r="L156" s="222"/>
    </row>
    <row r="157" spans="1:93" ht="19.5" customHeight="1" x14ac:dyDescent="0.25">
      <c r="A157" s="219" t="s">
        <v>150</v>
      </c>
      <c r="B157" s="219">
        <f t="shared" si="39"/>
        <v>0</v>
      </c>
      <c r="C157" s="70"/>
      <c r="D157" s="242"/>
      <c r="E157" s="242"/>
      <c r="F157" s="242"/>
      <c r="G157" s="242"/>
      <c r="H157" s="84"/>
      <c r="I157" s="249"/>
      <c r="J157" s="222"/>
      <c r="K157" s="222"/>
      <c r="L157" s="222"/>
    </row>
    <row r="158" spans="1:93" ht="21.75" customHeight="1" x14ac:dyDescent="0.25">
      <c r="A158" s="203" t="s">
        <v>151</v>
      </c>
      <c r="B158" s="222"/>
      <c r="C158" s="222"/>
      <c r="D158" s="222"/>
      <c r="E158" s="222"/>
      <c r="F158" s="222"/>
      <c r="G158" s="222"/>
      <c r="H158" s="222"/>
    </row>
    <row r="159" spans="1:93" ht="57.75" customHeight="1" x14ac:dyDescent="0.25">
      <c r="A159" s="204" t="s">
        <v>131</v>
      </c>
      <c r="B159" s="204" t="s">
        <v>152</v>
      </c>
      <c r="C159" s="255" t="s">
        <v>153</v>
      </c>
      <c r="D159" s="255" t="s">
        <v>36</v>
      </c>
      <c r="E159" s="167" t="s">
        <v>154</v>
      </c>
      <c r="F159" s="167" t="s">
        <v>155</v>
      </c>
      <c r="G159" s="167" t="s">
        <v>156</v>
      </c>
      <c r="H159" s="167" t="s">
        <v>157</v>
      </c>
      <c r="I159" s="167" t="s">
        <v>158</v>
      </c>
      <c r="J159" s="316" t="s">
        <v>159</v>
      </c>
    </row>
    <row r="160" spans="1:93" ht="18" customHeight="1" x14ac:dyDescent="0.25">
      <c r="A160" s="225" t="s">
        <v>160</v>
      </c>
      <c r="B160" s="256"/>
      <c r="C160" s="175"/>
      <c r="D160" s="175"/>
      <c r="E160" s="247"/>
      <c r="F160" s="247"/>
      <c r="G160" s="247"/>
      <c r="H160" s="247"/>
      <c r="I160" s="247"/>
      <c r="J160" s="257"/>
    </row>
    <row r="161" spans="1:10" ht="18" customHeight="1" x14ac:dyDescent="0.25">
      <c r="A161" s="209" t="s">
        <v>140</v>
      </c>
      <c r="B161" s="32"/>
      <c r="C161" s="182"/>
      <c r="D161" s="182"/>
      <c r="E161" s="230"/>
      <c r="F161" s="230"/>
      <c r="G161" s="230"/>
      <c r="H161" s="230"/>
      <c r="I161" s="230"/>
      <c r="J161" s="42"/>
    </row>
    <row r="162" spans="1:10" ht="18" customHeight="1" x14ac:dyDescent="0.25">
      <c r="A162" s="258" t="s">
        <v>161</v>
      </c>
      <c r="B162" s="75"/>
      <c r="C162" s="193"/>
      <c r="D162" s="193"/>
      <c r="E162" s="242"/>
      <c r="F162" s="242"/>
      <c r="G162" s="242"/>
      <c r="H162" s="242"/>
      <c r="I162" s="242"/>
      <c r="J162" s="74"/>
    </row>
    <row r="186" spans="1:104" ht="12.75" customHeight="1" x14ac:dyDescent="0.25"/>
    <row r="187" spans="1:104" s="259" customFormat="1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</row>
    <row r="194" spans="1:15" hidden="1" x14ac:dyDescent="0.25">
      <c r="A194" s="259">
        <f>SUM(C14:C89,C94:C105,C128:C143,B146:B149,B152:B157,C108:C115)</f>
        <v>1622</v>
      </c>
      <c r="B194" s="259">
        <f>SUM(CG11:CO151)</f>
        <v>0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</row>
  </sheetData>
  <mergeCells count="96">
    <mergeCell ref="A140:A143"/>
    <mergeCell ref="AJ119:AK119"/>
    <mergeCell ref="A121:A123"/>
    <mergeCell ref="A126:A127"/>
    <mergeCell ref="B126:B127"/>
    <mergeCell ref="C126:C127"/>
    <mergeCell ref="D126:J126"/>
    <mergeCell ref="K126:K127"/>
    <mergeCell ref="L126:L127"/>
    <mergeCell ref="X119:Y119"/>
    <mergeCell ref="Z119:AA119"/>
    <mergeCell ref="AB119:AC119"/>
    <mergeCell ref="AD119:AE119"/>
    <mergeCell ref="T119:U119"/>
    <mergeCell ref="V119:W119"/>
    <mergeCell ref="A128:A131"/>
    <mergeCell ref="A132:A135"/>
    <mergeCell ref="A136:A139"/>
    <mergeCell ref="F118:AK118"/>
    <mergeCell ref="F119:G119"/>
    <mergeCell ref="H119:I119"/>
    <mergeCell ref="J119:K119"/>
    <mergeCell ref="AF119:AG119"/>
    <mergeCell ref="AH119:AI119"/>
    <mergeCell ref="L119:M119"/>
    <mergeCell ref="N119:O119"/>
    <mergeCell ref="P119:Q119"/>
    <mergeCell ref="R119:S119"/>
    <mergeCell ref="Z92:AA92"/>
    <mergeCell ref="AB92:AC92"/>
    <mergeCell ref="AD92:AE92"/>
    <mergeCell ref="AF92:AG92"/>
    <mergeCell ref="AH92:AI92"/>
    <mergeCell ref="A94:A99"/>
    <mergeCell ref="A100:A105"/>
    <mergeCell ref="A107:A116"/>
    <mergeCell ref="A118:A120"/>
    <mergeCell ref="C118:E119"/>
    <mergeCell ref="AQ91:AQ93"/>
    <mergeCell ref="AR91:AR93"/>
    <mergeCell ref="F92:G92"/>
    <mergeCell ref="H92:I92"/>
    <mergeCell ref="J92:K92"/>
    <mergeCell ref="L92:M92"/>
    <mergeCell ref="X92:Y92"/>
    <mergeCell ref="F91:AM91"/>
    <mergeCell ref="AN91:AO92"/>
    <mergeCell ref="AP91:AP93"/>
    <mergeCell ref="N92:O92"/>
    <mergeCell ref="P92:Q92"/>
    <mergeCell ref="R92:S92"/>
    <mergeCell ref="T92:U92"/>
    <mergeCell ref="V92:W92"/>
    <mergeCell ref="AL92:AM92"/>
    <mergeCell ref="A65:A68"/>
    <mergeCell ref="A69:A75"/>
    <mergeCell ref="A76:A80"/>
    <mergeCell ref="A82:A89"/>
    <mergeCell ref="A91:A93"/>
    <mergeCell ref="A14:A24"/>
    <mergeCell ref="A25:A35"/>
    <mergeCell ref="A36:A46"/>
    <mergeCell ref="A47:A57"/>
    <mergeCell ref="A58:A64"/>
    <mergeCell ref="X12:Y12"/>
    <mergeCell ref="AN10:AN13"/>
    <mergeCell ref="AO10:AP12"/>
    <mergeCell ref="B91:B93"/>
    <mergeCell ref="AL12:AM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C91:E92"/>
    <mergeCell ref="AJ92:AK9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F12:G12"/>
    <mergeCell ref="H12:I12"/>
    <mergeCell ref="J12:K12"/>
    <mergeCell ref="L12:M12"/>
    <mergeCell ref="T12:U12"/>
    <mergeCell ref="V12:W12"/>
  </mergeCells>
  <dataValidations count="1">
    <dataValidation type="whole" allowBlank="1" showInputMessage="1" showErrorMessage="1" error="Valor no Permitido" sqref="A1:XFD1048576" xr:uid="{FA670C63-6B0A-46DC-AADB-527AC17C741F}">
      <formula1>0</formula1>
      <formula2>1E+30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19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17.28515625" style="2" customWidth="1"/>
    <col min="4" max="4" width="16.140625" style="2" customWidth="1"/>
    <col min="5" max="5" width="14.140625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ht="16.350000000000001" customHeight="1" x14ac:dyDescent="0.25">
      <c r="A1" s="1" t="s">
        <v>0</v>
      </c>
    </row>
    <row r="2" spans="1:93" ht="16.350000000000001" customHeight="1" x14ac:dyDescent="0.25">
      <c r="A2" s="1" t="str">
        <f>CONCATENATE("COMUNA: ",[6]NOMBRE!B2," - ","( ",[6]NOMBRE!C2,[6]NOMBRE!D2,[6]NOMBRE!E2,[6]NOMBRE!F2,[6]NOMBRE!G2," )")</f>
        <v>COMUNA: LINARES - ( 07401 )</v>
      </c>
    </row>
    <row r="3" spans="1:93" ht="16.350000000000001" customHeight="1" x14ac:dyDescent="0.25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93" ht="16.350000000000001" customHeight="1" x14ac:dyDescent="0.25">
      <c r="A4" s="1" t="str">
        <f>CONCATENATE("MES: ",[6]NOMBRE!B6," - ","( ",[6]NOMBRE!C6,[6]NOMBRE!D6," )")</f>
        <v>MES: MAYO - ( 05 )</v>
      </c>
    </row>
    <row r="5" spans="1:93" ht="16.350000000000001" customHeight="1" x14ac:dyDescent="0.25">
      <c r="A5" s="1" t="str">
        <f>CONCATENATE("AÑO: ",[6]NOMBRE!B7)</f>
        <v>AÑO: 2021</v>
      </c>
    </row>
    <row r="6" spans="1:93" x14ac:dyDescent="0.25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93" x14ac:dyDescent="0.25">
      <c r="A7" s="323"/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</row>
    <row r="8" spans="1:93" ht="32.1" customHeight="1" x14ac:dyDescent="0.25">
      <c r="A8" s="386" t="s">
        <v>2</v>
      </c>
      <c r="B8" s="38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93" ht="32.1" customHeigh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</row>
    <row r="10" spans="1:93" ht="16.350000000000001" customHeight="1" x14ac:dyDescent="0.25">
      <c r="A10" s="387" t="s">
        <v>4</v>
      </c>
      <c r="B10" s="388" t="s">
        <v>5</v>
      </c>
      <c r="C10" s="391" t="s">
        <v>6</v>
      </c>
      <c r="D10" s="392"/>
      <c r="E10" s="393"/>
      <c r="F10" s="400" t="s">
        <v>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2"/>
      <c r="AN10" s="409" t="s">
        <v>8</v>
      </c>
      <c r="AO10" s="412" t="s">
        <v>9</v>
      </c>
      <c r="AP10" s="393"/>
      <c r="AQ10" s="382" t="s">
        <v>10</v>
      </c>
      <c r="AR10" s="382" t="s">
        <v>11</v>
      </c>
      <c r="AS10" s="382" t="s">
        <v>12</v>
      </c>
      <c r="AT10" s="382" t="s">
        <v>13</v>
      </c>
      <c r="BX10" s="2"/>
    </row>
    <row r="11" spans="1:93" ht="16.350000000000001" customHeight="1" x14ac:dyDescent="0.25">
      <c r="A11" s="387"/>
      <c r="B11" s="389"/>
      <c r="C11" s="394"/>
      <c r="D11" s="395"/>
      <c r="E11" s="396"/>
      <c r="F11" s="403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5"/>
      <c r="AN11" s="410"/>
      <c r="AO11" s="413"/>
      <c r="AP11" s="396"/>
      <c r="AQ11" s="383"/>
      <c r="AR11" s="383"/>
      <c r="AS11" s="383"/>
      <c r="AT11" s="383"/>
      <c r="BX11" s="2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6.350000000000001" customHeight="1" x14ac:dyDescent="0.25">
      <c r="A12" s="387"/>
      <c r="B12" s="389"/>
      <c r="C12" s="397"/>
      <c r="D12" s="398"/>
      <c r="E12" s="399"/>
      <c r="F12" s="406" t="s">
        <v>14</v>
      </c>
      <c r="G12" s="406"/>
      <c r="H12" s="407" t="s">
        <v>15</v>
      </c>
      <c r="I12" s="408"/>
      <c r="J12" s="407" t="s">
        <v>16</v>
      </c>
      <c r="K12" s="408"/>
      <c r="L12" s="407" t="s">
        <v>17</v>
      </c>
      <c r="M12" s="408"/>
      <c r="N12" s="407" t="s">
        <v>18</v>
      </c>
      <c r="O12" s="408"/>
      <c r="P12" s="407" t="s">
        <v>19</v>
      </c>
      <c r="Q12" s="408"/>
      <c r="R12" s="407" t="s">
        <v>20</v>
      </c>
      <c r="S12" s="408"/>
      <c r="T12" s="407" t="s">
        <v>21</v>
      </c>
      <c r="U12" s="408"/>
      <c r="V12" s="407" t="s">
        <v>22</v>
      </c>
      <c r="W12" s="408"/>
      <c r="X12" s="407" t="s">
        <v>23</v>
      </c>
      <c r="Y12" s="408"/>
      <c r="Z12" s="407" t="s">
        <v>24</v>
      </c>
      <c r="AA12" s="408"/>
      <c r="AB12" s="407" t="s">
        <v>25</v>
      </c>
      <c r="AC12" s="408"/>
      <c r="AD12" s="407" t="s">
        <v>26</v>
      </c>
      <c r="AE12" s="408"/>
      <c r="AF12" s="407" t="s">
        <v>27</v>
      </c>
      <c r="AG12" s="408"/>
      <c r="AH12" s="407" t="s">
        <v>28</v>
      </c>
      <c r="AI12" s="408"/>
      <c r="AJ12" s="407" t="s">
        <v>29</v>
      </c>
      <c r="AK12" s="408"/>
      <c r="AL12" s="415" t="s">
        <v>30</v>
      </c>
      <c r="AM12" s="416"/>
      <c r="AN12" s="410"/>
      <c r="AO12" s="414"/>
      <c r="AP12" s="399"/>
      <c r="AQ12" s="383"/>
      <c r="AR12" s="383"/>
      <c r="AS12" s="383"/>
      <c r="AT12" s="383"/>
      <c r="BX12" s="2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6.350000000000001" customHeight="1" x14ac:dyDescent="0.25">
      <c r="A13" s="387"/>
      <c r="B13" s="390"/>
      <c r="C13" s="11" t="s">
        <v>31</v>
      </c>
      <c r="D13" s="12" t="s">
        <v>32</v>
      </c>
      <c r="E13" s="326" t="s">
        <v>33</v>
      </c>
      <c r="F13" s="11" t="s">
        <v>32</v>
      </c>
      <c r="G13" s="325" t="s">
        <v>33</v>
      </c>
      <c r="H13" s="11" t="s">
        <v>32</v>
      </c>
      <c r="I13" s="325" t="s">
        <v>33</v>
      </c>
      <c r="J13" s="11" t="s">
        <v>32</v>
      </c>
      <c r="K13" s="325" t="s">
        <v>33</v>
      </c>
      <c r="L13" s="11" t="s">
        <v>32</v>
      </c>
      <c r="M13" s="325" t="s">
        <v>33</v>
      </c>
      <c r="N13" s="11" t="s">
        <v>32</v>
      </c>
      <c r="O13" s="325" t="s">
        <v>33</v>
      </c>
      <c r="P13" s="11" t="s">
        <v>32</v>
      </c>
      <c r="Q13" s="325" t="s">
        <v>33</v>
      </c>
      <c r="R13" s="11" t="s">
        <v>32</v>
      </c>
      <c r="S13" s="325" t="s">
        <v>33</v>
      </c>
      <c r="T13" s="11" t="s">
        <v>32</v>
      </c>
      <c r="U13" s="325" t="s">
        <v>33</v>
      </c>
      <c r="V13" s="11" t="s">
        <v>32</v>
      </c>
      <c r="W13" s="325" t="s">
        <v>33</v>
      </c>
      <c r="X13" s="11" t="s">
        <v>32</v>
      </c>
      <c r="Y13" s="325" t="s">
        <v>33</v>
      </c>
      <c r="Z13" s="11" t="s">
        <v>32</v>
      </c>
      <c r="AA13" s="325" t="s">
        <v>33</v>
      </c>
      <c r="AB13" s="11" t="s">
        <v>32</v>
      </c>
      <c r="AC13" s="325" t="s">
        <v>33</v>
      </c>
      <c r="AD13" s="11" t="s">
        <v>32</v>
      </c>
      <c r="AE13" s="325" t="s">
        <v>33</v>
      </c>
      <c r="AF13" s="11" t="s">
        <v>32</v>
      </c>
      <c r="AG13" s="325" t="s">
        <v>33</v>
      </c>
      <c r="AH13" s="11" t="s">
        <v>32</v>
      </c>
      <c r="AI13" s="325" t="s">
        <v>33</v>
      </c>
      <c r="AJ13" s="11" t="s">
        <v>32</v>
      </c>
      <c r="AK13" s="325" t="s">
        <v>33</v>
      </c>
      <c r="AL13" s="11" t="s">
        <v>32</v>
      </c>
      <c r="AM13" s="331" t="s">
        <v>33</v>
      </c>
      <c r="AN13" s="411"/>
      <c r="AO13" s="16" t="s">
        <v>34</v>
      </c>
      <c r="AP13" s="325" t="s">
        <v>35</v>
      </c>
      <c r="AQ13" s="384"/>
      <c r="AR13" s="384"/>
      <c r="AS13" s="384"/>
      <c r="AT13" s="384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X13" s="2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6.350000000000001" customHeight="1" x14ac:dyDescent="0.25">
      <c r="A14" s="382" t="s">
        <v>36</v>
      </c>
      <c r="B14" s="18" t="s">
        <v>37</v>
      </c>
      <c r="C14" s="19">
        <f t="shared" ref="C14:C77" si="0">SUM(D14+E14)</f>
        <v>12</v>
      </c>
      <c r="D14" s="20">
        <f>+F14+H14+J14+L14+N14+P14+R14+T14+V14+X14+Z14+AB14+AD14+AF14+AH14+AJ14+AL14</f>
        <v>10</v>
      </c>
      <c r="E14" s="21">
        <f>+G14+I14+K14+M14+O14+Q14+S14+U14+W14+Y14+AA14+AC14+AE14+AG14+AI14+AK14+AM14</f>
        <v>2</v>
      </c>
      <c r="F14" s="22"/>
      <c r="G14" s="23"/>
      <c r="H14" s="22"/>
      <c r="I14" s="23"/>
      <c r="J14" s="22"/>
      <c r="K14" s="24"/>
      <c r="L14" s="22"/>
      <c r="M14" s="24"/>
      <c r="N14" s="22">
        <v>2</v>
      </c>
      <c r="O14" s="24"/>
      <c r="P14" s="22">
        <v>1</v>
      </c>
      <c r="Q14" s="24"/>
      <c r="R14" s="22"/>
      <c r="S14" s="24"/>
      <c r="T14" s="22"/>
      <c r="U14" s="24"/>
      <c r="V14" s="22"/>
      <c r="W14" s="24"/>
      <c r="X14" s="22">
        <v>5</v>
      </c>
      <c r="Y14" s="24"/>
      <c r="Z14" s="22">
        <v>2</v>
      </c>
      <c r="AA14" s="24">
        <v>2</v>
      </c>
      <c r="AB14" s="22"/>
      <c r="AC14" s="24"/>
      <c r="AD14" s="22"/>
      <c r="AE14" s="24"/>
      <c r="AF14" s="22"/>
      <c r="AG14" s="24"/>
      <c r="AH14" s="22"/>
      <c r="AI14" s="24"/>
      <c r="AJ14" s="22"/>
      <c r="AK14" s="24"/>
      <c r="AL14" s="25"/>
      <c r="AM14" s="26"/>
      <c r="AN14" s="27"/>
      <c r="AO14" s="28">
        <v>0</v>
      </c>
      <c r="AP14" s="29">
        <v>0</v>
      </c>
      <c r="AQ14" s="30">
        <v>0</v>
      </c>
      <c r="AR14" s="30">
        <v>0</v>
      </c>
      <c r="AS14" s="31"/>
      <c r="AT14" s="32">
        <v>0</v>
      </c>
      <c r="AU14" s="33" t="str">
        <f t="shared" ref="AU14:AU77" si="1">$CA14&amp;$CB14&amp;$CC14&amp;$CD14</f>
        <v/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17"/>
      <c r="BG14" s="17"/>
      <c r="BX14" s="2"/>
      <c r="CA14" s="35" t="str">
        <f t="shared" ref="CA14:CA77" si="2">IF(CG14=1,"* No olvide digitar la columna Trans y/o Pueblos Originarios y/o Migrantes y/o Población SENAME (Digite Cero si no tiene). ","")</f>
        <v/>
      </c>
      <c r="CB14" s="35" t="str">
        <f t="shared" ref="CB14:CB77" si="3">IF(CH14=1,"* El número de Trans y/o Pueblos Originarios y/o Migrantes y/o Población SENAME NO DEBE ser mayor que el Total. ","")</f>
        <v/>
      </c>
      <c r="CC14" s="35" t="str">
        <f t="shared" ref="CC14:CC77" si="4">IF(CI14=1,"* Las consejerías realizadas en Espacios amigables NO DEBEN ser mayor al Total. ","")</f>
        <v/>
      </c>
      <c r="CD14" s="35" t="str">
        <f t="shared" ref="CD14:CD77" si="5">IF(CJ14=1,"* La columna 14-18 AÑOS no puede ser mayor al total por grupo edad de 10 a 19 años. ","")</f>
        <v/>
      </c>
      <c r="CE14" s="35"/>
      <c r="CF14" s="35"/>
      <c r="CG14" s="36">
        <f t="shared" ref="CG14:CG77" si="6">IF(AND(C14&lt;&gt;0,OR(AO14="",AP14="",AQ14="",AR14="",AT14="")),1,0)</f>
        <v>0</v>
      </c>
      <c r="CH14" s="36">
        <f t="shared" ref="CH14:CH77" si="7">IF(OR(C14&lt;(AO14+AP14),C14&lt;AQ14,C14&lt;AR14,C14&lt;AT14),1,0)</f>
        <v>0</v>
      </c>
      <c r="CI14" s="36">
        <f t="shared" ref="CI14:CI77" si="8">IF(C14&lt;AN14,1,0)</f>
        <v>0</v>
      </c>
      <c r="CJ14" s="36">
        <f t="shared" ref="CJ14:CJ77" si="9">IF((J14+K14+L14+M14)&lt;AS14,1,0)</f>
        <v>0</v>
      </c>
      <c r="CK14" s="10"/>
      <c r="CL14" s="10"/>
      <c r="CM14" s="10"/>
      <c r="CN14" s="10"/>
      <c r="CO14" s="10"/>
    </row>
    <row r="15" spans="1:93" ht="16.350000000000001" customHeight="1" x14ac:dyDescent="0.25">
      <c r="A15" s="383"/>
      <c r="B15" s="37" t="s">
        <v>38</v>
      </c>
      <c r="C15" s="38">
        <f t="shared" si="0"/>
        <v>0</v>
      </c>
      <c r="D15" s="39">
        <f t="shared" ref="D15:E24" si="10">+F15+H15+J15+L15+N15+P15+R15+T15+V15+X15+Z15+AB15+AD15+AF15+AH15+AJ15+AL15</f>
        <v>0</v>
      </c>
      <c r="E15" s="40">
        <f>+G15+I15+K15+M15+O15+Q15+S15+U15+W15+Y15+AA15+AC15+AE15+AG15+AI15+AK15+AM15</f>
        <v>0</v>
      </c>
      <c r="F15" s="41"/>
      <c r="G15" s="42"/>
      <c r="H15" s="41"/>
      <c r="I15" s="42"/>
      <c r="J15" s="41"/>
      <c r="K15" s="43"/>
      <c r="L15" s="41"/>
      <c r="M15" s="43"/>
      <c r="N15" s="41"/>
      <c r="O15" s="43"/>
      <c r="P15" s="41"/>
      <c r="Q15" s="43"/>
      <c r="R15" s="41"/>
      <c r="S15" s="43"/>
      <c r="T15" s="41"/>
      <c r="U15" s="43"/>
      <c r="V15" s="41"/>
      <c r="W15" s="43"/>
      <c r="X15" s="41"/>
      <c r="Y15" s="43"/>
      <c r="Z15" s="41"/>
      <c r="AA15" s="43"/>
      <c r="AB15" s="41"/>
      <c r="AC15" s="43"/>
      <c r="AD15" s="41"/>
      <c r="AE15" s="43"/>
      <c r="AF15" s="41"/>
      <c r="AG15" s="43"/>
      <c r="AH15" s="41"/>
      <c r="AI15" s="43"/>
      <c r="AJ15" s="41"/>
      <c r="AK15" s="43"/>
      <c r="AL15" s="44"/>
      <c r="AM15" s="45"/>
      <c r="AN15" s="46"/>
      <c r="AO15" s="47"/>
      <c r="AP15" s="42"/>
      <c r="AQ15" s="32"/>
      <c r="AR15" s="32"/>
      <c r="AS15" s="48"/>
      <c r="AT15" s="32"/>
      <c r="AU15" s="33" t="str">
        <f t="shared" si="1"/>
        <v/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7"/>
      <c r="BG15" s="17"/>
      <c r="BX15" s="2"/>
      <c r="CA15" s="35" t="str">
        <f t="shared" si="2"/>
        <v/>
      </c>
      <c r="CB15" s="35" t="str">
        <f t="shared" si="3"/>
        <v/>
      </c>
      <c r="CC15" s="35" t="str">
        <f t="shared" si="4"/>
        <v/>
      </c>
      <c r="CD15" s="35" t="str">
        <f t="shared" si="5"/>
        <v/>
      </c>
      <c r="CE15" s="35"/>
      <c r="CF15" s="35"/>
      <c r="CG15" s="36">
        <f t="shared" si="6"/>
        <v>0</v>
      </c>
      <c r="CH15" s="36">
        <f t="shared" si="7"/>
        <v>0</v>
      </c>
      <c r="CI15" s="36">
        <f t="shared" si="8"/>
        <v>0</v>
      </c>
      <c r="CJ15" s="36">
        <f t="shared" si="9"/>
        <v>0</v>
      </c>
      <c r="CK15" s="10"/>
      <c r="CL15" s="10"/>
      <c r="CM15" s="10"/>
      <c r="CN15" s="10"/>
      <c r="CO15" s="10"/>
    </row>
    <row r="16" spans="1:93" ht="16.350000000000001" customHeight="1" x14ac:dyDescent="0.25">
      <c r="A16" s="383"/>
      <c r="B16" s="37" t="s">
        <v>39</v>
      </c>
      <c r="C16" s="38">
        <f t="shared" si="0"/>
        <v>171</v>
      </c>
      <c r="D16" s="39">
        <f t="shared" si="10"/>
        <v>124</v>
      </c>
      <c r="E16" s="40">
        <f t="shared" si="10"/>
        <v>47</v>
      </c>
      <c r="F16" s="41"/>
      <c r="G16" s="42"/>
      <c r="H16" s="41"/>
      <c r="I16" s="42"/>
      <c r="J16" s="41"/>
      <c r="K16" s="43"/>
      <c r="L16" s="41">
        <v>2</v>
      </c>
      <c r="M16" s="43"/>
      <c r="N16" s="41">
        <v>13</v>
      </c>
      <c r="O16" s="43"/>
      <c r="P16" s="41">
        <v>13</v>
      </c>
      <c r="Q16" s="43">
        <v>5</v>
      </c>
      <c r="R16" s="41">
        <v>17</v>
      </c>
      <c r="S16" s="43">
        <v>6</v>
      </c>
      <c r="T16" s="41">
        <v>20</v>
      </c>
      <c r="U16" s="43">
        <v>8</v>
      </c>
      <c r="V16" s="41">
        <v>17</v>
      </c>
      <c r="W16" s="43">
        <v>9</v>
      </c>
      <c r="X16" s="41">
        <v>11</v>
      </c>
      <c r="Y16" s="43">
        <v>5</v>
      </c>
      <c r="Z16" s="41">
        <v>12</v>
      </c>
      <c r="AA16" s="43">
        <v>10</v>
      </c>
      <c r="AB16" s="41">
        <v>6</v>
      </c>
      <c r="AC16" s="43">
        <v>2</v>
      </c>
      <c r="AD16" s="41">
        <v>2</v>
      </c>
      <c r="AE16" s="43">
        <v>1</v>
      </c>
      <c r="AF16" s="41">
        <v>3</v>
      </c>
      <c r="AG16" s="43">
        <v>1</v>
      </c>
      <c r="AH16" s="41">
        <v>7</v>
      </c>
      <c r="AI16" s="43"/>
      <c r="AJ16" s="41">
        <v>1</v>
      </c>
      <c r="AK16" s="43"/>
      <c r="AL16" s="44"/>
      <c r="AM16" s="45"/>
      <c r="AN16" s="46"/>
      <c r="AO16" s="47">
        <v>0</v>
      </c>
      <c r="AP16" s="42">
        <v>3</v>
      </c>
      <c r="AQ16" s="32">
        <v>4</v>
      </c>
      <c r="AR16" s="32">
        <v>13</v>
      </c>
      <c r="AS16" s="48"/>
      <c r="AT16" s="32">
        <v>0</v>
      </c>
      <c r="AU16" s="33" t="str">
        <f t="shared" si="1"/>
        <v/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17"/>
      <c r="BG16" s="17"/>
      <c r="BX16" s="2"/>
      <c r="CA16" s="35" t="str">
        <f t="shared" si="2"/>
        <v/>
      </c>
      <c r="CB16" s="35" t="str">
        <f t="shared" si="3"/>
        <v/>
      </c>
      <c r="CC16" s="35" t="str">
        <f t="shared" si="4"/>
        <v/>
      </c>
      <c r="CD16" s="35" t="str">
        <f t="shared" si="5"/>
        <v/>
      </c>
      <c r="CE16" s="35"/>
      <c r="CF16" s="35"/>
      <c r="CG16" s="36">
        <f t="shared" si="6"/>
        <v>0</v>
      </c>
      <c r="CH16" s="36">
        <f t="shared" si="7"/>
        <v>0</v>
      </c>
      <c r="CI16" s="36">
        <f t="shared" si="8"/>
        <v>0</v>
      </c>
      <c r="CJ16" s="36">
        <f t="shared" si="9"/>
        <v>0</v>
      </c>
      <c r="CK16" s="10"/>
      <c r="CL16" s="10"/>
      <c r="CM16" s="10"/>
      <c r="CN16" s="10"/>
      <c r="CO16" s="10"/>
    </row>
    <row r="17" spans="1:93" ht="16.350000000000001" customHeight="1" x14ac:dyDescent="0.25">
      <c r="A17" s="383"/>
      <c r="B17" s="37" t="s">
        <v>40</v>
      </c>
      <c r="C17" s="38">
        <f t="shared" si="0"/>
        <v>0</v>
      </c>
      <c r="D17" s="39">
        <f t="shared" si="10"/>
        <v>0</v>
      </c>
      <c r="E17" s="40">
        <f t="shared" si="10"/>
        <v>0</v>
      </c>
      <c r="F17" s="41"/>
      <c r="G17" s="42"/>
      <c r="H17" s="41"/>
      <c r="I17" s="42"/>
      <c r="J17" s="41"/>
      <c r="K17" s="43"/>
      <c r="L17" s="41"/>
      <c r="M17" s="43"/>
      <c r="N17" s="41"/>
      <c r="O17" s="43"/>
      <c r="P17" s="41"/>
      <c r="Q17" s="43"/>
      <c r="R17" s="41"/>
      <c r="S17" s="43"/>
      <c r="T17" s="41"/>
      <c r="U17" s="43"/>
      <c r="V17" s="41"/>
      <c r="W17" s="43"/>
      <c r="X17" s="41"/>
      <c r="Y17" s="43"/>
      <c r="Z17" s="41"/>
      <c r="AA17" s="43"/>
      <c r="AB17" s="41"/>
      <c r="AC17" s="43"/>
      <c r="AD17" s="41"/>
      <c r="AE17" s="43"/>
      <c r="AF17" s="41"/>
      <c r="AG17" s="43"/>
      <c r="AH17" s="41"/>
      <c r="AI17" s="43"/>
      <c r="AJ17" s="41"/>
      <c r="AK17" s="43"/>
      <c r="AL17" s="44"/>
      <c r="AM17" s="45"/>
      <c r="AN17" s="46"/>
      <c r="AO17" s="47"/>
      <c r="AP17" s="42"/>
      <c r="AQ17" s="32"/>
      <c r="AR17" s="32"/>
      <c r="AS17" s="48"/>
      <c r="AT17" s="32"/>
      <c r="AU17" s="33" t="str">
        <f t="shared" si="1"/>
        <v/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17"/>
      <c r="BG17" s="17"/>
      <c r="BX17" s="2"/>
      <c r="CA17" s="35" t="str">
        <f t="shared" si="2"/>
        <v/>
      </c>
      <c r="CB17" s="35" t="str">
        <f t="shared" si="3"/>
        <v/>
      </c>
      <c r="CC17" s="35" t="str">
        <f t="shared" si="4"/>
        <v/>
      </c>
      <c r="CD17" s="35" t="str">
        <f t="shared" si="5"/>
        <v/>
      </c>
      <c r="CE17" s="35"/>
      <c r="CF17" s="35"/>
      <c r="CG17" s="36">
        <f t="shared" si="6"/>
        <v>0</v>
      </c>
      <c r="CH17" s="36">
        <f t="shared" si="7"/>
        <v>0</v>
      </c>
      <c r="CI17" s="36">
        <f t="shared" si="8"/>
        <v>0</v>
      </c>
      <c r="CJ17" s="36">
        <f t="shared" si="9"/>
        <v>0</v>
      </c>
      <c r="CK17" s="10"/>
      <c r="CL17" s="10"/>
      <c r="CM17" s="10"/>
      <c r="CN17" s="10"/>
      <c r="CO17" s="10"/>
    </row>
    <row r="18" spans="1:93" ht="16.350000000000001" customHeight="1" x14ac:dyDescent="0.25">
      <c r="A18" s="383"/>
      <c r="B18" s="37" t="s">
        <v>41</v>
      </c>
      <c r="C18" s="38">
        <f t="shared" si="0"/>
        <v>0</v>
      </c>
      <c r="D18" s="39">
        <f t="shared" si="10"/>
        <v>0</v>
      </c>
      <c r="E18" s="40">
        <f t="shared" si="10"/>
        <v>0</v>
      </c>
      <c r="F18" s="41"/>
      <c r="G18" s="42"/>
      <c r="H18" s="41"/>
      <c r="I18" s="42"/>
      <c r="J18" s="41"/>
      <c r="K18" s="43"/>
      <c r="L18" s="41"/>
      <c r="M18" s="43"/>
      <c r="N18" s="41"/>
      <c r="O18" s="43"/>
      <c r="P18" s="41"/>
      <c r="Q18" s="43"/>
      <c r="R18" s="41"/>
      <c r="S18" s="43"/>
      <c r="T18" s="41"/>
      <c r="U18" s="43"/>
      <c r="V18" s="41"/>
      <c r="W18" s="43"/>
      <c r="X18" s="41"/>
      <c r="Y18" s="43"/>
      <c r="Z18" s="41"/>
      <c r="AA18" s="43"/>
      <c r="AB18" s="41"/>
      <c r="AC18" s="43"/>
      <c r="AD18" s="41"/>
      <c r="AE18" s="43"/>
      <c r="AF18" s="41"/>
      <c r="AG18" s="43"/>
      <c r="AH18" s="41"/>
      <c r="AI18" s="43"/>
      <c r="AJ18" s="41"/>
      <c r="AK18" s="43"/>
      <c r="AL18" s="44"/>
      <c r="AM18" s="45"/>
      <c r="AN18" s="46"/>
      <c r="AO18" s="47"/>
      <c r="AP18" s="42"/>
      <c r="AQ18" s="32"/>
      <c r="AR18" s="32"/>
      <c r="AS18" s="48"/>
      <c r="AT18" s="32"/>
      <c r="AU18" s="33" t="str">
        <f t="shared" si="1"/>
        <v/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17"/>
      <c r="BG18" s="17"/>
      <c r="BX18" s="2"/>
      <c r="CA18" s="35" t="str">
        <f t="shared" si="2"/>
        <v/>
      </c>
      <c r="CB18" s="35" t="str">
        <f t="shared" si="3"/>
        <v/>
      </c>
      <c r="CC18" s="35" t="str">
        <f t="shared" si="4"/>
        <v/>
      </c>
      <c r="CD18" s="35" t="str">
        <f t="shared" si="5"/>
        <v/>
      </c>
      <c r="CE18" s="35"/>
      <c r="CF18" s="35"/>
      <c r="CG18" s="36">
        <f t="shared" si="6"/>
        <v>0</v>
      </c>
      <c r="CH18" s="36">
        <f t="shared" si="7"/>
        <v>0</v>
      </c>
      <c r="CI18" s="36">
        <f t="shared" si="8"/>
        <v>0</v>
      </c>
      <c r="CJ18" s="36">
        <f t="shared" si="9"/>
        <v>0</v>
      </c>
      <c r="CK18" s="10"/>
      <c r="CL18" s="10"/>
      <c r="CM18" s="10"/>
      <c r="CN18" s="10"/>
      <c r="CO18" s="10"/>
    </row>
    <row r="19" spans="1:93" ht="16.350000000000001" customHeight="1" x14ac:dyDescent="0.25">
      <c r="A19" s="383"/>
      <c r="B19" s="37" t="s">
        <v>42</v>
      </c>
      <c r="C19" s="38">
        <f t="shared" si="0"/>
        <v>0</v>
      </c>
      <c r="D19" s="39">
        <f t="shared" si="10"/>
        <v>0</v>
      </c>
      <c r="E19" s="40">
        <f t="shared" si="10"/>
        <v>0</v>
      </c>
      <c r="F19" s="41"/>
      <c r="G19" s="42"/>
      <c r="H19" s="41"/>
      <c r="I19" s="42"/>
      <c r="J19" s="41"/>
      <c r="K19" s="43"/>
      <c r="L19" s="41"/>
      <c r="M19" s="43"/>
      <c r="N19" s="41"/>
      <c r="O19" s="43"/>
      <c r="P19" s="41"/>
      <c r="Q19" s="43"/>
      <c r="R19" s="41"/>
      <c r="S19" s="43"/>
      <c r="T19" s="41"/>
      <c r="U19" s="43"/>
      <c r="V19" s="41"/>
      <c r="W19" s="43"/>
      <c r="X19" s="41"/>
      <c r="Y19" s="43"/>
      <c r="Z19" s="41"/>
      <c r="AA19" s="43"/>
      <c r="AB19" s="41"/>
      <c r="AC19" s="43"/>
      <c r="AD19" s="41"/>
      <c r="AE19" s="43"/>
      <c r="AF19" s="41"/>
      <c r="AG19" s="43"/>
      <c r="AH19" s="41"/>
      <c r="AI19" s="43"/>
      <c r="AJ19" s="41"/>
      <c r="AK19" s="43"/>
      <c r="AL19" s="44"/>
      <c r="AM19" s="45"/>
      <c r="AN19" s="46"/>
      <c r="AO19" s="47"/>
      <c r="AP19" s="42"/>
      <c r="AQ19" s="32"/>
      <c r="AR19" s="32"/>
      <c r="AS19" s="48"/>
      <c r="AT19" s="32"/>
      <c r="AU19" s="33" t="str">
        <f t="shared" si="1"/>
        <v/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17"/>
      <c r="BG19" s="17"/>
      <c r="BX19" s="2"/>
      <c r="CA19" s="35" t="str">
        <f t="shared" si="2"/>
        <v/>
      </c>
      <c r="CB19" s="35" t="str">
        <f t="shared" si="3"/>
        <v/>
      </c>
      <c r="CC19" s="35" t="str">
        <f t="shared" si="4"/>
        <v/>
      </c>
      <c r="CD19" s="35" t="str">
        <f t="shared" si="5"/>
        <v/>
      </c>
      <c r="CE19" s="35"/>
      <c r="CF19" s="35"/>
      <c r="CG19" s="36">
        <f t="shared" si="6"/>
        <v>0</v>
      </c>
      <c r="CH19" s="36">
        <f t="shared" si="7"/>
        <v>0</v>
      </c>
      <c r="CI19" s="36">
        <f t="shared" si="8"/>
        <v>0</v>
      </c>
      <c r="CJ19" s="36">
        <f t="shared" si="9"/>
        <v>0</v>
      </c>
      <c r="CK19" s="10"/>
      <c r="CL19" s="10"/>
      <c r="CM19" s="10"/>
      <c r="CN19" s="10"/>
      <c r="CO19" s="10"/>
    </row>
    <row r="20" spans="1:93" ht="16.350000000000001" customHeight="1" x14ac:dyDescent="0.25">
      <c r="A20" s="383"/>
      <c r="B20" s="37" t="s">
        <v>43</v>
      </c>
      <c r="C20" s="38">
        <f t="shared" si="0"/>
        <v>0</v>
      </c>
      <c r="D20" s="39">
        <f t="shared" si="10"/>
        <v>0</v>
      </c>
      <c r="E20" s="40">
        <f t="shared" si="10"/>
        <v>0</v>
      </c>
      <c r="F20" s="41"/>
      <c r="G20" s="42"/>
      <c r="H20" s="41"/>
      <c r="I20" s="42"/>
      <c r="J20" s="41"/>
      <c r="K20" s="43"/>
      <c r="L20" s="41"/>
      <c r="M20" s="43"/>
      <c r="N20" s="41"/>
      <c r="O20" s="43"/>
      <c r="P20" s="41"/>
      <c r="Q20" s="43"/>
      <c r="R20" s="41"/>
      <c r="S20" s="43"/>
      <c r="T20" s="41"/>
      <c r="U20" s="43"/>
      <c r="V20" s="41"/>
      <c r="W20" s="43"/>
      <c r="X20" s="41"/>
      <c r="Y20" s="43"/>
      <c r="Z20" s="41"/>
      <c r="AA20" s="43"/>
      <c r="AB20" s="41"/>
      <c r="AC20" s="43"/>
      <c r="AD20" s="41"/>
      <c r="AE20" s="43"/>
      <c r="AF20" s="41"/>
      <c r="AG20" s="43"/>
      <c r="AH20" s="41"/>
      <c r="AI20" s="43"/>
      <c r="AJ20" s="41"/>
      <c r="AK20" s="43"/>
      <c r="AL20" s="44"/>
      <c r="AM20" s="45"/>
      <c r="AN20" s="46"/>
      <c r="AO20" s="47"/>
      <c r="AP20" s="42"/>
      <c r="AQ20" s="32"/>
      <c r="AR20" s="32"/>
      <c r="AS20" s="48"/>
      <c r="AT20" s="32"/>
      <c r="AU20" s="33" t="str">
        <f t="shared" si="1"/>
        <v/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17"/>
      <c r="BG20" s="17"/>
      <c r="BX20" s="2"/>
      <c r="CA20" s="35" t="str">
        <f t="shared" si="2"/>
        <v/>
      </c>
      <c r="CB20" s="35" t="str">
        <f t="shared" si="3"/>
        <v/>
      </c>
      <c r="CC20" s="35" t="str">
        <f t="shared" si="4"/>
        <v/>
      </c>
      <c r="CD20" s="35" t="str">
        <f t="shared" si="5"/>
        <v/>
      </c>
      <c r="CE20" s="35"/>
      <c r="CF20" s="35"/>
      <c r="CG20" s="36">
        <f t="shared" si="6"/>
        <v>0</v>
      </c>
      <c r="CH20" s="36">
        <f t="shared" si="7"/>
        <v>0</v>
      </c>
      <c r="CI20" s="36">
        <f t="shared" si="8"/>
        <v>0</v>
      </c>
      <c r="CJ20" s="36">
        <f t="shared" si="9"/>
        <v>0</v>
      </c>
      <c r="CK20" s="10"/>
      <c r="CL20" s="10"/>
      <c r="CM20" s="10"/>
      <c r="CN20" s="10"/>
      <c r="CO20" s="10"/>
    </row>
    <row r="21" spans="1:93" ht="16.350000000000001" customHeight="1" x14ac:dyDescent="0.25">
      <c r="A21" s="383"/>
      <c r="B21" s="49" t="s">
        <v>44</v>
      </c>
      <c r="C21" s="50">
        <f t="shared" si="0"/>
        <v>0</v>
      </c>
      <c r="D21" s="51">
        <f t="shared" si="10"/>
        <v>0</v>
      </c>
      <c r="E21" s="52">
        <f t="shared" si="10"/>
        <v>0</v>
      </c>
      <c r="F21" s="53"/>
      <c r="G21" s="54"/>
      <c r="H21" s="53"/>
      <c r="I21" s="54"/>
      <c r="J21" s="53"/>
      <c r="K21" s="55"/>
      <c r="L21" s="53"/>
      <c r="M21" s="55"/>
      <c r="N21" s="53"/>
      <c r="O21" s="55"/>
      <c r="P21" s="53"/>
      <c r="Q21" s="55"/>
      <c r="R21" s="53"/>
      <c r="S21" s="55"/>
      <c r="T21" s="53"/>
      <c r="U21" s="55"/>
      <c r="V21" s="53"/>
      <c r="W21" s="55"/>
      <c r="X21" s="53"/>
      <c r="Y21" s="55"/>
      <c r="Z21" s="53"/>
      <c r="AA21" s="55"/>
      <c r="AB21" s="53"/>
      <c r="AC21" s="55"/>
      <c r="AD21" s="53"/>
      <c r="AE21" s="55"/>
      <c r="AF21" s="53"/>
      <c r="AG21" s="55"/>
      <c r="AH21" s="53"/>
      <c r="AI21" s="55"/>
      <c r="AJ21" s="53"/>
      <c r="AK21" s="55"/>
      <c r="AL21" s="56"/>
      <c r="AM21" s="57"/>
      <c r="AN21" s="46"/>
      <c r="AO21" s="58"/>
      <c r="AP21" s="42"/>
      <c r="AQ21" s="32"/>
      <c r="AR21" s="32"/>
      <c r="AS21" s="48"/>
      <c r="AT21" s="32"/>
      <c r="AU21" s="33" t="str">
        <f t="shared" si="1"/>
        <v/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7"/>
      <c r="BG21" s="17"/>
      <c r="BX21" s="2"/>
      <c r="CA21" s="35" t="str">
        <f t="shared" si="2"/>
        <v/>
      </c>
      <c r="CB21" s="35" t="str">
        <f t="shared" si="3"/>
        <v/>
      </c>
      <c r="CC21" s="35" t="str">
        <f t="shared" si="4"/>
        <v/>
      </c>
      <c r="CD21" s="35" t="str">
        <f t="shared" si="5"/>
        <v/>
      </c>
      <c r="CE21" s="35"/>
      <c r="CF21" s="35"/>
      <c r="CG21" s="36">
        <f t="shared" si="6"/>
        <v>0</v>
      </c>
      <c r="CH21" s="36">
        <f t="shared" si="7"/>
        <v>0</v>
      </c>
      <c r="CI21" s="36">
        <f t="shared" si="8"/>
        <v>0</v>
      </c>
      <c r="CJ21" s="36">
        <f t="shared" si="9"/>
        <v>0</v>
      </c>
      <c r="CK21" s="10"/>
      <c r="CL21" s="10"/>
      <c r="CM21" s="10"/>
      <c r="CN21" s="10"/>
      <c r="CO21" s="10"/>
    </row>
    <row r="22" spans="1:93" ht="16.350000000000001" customHeight="1" x14ac:dyDescent="0.25">
      <c r="A22" s="383"/>
      <c r="B22" s="37" t="s">
        <v>45</v>
      </c>
      <c r="C22" s="38">
        <f t="shared" si="0"/>
        <v>0</v>
      </c>
      <c r="D22" s="39">
        <f t="shared" si="10"/>
        <v>0</v>
      </c>
      <c r="E22" s="40">
        <f t="shared" si="10"/>
        <v>0</v>
      </c>
      <c r="F22" s="41"/>
      <c r="G22" s="42"/>
      <c r="H22" s="41"/>
      <c r="I22" s="42"/>
      <c r="J22" s="41"/>
      <c r="K22" s="43"/>
      <c r="L22" s="41"/>
      <c r="M22" s="43"/>
      <c r="N22" s="41"/>
      <c r="O22" s="43"/>
      <c r="P22" s="41"/>
      <c r="Q22" s="43"/>
      <c r="R22" s="41"/>
      <c r="S22" s="43"/>
      <c r="T22" s="41"/>
      <c r="U22" s="43"/>
      <c r="V22" s="41"/>
      <c r="W22" s="43"/>
      <c r="X22" s="41"/>
      <c r="Y22" s="43"/>
      <c r="Z22" s="41"/>
      <c r="AA22" s="43"/>
      <c r="AB22" s="41"/>
      <c r="AC22" s="43"/>
      <c r="AD22" s="41"/>
      <c r="AE22" s="43"/>
      <c r="AF22" s="41"/>
      <c r="AG22" s="43"/>
      <c r="AH22" s="41"/>
      <c r="AI22" s="43"/>
      <c r="AJ22" s="41"/>
      <c r="AK22" s="43"/>
      <c r="AL22" s="44"/>
      <c r="AM22" s="45"/>
      <c r="AN22" s="46"/>
      <c r="AO22" s="47"/>
      <c r="AP22" s="42"/>
      <c r="AQ22" s="32"/>
      <c r="AR22" s="32"/>
      <c r="AS22" s="48"/>
      <c r="AT22" s="32"/>
      <c r="AU22" s="33" t="str">
        <f t="shared" si="1"/>
        <v/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17"/>
      <c r="BG22" s="17"/>
      <c r="BX22" s="2"/>
      <c r="CA22" s="35" t="str">
        <f t="shared" si="2"/>
        <v/>
      </c>
      <c r="CB22" s="35" t="str">
        <f t="shared" si="3"/>
        <v/>
      </c>
      <c r="CC22" s="35" t="str">
        <f t="shared" si="4"/>
        <v/>
      </c>
      <c r="CD22" s="35" t="str">
        <f t="shared" si="5"/>
        <v/>
      </c>
      <c r="CE22" s="35"/>
      <c r="CF22" s="35"/>
      <c r="CG22" s="36">
        <f t="shared" si="6"/>
        <v>0</v>
      </c>
      <c r="CH22" s="36">
        <f t="shared" si="7"/>
        <v>0</v>
      </c>
      <c r="CI22" s="36">
        <f t="shared" si="8"/>
        <v>0</v>
      </c>
      <c r="CJ22" s="36">
        <f t="shared" si="9"/>
        <v>0</v>
      </c>
      <c r="CK22" s="10"/>
      <c r="CL22" s="10"/>
      <c r="CM22" s="10"/>
      <c r="CN22" s="10"/>
      <c r="CO22" s="10"/>
    </row>
    <row r="23" spans="1:93" ht="16.350000000000001" customHeight="1" x14ac:dyDescent="0.25">
      <c r="A23" s="383"/>
      <c r="B23" s="59" t="s">
        <v>46</v>
      </c>
      <c r="C23" s="38">
        <f t="shared" si="0"/>
        <v>0</v>
      </c>
      <c r="D23" s="60">
        <f t="shared" si="10"/>
        <v>0</v>
      </c>
      <c r="E23" s="61">
        <f t="shared" si="10"/>
        <v>0</v>
      </c>
      <c r="F23" s="41"/>
      <c r="G23" s="42"/>
      <c r="H23" s="41"/>
      <c r="I23" s="42"/>
      <c r="J23" s="41"/>
      <c r="K23" s="43"/>
      <c r="L23" s="41"/>
      <c r="M23" s="43"/>
      <c r="N23" s="41"/>
      <c r="O23" s="43"/>
      <c r="P23" s="41"/>
      <c r="Q23" s="43"/>
      <c r="R23" s="41"/>
      <c r="S23" s="43"/>
      <c r="T23" s="41"/>
      <c r="U23" s="43"/>
      <c r="V23" s="41"/>
      <c r="W23" s="43"/>
      <c r="X23" s="41"/>
      <c r="Y23" s="43"/>
      <c r="Z23" s="41"/>
      <c r="AA23" s="43"/>
      <c r="AB23" s="41"/>
      <c r="AC23" s="43"/>
      <c r="AD23" s="41"/>
      <c r="AE23" s="43"/>
      <c r="AF23" s="41"/>
      <c r="AG23" s="43"/>
      <c r="AH23" s="41"/>
      <c r="AI23" s="43"/>
      <c r="AJ23" s="41"/>
      <c r="AK23" s="43"/>
      <c r="AL23" s="62"/>
      <c r="AM23" s="45"/>
      <c r="AN23" s="46"/>
      <c r="AO23" s="47"/>
      <c r="AP23" s="42"/>
      <c r="AQ23" s="32"/>
      <c r="AR23" s="32"/>
      <c r="AS23" s="48"/>
      <c r="AT23" s="32"/>
      <c r="AU23" s="33" t="str">
        <f t="shared" si="1"/>
        <v/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7"/>
      <c r="BG23" s="17"/>
      <c r="BX23" s="2"/>
      <c r="CA23" s="35" t="str">
        <f t="shared" si="2"/>
        <v/>
      </c>
      <c r="CB23" s="35" t="str">
        <f t="shared" si="3"/>
        <v/>
      </c>
      <c r="CC23" s="35" t="str">
        <f t="shared" si="4"/>
        <v/>
      </c>
      <c r="CD23" s="35" t="str">
        <f t="shared" si="5"/>
        <v/>
      </c>
      <c r="CE23" s="35"/>
      <c r="CF23" s="35"/>
      <c r="CG23" s="36">
        <f t="shared" si="6"/>
        <v>0</v>
      </c>
      <c r="CH23" s="36">
        <f t="shared" si="7"/>
        <v>0</v>
      </c>
      <c r="CI23" s="36">
        <f t="shared" si="8"/>
        <v>0</v>
      </c>
      <c r="CJ23" s="36">
        <f t="shared" si="9"/>
        <v>0</v>
      </c>
      <c r="CK23" s="10"/>
      <c r="CL23" s="10"/>
      <c r="CM23" s="10"/>
      <c r="CN23" s="10"/>
      <c r="CO23" s="10"/>
    </row>
    <row r="24" spans="1:93" ht="16.350000000000001" customHeight="1" x14ac:dyDescent="0.25">
      <c r="A24" s="384"/>
      <c r="B24" s="63" t="s">
        <v>47</v>
      </c>
      <c r="C24" s="64">
        <f t="shared" si="0"/>
        <v>0</v>
      </c>
      <c r="D24" s="65">
        <f t="shared" si="10"/>
        <v>0</v>
      </c>
      <c r="E24" s="66">
        <f t="shared" si="10"/>
        <v>0</v>
      </c>
      <c r="F24" s="67"/>
      <c r="G24" s="68"/>
      <c r="H24" s="67"/>
      <c r="I24" s="68"/>
      <c r="J24" s="67"/>
      <c r="K24" s="69"/>
      <c r="L24" s="67"/>
      <c r="M24" s="69"/>
      <c r="N24" s="67"/>
      <c r="O24" s="69"/>
      <c r="P24" s="67"/>
      <c r="Q24" s="69"/>
      <c r="R24" s="67"/>
      <c r="S24" s="69"/>
      <c r="T24" s="67"/>
      <c r="U24" s="69"/>
      <c r="V24" s="67"/>
      <c r="W24" s="69"/>
      <c r="X24" s="67"/>
      <c r="Y24" s="69"/>
      <c r="Z24" s="67"/>
      <c r="AA24" s="69"/>
      <c r="AB24" s="67"/>
      <c r="AC24" s="69"/>
      <c r="AD24" s="67"/>
      <c r="AE24" s="69"/>
      <c r="AF24" s="67"/>
      <c r="AG24" s="69"/>
      <c r="AH24" s="67"/>
      <c r="AI24" s="69"/>
      <c r="AJ24" s="67"/>
      <c r="AK24" s="69"/>
      <c r="AL24" s="70"/>
      <c r="AM24" s="71"/>
      <c r="AN24" s="72"/>
      <c r="AO24" s="73"/>
      <c r="AP24" s="74"/>
      <c r="AQ24" s="75"/>
      <c r="AR24" s="75"/>
      <c r="AS24" s="76"/>
      <c r="AT24" s="75"/>
      <c r="AU24" s="33" t="str">
        <f t="shared" si="1"/>
        <v/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7"/>
      <c r="BG24" s="17"/>
      <c r="BX24" s="2"/>
      <c r="CA24" s="35" t="str">
        <f t="shared" si="2"/>
        <v/>
      </c>
      <c r="CB24" s="35" t="str">
        <f t="shared" si="3"/>
        <v/>
      </c>
      <c r="CC24" s="35" t="str">
        <f t="shared" si="4"/>
        <v/>
      </c>
      <c r="CD24" s="35" t="str">
        <f t="shared" si="5"/>
        <v/>
      </c>
      <c r="CE24" s="35"/>
      <c r="CF24" s="35"/>
      <c r="CG24" s="36">
        <f t="shared" si="6"/>
        <v>0</v>
      </c>
      <c r="CH24" s="36">
        <f t="shared" si="7"/>
        <v>0</v>
      </c>
      <c r="CI24" s="36">
        <f t="shared" si="8"/>
        <v>0</v>
      </c>
      <c r="CJ24" s="36">
        <f t="shared" si="9"/>
        <v>0</v>
      </c>
      <c r="CK24" s="10"/>
      <c r="CL24" s="10"/>
      <c r="CM24" s="10"/>
      <c r="CN24" s="10"/>
      <c r="CO24" s="10"/>
    </row>
    <row r="25" spans="1:93" ht="16.350000000000001" customHeight="1" x14ac:dyDescent="0.25">
      <c r="A25" s="382" t="s">
        <v>48</v>
      </c>
      <c r="B25" s="18" t="s">
        <v>37</v>
      </c>
      <c r="C25" s="19">
        <f t="shared" si="0"/>
        <v>12</v>
      </c>
      <c r="D25" s="20">
        <f>+F25+H25+J25+L25+N25+P25+R25+T25+V25+X25+Z25+AB25+AD25+AF25+AH25+AJ25+AL25</f>
        <v>10</v>
      </c>
      <c r="E25" s="21">
        <f>+G25+I25+K25+M25+O25+Q25+S25+U25+W25+Y25+AA25+AC25+AE25+AG25+AI25+AK25+AM25</f>
        <v>2</v>
      </c>
      <c r="F25" s="77"/>
      <c r="G25" s="29"/>
      <c r="H25" s="77"/>
      <c r="I25" s="29"/>
      <c r="J25" s="77"/>
      <c r="K25" s="78"/>
      <c r="L25" s="77"/>
      <c r="M25" s="78"/>
      <c r="N25" s="77">
        <v>2</v>
      </c>
      <c r="O25" s="78"/>
      <c r="P25" s="77">
        <v>1</v>
      </c>
      <c r="Q25" s="78"/>
      <c r="R25" s="77"/>
      <c r="S25" s="78"/>
      <c r="T25" s="77"/>
      <c r="U25" s="78"/>
      <c r="V25" s="77"/>
      <c r="W25" s="78"/>
      <c r="X25" s="77">
        <v>5</v>
      </c>
      <c r="Y25" s="78"/>
      <c r="Z25" s="77">
        <v>2</v>
      </c>
      <c r="AA25" s="78">
        <v>2</v>
      </c>
      <c r="AB25" s="77"/>
      <c r="AC25" s="78"/>
      <c r="AD25" s="77"/>
      <c r="AE25" s="78"/>
      <c r="AF25" s="77"/>
      <c r="AG25" s="78"/>
      <c r="AH25" s="77"/>
      <c r="AI25" s="78"/>
      <c r="AJ25" s="77"/>
      <c r="AK25" s="78"/>
      <c r="AL25" s="79"/>
      <c r="AM25" s="80"/>
      <c r="AN25" s="81"/>
      <c r="AO25" s="82">
        <v>0</v>
      </c>
      <c r="AP25" s="29">
        <v>0</v>
      </c>
      <c r="AQ25" s="30">
        <v>0</v>
      </c>
      <c r="AR25" s="30">
        <v>0</v>
      </c>
      <c r="AS25" s="31"/>
      <c r="AT25" s="83">
        <v>0</v>
      </c>
      <c r="AU25" s="33" t="str">
        <f t="shared" si="1"/>
        <v/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17"/>
      <c r="BG25" s="17"/>
      <c r="BX25" s="2"/>
      <c r="CA25" s="35" t="str">
        <f t="shared" si="2"/>
        <v/>
      </c>
      <c r="CB25" s="35" t="str">
        <f t="shared" si="3"/>
        <v/>
      </c>
      <c r="CC25" s="35" t="str">
        <f t="shared" si="4"/>
        <v/>
      </c>
      <c r="CD25" s="35" t="str">
        <f t="shared" si="5"/>
        <v/>
      </c>
      <c r="CE25" s="35"/>
      <c r="CF25" s="35"/>
      <c r="CG25" s="36">
        <f t="shared" si="6"/>
        <v>0</v>
      </c>
      <c r="CH25" s="36">
        <f t="shared" si="7"/>
        <v>0</v>
      </c>
      <c r="CI25" s="36">
        <f t="shared" si="8"/>
        <v>0</v>
      </c>
      <c r="CJ25" s="36">
        <f t="shared" si="9"/>
        <v>0</v>
      </c>
      <c r="CK25" s="10"/>
      <c r="CL25" s="10"/>
      <c r="CM25" s="10"/>
      <c r="CN25" s="10"/>
      <c r="CO25" s="10"/>
    </row>
    <row r="26" spans="1:93" ht="16.350000000000001" customHeight="1" x14ac:dyDescent="0.25">
      <c r="A26" s="383"/>
      <c r="B26" s="37" t="s">
        <v>38</v>
      </c>
      <c r="C26" s="38">
        <f t="shared" si="0"/>
        <v>0</v>
      </c>
      <c r="D26" s="39">
        <f t="shared" ref="D26:E35" si="11">+F26+H26+J26+L26+N26+P26+R26+T26+V26+X26+Z26+AB26+AD26+AF26+AH26+AJ26+AL26</f>
        <v>0</v>
      </c>
      <c r="E26" s="40">
        <f t="shared" si="11"/>
        <v>0</v>
      </c>
      <c r="F26" s="41"/>
      <c r="G26" s="42"/>
      <c r="H26" s="41"/>
      <c r="I26" s="42"/>
      <c r="J26" s="41"/>
      <c r="K26" s="43"/>
      <c r="L26" s="41"/>
      <c r="M26" s="43"/>
      <c r="N26" s="41"/>
      <c r="O26" s="43"/>
      <c r="P26" s="41"/>
      <c r="Q26" s="43"/>
      <c r="R26" s="41"/>
      <c r="S26" s="43"/>
      <c r="T26" s="41"/>
      <c r="U26" s="43"/>
      <c r="V26" s="41"/>
      <c r="W26" s="43"/>
      <c r="X26" s="41"/>
      <c r="Y26" s="43"/>
      <c r="Z26" s="41"/>
      <c r="AA26" s="43"/>
      <c r="AB26" s="41"/>
      <c r="AC26" s="43"/>
      <c r="AD26" s="41"/>
      <c r="AE26" s="43"/>
      <c r="AF26" s="41"/>
      <c r="AG26" s="43"/>
      <c r="AH26" s="41"/>
      <c r="AI26" s="43"/>
      <c r="AJ26" s="41"/>
      <c r="AK26" s="43"/>
      <c r="AL26" s="44"/>
      <c r="AM26" s="45"/>
      <c r="AN26" s="46"/>
      <c r="AO26" s="47"/>
      <c r="AP26" s="42"/>
      <c r="AQ26" s="32"/>
      <c r="AR26" s="32"/>
      <c r="AS26" s="48"/>
      <c r="AT26" s="32"/>
      <c r="AU26" s="33" t="str">
        <f t="shared" si="1"/>
        <v/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17"/>
      <c r="BG26" s="17"/>
      <c r="BX26" s="2"/>
      <c r="CA26" s="35" t="str">
        <f t="shared" si="2"/>
        <v/>
      </c>
      <c r="CB26" s="35" t="str">
        <f t="shared" si="3"/>
        <v/>
      </c>
      <c r="CC26" s="35" t="str">
        <f t="shared" si="4"/>
        <v/>
      </c>
      <c r="CD26" s="35" t="str">
        <f t="shared" si="5"/>
        <v/>
      </c>
      <c r="CE26" s="35"/>
      <c r="CF26" s="35"/>
      <c r="CG26" s="36">
        <f t="shared" si="6"/>
        <v>0</v>
      </c>
      <c r="CH26" s="36">
        <f t="shared" si="7"/>
        <v>0</v>
      </c>
      <c r="CI26" s="36">
        <f t="shared" si="8"/>
        <v>0</v>
      </c>
      <c r="CJ26" s="36">
        <f t="shared" si="9"/>
        <v>0</v>
      </c>
      <c r="CK26" s="10"/>
      <c r="CL26" s="10"/>
      <c r="CM26" s="10"/>
      <c r="CN26" s="10"/>
      <c r="CO26" s="10"/>
    </row>
    <row r="27" spans="1:93" ht="16.350000000000001" customHeight="1" x14ac:dyDescent="0.25">
      <c r="A27" s="383"/>
      <c r="B27" s="37" t="s">
        <v>39</v>
      </c>
      <c r="C27" s="38">
        <f t="shared" si="0"/>
        <v>171</v>
      </c>
      <c r="D27" s="39">
        <f t="shared" si="11"/>
        <v>124</v>
      </c>
      <c r="E27" s="40">
        <f t="shared" si="11"/>
        <v>47</v>
      </c>
      <c r="F27" s="41"/>
      <c r="G27" s="42"/>
      <c r="H27" s="41"/>
      <c r="I27" s="42"/>
      <c r="J27" s="41"/>
      <c r="K27" s="43"/>
      <c r="L27" s="41">
        <v>2</v>
      </c>
      <c r="M27" s="43"/>
      <c r="N27" s="41">
        <v>13</v>
      </c>
      <c r="O27" s="43"/>
      <c r="P27" s="41">
        <v>13</v>
      </c>
      <c r="Q27" s="43">
        <v>5</v>
      </c>
      <c r="R27" s="41">
        <v>17</v>
      </c>
      <c r="S27" s="43">
        <v>6</v>
      </c>
      <c r="T27" s="41">
        <v>20</v>
      </c>
      <c r="U27" s="43">
        <v>8</v>
      </c>
      <c r="V27" s="41">
        <v>17</v>
      </c>
      <c r="W27" s="43">
        <v>9</v>
      </c>
      <c r="X27" s="41">
        <v>11</v>
      </c>
      <c r="Y27" s="43">
        <v>5</v>
      </c>
      <c r="Z27" s="41">
        <v>12</v>
      </c>
      <c r="AA27" s="43">
        <v>10</v>
      </c>
      <c r="AB27" s="41">
        <v>6</v>
      </c>
      <c r="AC27" s="43">
        <v>2</v>
      </c>
      <c r="AD27" s="41">
        <v>2</v>
      </c>
      <c r="AE27" s="43">
        <v>1</v>
      </c>
      <c r="AF27" s="41">
        <v>3</v>
      </c>
      <c r="AG27" s="43">
        <v>1</v>
      </c>
      <c r="AH27" s="41">
        <v>7</v>
      </c>
      <c r="AI27" s="43"/>
      <c r="AJ27" s="41">
        <v>1</v>
      </c>
      <c r="AK27" s="43"/>
      <c r="AL27" s="44"/>
      <c r="AM27" s="45"/>
      <c r="AN27" s="46"/>
      <c r="AO27" s="47">
        <v>0</v>
      </c>
      <c r="AP27" s="42">
        <v>3</v>
      </c>
      <c r="AQ27" s="32">
        <v>4</v>
      </c>
      <c r="AR27" s="32">
        <v>13</v>
      </c>
      <c r="AS27" s="48"/>
      <c r="AT27" s="32">
        <v>0</v>
      </c>
      <c r="AU27" s="33" t="str">
        <f t="shared" si="1"/>
        <v/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7"/>
      <c r="BG27" s="17"/>
      <c r="BX27" s="2"/>
      <c r="CA27" s="35" t="str">
        <f t="shared" si="2"/>
        <v/>
      </c>
      <c r="CB27" s="35" t="str">
        <f t="shared" si="3"/>
        <v/>
      </c>
      <c r="CC27" s="35" t="str">
        <f t="shared" si="4"/>
        <v/>
      </c>
      <c r="CD27" s="35" t="str">
        <f t="shared" si="5"/>
        <v/>
      </c>
      <c r="CE27" s="35"/>
      <c r="CF27" s="35"/>
      <c r="CG27" s="36">
        <f t="shared" si="6"/>
        <v>0</v>
      </c>
      <c r="CH27" s="36">
        <f t="shared" si="7"/>
        <v>0</v>
      </c>
      <c r="CI27" s="36">
        <f t="shared" si="8"/>
        <v>0</v>
      </c>
      <c r="CJ27" s="36">
        <f t="shared" si="9"/>
        <v>0</v>
      </c>
      <c r="CK27" s="10"/>
      <c r="CL27" s="10"/>
      <c r="CM27" s="10"/>
      <c r="CN27" s="10"/>
      <c r="CO27" s="10"/>
    </row>
    <row r="28" spans="1:93" ht="16.350000000000001" customHeight="1" x14ac:dyDescent="0.25">
      <c r="A28" s="383"/>
      <c r="B28" s="37" t="s">
        <v>40</v>
      </c>
      <c r="C28" s="38">
        <f t="shared" si="0"/>
        <v>0</v>
      </c>
      <c r="D28" s="39">
        <f t="shared" si="11"/>
        <v>0</v>
      </c>
      <c r="E28" s="40">
        <f t="shared" si="11"/>
        <v>0</v>
      </c>
      <c r="F28" s="41"/>
      <c r="G28" s="42"/>
      <c r="H28" s="41"/>
      <c r="I28" s="42"/>
      <c r="J28" s="41"/>
      <c r="K28" s="43"/>
      <c r="L28" s="41"/>
      <c r="M28" s="43"/>
      <c r="N28" s="41"/>
      <c r="O28" s="43"/>
      <c r="P28" s="41"/>
      <c r="Q28" s="43"/>
      <c r="R28" s="41"/>
      <c r="S28" s="43"/>
      <c r="T28" s="41"/>
      <c r="U28" s="43"/>
      <c r="V28" s="41"/>
      <c r="W28" s="43"/>
      <c r="X28" s="41"/>
      <c r="Y28" s="43"/>
      <c r="Z28" s="41"/>
      <c r="AA28" s="43"/>
      <c r="AB28" s="41"/>
      <c r="AC28" s="43"/>
      <c r="AD28" s="41"/>
      <c r="AE28" s="43"/>
      <c r="AF28" s="41"/>
      <c r="AG28" s="43"/>
      <c r="AH28" s="41"/>
      <c r="AI28" s="43"/>
      <c r="AJ28" s="41"/>
      <c r="AK28" s="43"/>
      <c r="AL28" s="44"/>
      <c r="AM28" s="45"/>
      <c r="AN28" s="46"/>
      <c r="AO28" s="47"/>
      <c r="AP28" s="42"/>
      <c r="AQ28" s="32"/>
      <c r="AR28" s="32"/>
      <c r="AS28" s="48"/>
      <c r="AT28" s="32"/>
      <c r="AU28" s="33" t="str">
        <f t="shared" si="1"/>
        <v/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17"/>
      <c r="BG28" s="17"/>
      <c r="BX28" s="2"/>
      <c r="CA28" s="35" t="str">
        <f t="shared" si="2"/>
        <v/>
      </c>
      <c r="CB28" s="35" t="str">
        <f t="shared" si="3"/>
        <v/>
      </c>
      <c r="CC28" s="35" t="str">
        <f t="shared" si="4"/>
        <v/>
      </c>
      <c r="CD28" s="35" t="str">
        <f t="shared" si="5"/>
        <v/>
      </c>
      <c r="CE28" s="35"/>
      <c r="CF28" s="35"/>
      <c r="CG28" s="36">
        <f t="shared" si="6"/>
        <v>0</v>
      </c>
      <c r="CH28" s="36">
        <f t="shared" si="7"/>
        <v>0</v>
      </c>
      <c r="CI28" s="36">
        <f t="shared" si="8"/>
        <v>0</v>
      </c>
      <c r="CJ28" s="36">
        <f t="shared" si="9"/>
        <v>0</v>
      </c>
      <c r="CK28" s="10"/>
      <c r="CL28" s="10"/>
      <c r="CM28" s="10"/>
      <c r="CN28" s="10"/>
      <c r="CO28" s="10"/>
    </row>
    <row r="29" spans="1:93" ht="16.350000000000001" customHeight="1" x14ac:dyDescent="0.25">
      <c r="A29" s="383"/>
      <c r="B29" s="37" t="s">
        <v>41</v>
      </c>
      <c r="C29" s="38">
        <f t="shared" si="0"/>
        <v>0</v>
      </c>
      <c r="D29" s="39">
        <f t="shared" si="11"/>
        <v>0</v>
      </c>
      <c r="E29" s="40">
        <f t="shared" si="11"/>
        <v>0</v>
      </c>
      <c r="F29" s="41"/>
      <c r="G29" s="42"/>
      <c r="H29" s="41"/>
      <c r="I29" s="42"/>
      <c r="J29" s="41"/>
      <c r="K29" s="43"/>
      <c r="L29" s="41"/>
      <c r="M29" s="43"/>
      <c r="N29" s="41"/>
      <c r="O29" s="43"/>
      <c r="P29" s="41"/>
      <c r="Q29" s="43"/>
      <c r="R29" s="41"/>
      <c r="S29" s="43"/>
      <c r="T29" s="41"/>
      <c r="U29" s="43"/>
      <c r="V29" s="41"/>
      <c r="W29" s="43"/>
      <c r="X29" s="41"/>
      <c r="Y29" s="43"/>
      <c r="Z29" s="41"/>
      <c r="AA29" s="43"/>
      <c r="AB29" s="41"/>
      <c r="AC29" s="43"/>
      <c r="AD29" s="41"/>
      <c r="AE29" s="43"/>
      <c r="AF29" s="41"/>
      <c r="AG29" s="43"/>
      <c r="AH29" s="41"/>
      <c r="AI29" s="43"/>
      <c r="AJ29" s="41"/>
      <c r="AK29" s="43"/>
      <c r="AL29" s="44"/>
      <c r="AM29" s="45"/>
      <c r="AN29" s="46"/>
      <c r="AO29" s="47"/>
      <c r="AP29" s="42"/>
      <c r="AQ29" s="32"/>
      <c r="AR29" s="32"/>
      <c r="AS29" s="48"/>
      <c r="AT29" s="32"/>
      <c r="AU29" s="33" t="str">
        <f t="shared" si="1"/>
        <v/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7"/>
      <c r="BG29" s="17"/>
      <c r="BX29" s="2"/>
      <c r="CA29" s="35" t="str">
        <f t="shared" si="2"/>
        <v/>
      </c>
      <c r="CB29" s="35" t="str">
        <f t="shared" si="3"/>
        <v/>
      </c>
      <c r="CC29" s="35" t="str">
        <f t="shared" si="4"/>
        <v/>
      </c>
      <c r="CD29" s="35" t="str">
        <f t="shared" si="5"/>
        <v/>
      </c>
      <c r="CE29" s="35"/>
      <c r="CF29" s="35"/>
      <c r="CG29" s="36">
        <f t="shared" si="6"/>
        <v>0</v>
      </c>
      <c r="CH29" s="36">
        <f t="shared" si="7"/>
        <v>0</v>
      </c>
      <c r="CI29" s="36">
        <f t="shared" si="8"/>
        <v>0</v>
      </c>
      <c r="CJ29" s="36">
        <f t="shared" si="9"/>
        <v>0</v>
      </c>
      <c r="CK29" s="10"/>
      <c r="CL29" s="10"/>
      <c r="CM29" s="10"/>
      <c r="CN29" s="10"/>
      <c r="CO29" s="10"/>
    </row>
    <row r="30" spans="1:93" ht="16.350000000000001" customHeight="1" x14ac:dyDescent="0.25">
      <c r="A30" s="383"/>
      <c r="B30" s="37" t="s">
        <v>42</v>
      </c>
      <c r="C30" s="38">
        <f t="shared" si="0"/>
        <v>0</v>
      </c>
      <c r="D30" s="39">
        <f t="shared" si="11"/>
        <v>0</v>
      </c>
      <c r="E30" s="40">
        <f t="shared" si="11"/>
        <v>0</v>
      </c>
      <c r="F30" s="53"/>
      <c r="G30" s="54"/>
      <c r="H30" s="53"/>
      <c r="I30" s="54"/>
      <c r="J30" s="53"/>
      <c r="K30" s="55"/>
      <c r="L30" s="53"/>
      <c r="M30" s="55"/>
      <c r="N30" s="53"/>
      <c r="O30" s="55"/>
      <c r="P30" s="53"/>
      <c r="Q30" s="55"/>
      <c r="R30" s="53"/>
      <c r="S30" s="55"/>
      <c r="T30" s="53"/>
      <c r="U30" s="55"/>
      <c r="V30" s="53"/>
      <c r="W30" s="55"/>
      <c r="X30" s="53"/>
      <c r="Y30" s="55"/>
      <c r="Z30" s="53"/>
      <c r="AA30" s="55"/>
      <c r="AB30" s="53"/>
      <c r="AC30" s="55"/>
      <c r="AD30" s="53"/>
      <c r="AE30" s="55"/>
      <c r="AF30" s="53"/>
      <c r="AG30" s="55"/>
      <c r="AH30" s="53"/>
      <c r="AI30" s="55"/>
      <c r="AJ30" s="53"/>
      <c r="AK30" s="55"/>
      <c r="AL30" s="56"/>
      <c r="AM30" s="57"/>
      <c r="AN30" s="46"/>
      <c r="AO30" s="58"/>
      <c r="AP30" s="42"/>
      <c r="AQ30" s="32"/>
      <c r="AR30" s="32"/>
      <c r="AS30" s="48"/>
      <c r="AT30" s="32"/>
      <c r="AU30" s="33" t="str">
        <f t="shared" si="1"/>
        <v/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17"/>
      <c r="BG30" s="17"/>
      <c r="BX30" s="2"/>
      <c r="CA30" s="35" t="str">
        <f t="shared" si="2"/>
        <v/>
      </c>
      <c r="CB30" s="35" t="str">
        <f t="shared" si="3"/>
        <v/>
      </c>
      <c r="CC30" s="35" t="str">
        <f t="shared" si="4"/>
        <v/>
      </c>
      <c r="CD30" s="35" t="str">
        <f t="shared" si="5"/>
        <v/>
      </c>
      <c r="CE30" s="35"/>
      <c r="CF30" s="35"/>
      <c r="CG30" s="36">
        <f t="shared" si="6"/>
        <v>0</v>
      </c>
      <c r="CH30" s="36">
        <f t="shared" si="7"/>
        <v>0</v>
      </c>
      <c r="CI30" s="36">
        <f t="shared" si="8"/>
        <v>0</v>
      </c>
      <c r="CJ30" s="36">
        <f t="shared" si="9"/>
        <v>0</v>
      </c>
      <c r="CK30" s="10"/>
      <c r="CL30" s="10"/>
      <c r="CM30" s="10"/>
      <c r="CN30" s="10"/>
      <c r="CO30" s="10"/>
    </row>
    <row r="31" spans="1:93" ht="16.350000000000001" customHeight="1" x14ac:dyDescent="0.25">
      <c r="A31" s="383"/>
      <c r="B31" s="37" t="s">
        <v>43</v>
      </c>
      <c r="C31" s="38">
        <f t="shared" si="0"/>
        <v>0</v>
      </c>
      <c r="D31" s="39">
        <f t="shared" si="11"/>
        <v>0</v>
      </c>
      <c r="E31" s="40">
        <f t="shared" si="11"/>
        <v>0</v>
      </c>
      <c r="F31" s="53"/>
      <c r="G31" s="54"/>
      <c r="H31" s="53"/>
      <c r="I31" s="54"/>
      <c r="J31" s="53"/>
      <c r="K31" s="55"/>
      <c r="L31" s="53"/>
      <c r="M31" s="55"/>
      <c r="N31" s="53"/>
      <c r="O31" s="55"/>
      <c r="P31" s="53"/>
      <c r="Q31" s="55"/>
      <c r="R31" s="53"/>
      <c r="S31" s="55"/>
      <c r="T31" s="53"/>
      <c r="U31" s="55"/>
      <c r="V31" s="53"/>
      <c r="W31" s="55"/>
      <c r="X31" s="53"/>
      <c r="Y31" s="55"/>
      <c r="Z31" s="53"/>
      <c r="AA31" s="55"/>
      <c r="AB31" s="53"/>
      <c r="AC31" s="55"/>
      <c r="AD31" s="53"/>
      <c r="AE31" s="55"/>
      <c r="AF31" s="53"/>
      <c r="AG31" s="55"/>
      <c r="AH31" s="53"/>
      <c r="AI31" s="55"/>
      <c r="AJ31" s="53"/>
      <c r="AK31" s="55"/>
      <c r="AL31" s="56"/>
      <c r="AM31" s="57"/>
      <c r="AN31" s="46"/>
      <c r="AO31" s="58"/>
      <c r="AP31" s="42"/>
      <c r="AQ31" s="32"/>
      <c r="AR31" s="32"/>
      <c r="AS31" s="48"/>
      <c r="AT31" s="32"/>
      <c r="AU31" s="33" t="str">
        <f t="shared" si="1"/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17"/>
      <c r="BG31" s="17"/>
      <c r="BX31" s="2"/>
      <c r="CA31" s="35" t="str">
        <f t="shared" si="2"/>
        <v/>
      </c>
      <c r="CB31" s="35" t="str">
        <f t="shared" si="3"/>
        <v/>
      </c>
      <c r="CC31" s="35" t="str">
        <f t="shared" si="4"/>
        <v/>
      </c>
      <c r="CD31" s="35" t="str">
        <f t="shared" si="5"/>
        <v/>
      </c>
      <c r="CE31" s="35"/>
      <c r="CF31" s="35"/>
      <c r="CG31" s="36">
        <f t="shared" si="6"/>
        <v>0</v>
      </c>
      <c r="CH31" s="36">
        <f t="shared" si="7"/>
        <v>0</v>
      </c>
      <c r="CI31" s="36">
        <f t="shared" si="8"/>
        <v>0</v>
      </c>
      <c r="CJ31" s="36">
        <f t="shared" si="9"/>
        <v>0</v>
      </c>
      <c r="CK31" s="10"/>
      <c r="CL31" s="10"/>
      <c r="CM31" s="10"/>
      <c r="CN31" s="10"/>
      <c r="CO31" s="10"/>
    </row>
    <row r="32" spans="1:93" ht="16.350000000000001" customHeight="1" x14ac:dyDescent="0.25">
      <c r="A32" s="383"/>
      <c r="B32" s="49" t="s">
        <v>44</v>
      </c>
      <c r="C32" s="50">
        <f t="shared" si="0"/>
        <v>0</v>
      </c>
      <c r="D32" s="51">
        <f t="shared" si="11"/>
        <v>0</v>
      </c>
      <c r="E32" s="52">
        <f t="shared" si="11"/>
        <v>0</v>
      </c>
      <c r="F32" s="53"/>
      <c r="G32" s="54"/>
      <c r="H32" s="53"/>
      <c r="I32" s="54"/>
      <c r="J32" s="53"/>
      <c r="K32" s="55"/>
      <c r="L32" s="53"/>
      <c r="M32" s="55"/>
      <c r="N32" s="53"/>
      <c r="O32" s="55"/>
      <c r="P32" s="53"/>
      <c r="Q32" s="55"/>
      <c r="R32" s="53"/>
      <c r="S32" s="55"/>
      <c r="T32" s="53"/>
      <c r="U32" s="55"/>
      <c r="V32" s="53"/>
      <c r="W32" s="55"/>
      <c r="X32" s="53"/>
      <c r="Y32" s="55"/>
      <c r="Z32" s="53"/>
      <c r="AA32" s="55"/>
      <c r="AB32" s="53"/>
      <c r="AC32" s="55"/>
      <c r="AD32" s="53"/>
      <c r="AE32" s="55"/>
      <c r="AF32" s="53"/>
      <c r="AG32" s="55"/>
      <c r="AH32" s="53"/>
      <c r="AI32" s="55"/>
      <c r="AJ32" s="53"/>
      <c r="AK32" s="55"/>
      <c r="AL32" s="56"/>
      <c r="AM32" s="57"/>
      <c r="AN32" s="46"/>
      <c r="AO32" s="58"/>
      <c r="AP32" s="42"/>
      <c r="AQ32" s="32"/>
      <c r="AR32" s="32"/>
      <c r="AS32" s="48"/>
      <c r="AT32" s="32"/>
      <c r="AU32" s="33" t="str">
        <f t="shared" si="1"/>
        <v/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17"/>
      <c r="BG32" s="17"/>
      <c r="BX32" s="2"/>
      <c r="CA32" s="35" t="str">
        <f t="shared" si="2"/>
        <v/>
      </c>
      <c r="CB32" s="35" t="str">
        <f t="shared" si="3"/>
        <v/>
      </c>
      <c r="CC32" s="35" t="str">
        <f t="shared" si="4"/>
        <v/>
      </c>
      <c r="CD32" s="35" t="str">
        <f t="shared" si="5"/>
        <v/>
      </c>
      <c r="CE32" s="35"/>
      <c r="CF32" s="35"/>
      <c r="CG32" s="36">
        <f t="shared" si="6"/>
        <v>0</v>
      </c>
      <c r="CH32" s="36">
        <f t="shared" si="7"/>
        <v>0</v>
      </c>
      <c r="CI32" s="36">
        <f t="shared" si="8"/>
        <v>0</v>
      </c>
      <c r="CJ32" s="36">
        <f t="shared" si="9"/>
        <v>0</v>
      </c>
      <c r="CK32" s="10"/>
      <c r="CL32" s="10"/>
      <c r="CM32" s="10"/>
      <c r="CN32" s="10"/>
      <c r="CO32" s="10"/>
    </row>
    <row r="33" spans="1:93" ht="16.350000000000001" customHeight="1" x14ac:dyDescent="0.25">
      <c r="A33" s="383"/>
      <c r="B33" s="37" t="s">
        <v>45</v>
      </c>
      <c r="C33" s="38">
        <f t="shared" si="0"/>
        <v>0</v>
      </c>
      <c r="D33" s="39">
        <f t="shared" si="11"/>
        <v>0</v>
      </c>
      <c r="E33" s="40">
        <f t="shared" si="11"/>
        <v>0</v>
      </c>
      <c r="F33" s="53"/>
      <c r="G33" s="54"/>
      <c r="H33" s="53"/>
      <c r="I33" s="54"/>
      <c r="J33" s="53"/>
      <c r="K33" s="55"/>
      <c r="L33" s="53"/>
      <c r="M33" s="55"/>
      <c r="N33" s="53"/>
      <c r="O33" s="55"/>
      <c r="P33" s="53"/>
      <c r="Q33" s="55"/>
      <c r="R33" s="53"/>
      <c r="S33" s="55"/>
      <c r="T33" s="53"/>
      <c r="U33" s="55"/>
      <c r="V33" s="53"/>
      <c r="W33" s="55"/>
      <c r="X33" s="53"/>
      <c r="Y33" s="55"/>
      <c r="Z33" s="53"/>
      <c r="AA33" s="55"/>
      <c r="AB33" s="53"/>
      <c r="AC33" s="55"/>
      <c r="AD33" s="53"/>
      <c r="AE33" s="55"/>
      <c r="AF33" s="53"/>
      <c r="AG33" s="55"/>
      <c r="AH33" s="53"/>
      <c r="AI33" s="55"/>
      <c r="AJ33" s="53"/>
      <c r="AK33" s="55"/>
      <c r="AL33" s="56"/>
      <c r="AM33" s="57"/>
      <c r="AN33" s="46"/>
      <c r="AO33" s="58"/>
      <c r="AP33" s="42"/>
      <c r="AQ33" s="32"/>
      <c r="AR33" s="32"/>
      <c r="AS33" s="48"/>
      <c r="AT33" s="32"/>
      <c r="AU33" s="33" t="str">
        <f t="shared" si="1"/>
        <v/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17"/>
      <c r="BG33" s="17"/>
      <c r="BX33" s="2"/>
      <c r="CA33" s="35" t="str">
        <f t="shared" si="2"/>
        <v/>
      </c>
      <c r="CB33" s="35" t="str">
        <f t="shared" si="3"/>
        <v/>
      </c>
      <c r="CC33" s="35" t="str">
        <f t="shared" si="4"/>
        <v/>
      </c>
      <c r="CD33" s="35" t="str">
        <f t="shared" si="5"/>
        <v/>
      </c>
      <c r="CE33" s="35"/>
      <c r="CF33" s="35"/>
      <c r="CG33" s="36">
        <f t="shared" si="6"/>
        <v>0</v>
      </c>
      <c r="CH33" s="36">
        <f t="shared" si="7"/>
        <v>0</v>
      </c>
      <c r="CI33" s="36">
        <f t="shared" si="8"/>
        <v>0</v>
      </c>
      <c r="CJ33" s="36">
        <f t="shared" si="9"/>
        <v>0</v>
      </c>
      <c r="CK33" s="10"/>
      <c r="CL33" s="10"/>
      <c r="CM33" s="10"/>
      <c r="CN33" s="10"/>
      <c r="CO33" s="10"/>
    </row>
    <row r="34" spans="1:93" ht="16.350000000000001" customHeight="1" x14ac:dyDescent="0.25">
      <c r="A34" s="383"/>
      <c r="B34" s="59" t="s">
        <v>46</v>
      </c>
      <c r="C34" s="38">
        <f t="shared" si="0"/>
        <v>0</v>
      </c>
      <c r="D34" s="60">
        <f t="shared" si="11"/>
        <v>0</v>
      </c>
      <c r="E34" s="61">
        <f t="shared" si="11"/>
        <v>0</v>
      </c>
      <c r="F34" s="53"/>
      <c r="G34" s="54"/>
      <c r="H34" s="53"/>
      <c r="I34" s="54"/>
      <c r="J34" s="53"/>
      <c r="K34" s="55"/>
      <c r="L34" s="53"/>
      <c r="M34" s="55"/>
      <c r="N34" s="53"/>
      <c r="O34" s="55"/>
      <c r="P34" s="53"/>
      <c r="Q34" s="55"/>
      <c r="R34" s="53"/>
      <c r="S34" s="55"/>
      <c r="T34" s="53"/>
      <c r="U34" s="55"/>
      <c r="V34" s="53"/>
      <c r="W34" s="55"/>
      <c r="X34" s="53"/>
      <c r="Y34" s="55"/>
      <c r="Z34" s="53"/>
      <c r="AA34" s="55"/>
      <c r="AB34" s="53"/>
      <c r="AC34" s="55"/>
      <c r="AD34" s="53"/>
      <c r="AE34" s="55"/>
      <c r="AF34" s="53"/>
      <c r="AG34" s="55"/>
      <c r="AH34" s="53"/>
      <c r="AI34" s="55"/>
      <c r="AJ34" s="53"/>
      <c r="AK34" s="55"/>
      <c r="AL34" s="56"/>
      <c r="AM34" s="57"/>
      <c r="AN34" s="46"/>
      <c r="AO34" s="58"/>
      <c r="AP34" s="42"/>
      <c r="AQ34" s="32"/>
      <c r="AR34" s="32"/>
      <c r="AS34" s="48"/>
      <c r="AT34" s="32"/>
      <c r="AU34" s="33" t="str">
        <f t="shared" si="1"/>
        <v/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7"/>
      <c r="BG34" s="17"/>
      <c r="BX34" s="2"/>
      <c r="CA34" s="35" t="str">
        <f t="shared" si="2"/>
        <v/>
      </c>
      <c r="CB34" s="35" t="str">
        <f t="shared" si="3"/>
        <v/>
      </c>
      <c r="CC34" s="35" t="str">
        <f t="shared" si="4"/>
        <v/>
      </c>
      <c r="CD34" s="35" t="str">
        <f t="shared" si="5"/>
        <v/>
      </c>
      <c r="CE34" s="35"/>
      <c r="CF34" s="35"/>
      <c r="CG34" s="36">
        <f t="shared" si="6"/>
        <v>0</v>
      </c>
      <c r="CH34" s="36">
        <f t="shared" si="7"/>
        <v>0</v>
      </c>
      <c r="CI34" s="36">
        <f t="shared" si="8"/>
        <v>0</v>
      </c>
      <c r="CJ34" s="36">
        <f t="shared" si="9"/>
        <v>0</v>
      </c>
      <c r="CK34" s="10"/>
      <c r="CL34" s="10"/>
      <c r="CM34" s="10"/>
      <c r="CN34" s="10"/>
      <c r="CO34" s="10"/>
    </row>
    <row r="35" spans="1:93" ht="16.350000000000001" customHeight="1" x14ac:dyDescent="0.25">
      <c r="A35" s="384"/>
      <c r="B35" s="63" t="s">
        <v>47</v>
      </c>
      <c r="C35" s="64">
        <f t="shared" si="0"/>
        <v>0</v>
      </c>
      <c r="D35" s="65">
        <f t="shared" si="11"/>
        <v>0</v>
      </c>
      <c r="E35" s="66">
        <f t="shared" si="11"/>
        <v>0</v>
      </c>
      <c r="F35" s="70"/>
      <c r="G35" s="74"/>
      <c r="H35" s="70"/>
      <c r="I35" s="74"/>
      <c r="J35" s="70"/>
      <c r="K35" s="84"/>
      <c r="L35" s="70"/>
      <c r="M35" s="84"/>
      <c r="N35" s="70"/>
      <c r="O35" s="84"/>
      <c r="P35" s="70"/>
      <c r="Q35" s="84"/>
      <c r="R35" s="70"/>
      <c r="S35" s="84"/>
      <c r="T35" s="70"/>
      <c r="U35" s="84"/>
      <c r="V35" s="70"/>
      <c r="W35" s="84"/>
      <c r="X35" s="70"/>
      <c r="Y35" s="84"/>
      <c r="Z35" s="70"/>
      <c r="AA35" s="84"/>
      <c r="AB35" s="70"/>
      <c r="AC35" s="84"/>
      <c r="AD35" s="70"/>
      <c r="AE35" s="84"/>
      <c r="AF35" s="70"/>
      <c r="AG35" s="84"/>
      <c r="AH35" s="70"/>
      <c r="AI35" s="84"/>
      <c r="AJ35" s="70"/>
      <c r="AK35" s="84"/>
      <c r="AL35" s="85"/>
      <c r="AM35" s="86"/>
      <c r="AN35" s="72"/>
      <c r="AO35" s="87"/>
      <c r="AP35" s="74"/>
      <c r="AQ35" s="75"/>
      <c r="AR35" s="75"/>
      <c r="AS35" s="76"/>
      <c r="AT35" s="75"/>
      <c r="AU35" s="33" t="str">
        <f t="shared" si="1"/>
        <v/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7"/>
      <c r="BG35" s="17"/>
      <c r="BX35" s="2"/>
      <c r="CA35" s="35" t="str">
        <f t="shared" si="2"/>
        <v/>
      </c>
      <c r="CB35" s="35" t="str">
        <f t="shared" si="3"/>
        <v/>
      </c>
      <c r="CC35" s="35" t="str">
        <f t="shared" si="4"/>
        <v/>
      </c>
      <c r="CD35" s="35" t="str">
        <f t="shared" si="5"/>
        <v/>
      </c>
      <c r="CE35" s="35"/>
      <c r="CF35" s="35"/>
      <c r="CG35" s="36">
        <f t="shared" si="6"/>
        <v>0</v>
      </c>
      <c r="CH35" s="36">
        <f t="shared" si="7"/>
        <v>0</v>
      </c>
      <c r="CI35" s="36">
        <f t="shared" si="8"/>
        <v>0</v>
      </c>
      <c r="CJ35" s="36">
        <f t="shared" si="9"/>
        <v>0</v>
      </c>
      <c r="CK35" s="10"/>
      <c r="CL35" s="10"/>
      <c r="CM35" s="10"/>
      <c r="CN35" s="10"/>
      <c r="CO35" s="10"/>
    </row>
    <row r="36" spans="1:93" ht="16.350000000000001" customHeight="1" x14ac:dyDescent="0.25">
      <c r="A36" s="382" t="s">
        <v>49</v>
      </c>
      <c r="B36" s="18" t="s">
        <v>37</v>
      </c>
      <c r="C36" s="19">
        <f t="shared" si="0"/>
        <v>12</v>
      </c>
      <c r="D36" s="20">
        <f>SUM(H36+J36+L36+N36+P36+R36+T36+V36+X36+Z36+AB36+AD36+AF36+AH36+AJ36+AL36)</f>
        <v>10</v>
      </c>
      <c r="E36" s="21">
        <f>SUM(I36+K36+M36+O36+Q36+S36+U36+W36+Y36+AA36+AC36+AE36+AG36+AI36+AK36+AM36)</f>
        <v>2</v>
      </c>
      <c r="F36" s="88"/>
      <c r="G36" s="89"/>
      <c r="H36" s="22"/>
      <c r="I36" s="23"/>
      <c r="J36" s="22"/>
      <c r="K36" s="24"/>
      <c r="L36" s="22"/>
      <c r="M36" s="24"/>
      <c r="N36" s="22">
        <v>2</v>
      </c>
      <c r="O36" s="24"/>
      <c r="P36" s="22">
        <v>1</v>
      </c>
      <c r="Q36" s="24"/>
      <c r="R36" s="22"/>
      <c r="S36" s="24"/>
      <c r="T36" s="22"/>
      <c r="U36" s="24"/>
      <c r="V36" s="22"/>
      <c r="W36" s="24"/>
      <c r="X36" s="22">
        <v>5</v>
      </c>
      <c r="Y36" s="24"/>
      <c r="Z36" s="22">
        <v>2</v>
      </c>
      <c r="AA36" s="24">
        <v>2</v>
      </c>
      <c r="AB36" s="22"/>
      <c r="AC36" s="24"/>
      <c r="AD36" s="22"/>
      <c r="AE36" s="24"/>
      <c r="AF36" s="22"/>
      <c r="AG36" s="24"/>
      <c r="AH36" s="22"/>
      <c r="AI36" s="24"/>
      <c r="AJ36" s="22"/>
      <c r="AK36" s="24"/>
      <c r="AL36" s="25"/>
      <c r="AM36" s="26"/>
      <c r="AN36" s="81"/>
      <c r="AO36" s="28">
        <v>0</v>
      </c>
      <c r="AP36" s="29">
        <v>0</v>
      </c>
      <c r="AQ36" s="30">
        <v>0</v>
      </c>
      <c r="AR36" s="30">
        <v>0</v>
      </c>
      <c r="AS36" s="31"/>
      <c r="AT36" s="83">
        <v>0</v>
      </c>
      <c r="AU36" s="33" t="str">
        <f t="shared" si="1"/>
        <v/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7"/>
      <c r="BG36" s="17"/>
      <c r="BX36" s="2"/>
      <c r="CA36" s="35" t="str">
        <f t="shared" si="2"/>
        <v/>
      </c>
      <c r="CB36" s="35" t="str">
        <f t="shared" si="3"/>
        <v/>
      </c>
      <c r="CC36" s="35" t="str">
        <f t="shared" si="4"/>
        <v/>
      </c>
      <c r="CD36" s="35" t="str">
        <f t="shared" si="5"/>
        <v/>
      </c>
      <c r="CE36" s="35"/>
      <c r="CF36" s="35"/>
      <c r="CG36" s="36">
        <f t="shared" si="6"/>
        <v>0</v>
      </c>
      <c r="CH36" s="36">
        <f t="shared" si="7"/>
        <v>0</v>
      </c>
      <c r="CI36" s="36">
        <f t="shared" si="8"/>
        <v>0</v>
      </c>
      <c r="CJ36" s="36">
        <f t="shared" si="9"/>
        <v>0</v>
      </c>
      <c r="CK36" s="10"/>
      <c r="CL36" s="10"/>
      <c r="CM36" s="10"/>
      <c r="CN36" s="10"/>
      <c r="CO36" s="10"/>
    </row>
    <row r="37" spans="1:93" ht="16.350000000000001" customHeight="1" x14ac:dyDescent="0.25">
      <c r="A37" s="383"/>
      <c r="B37" s="37" t="s">
        <v>38</v>
      </c>
      <c r="C37" s="38">
        <f t="shared" si="0"/>
        <v>0</v>
      </c>
      <c r="D37" s="39">
        <f t="shared" ref="D37:E52" si="12">SUM(H37+J37+L37+N37+P37+R37+T37+V37+X37+Z37+AB37+AD37+AF37+AH37+AJ37+AL37)</f>
        <v>0</v>
      </c>
      <c r="E37" s="40">
        <f t="shared" si="12"/>
        <v>0</v>
      </c>
      <c r="F37" s="90"/>
      <c r="G37" s="91"/>
      <c r="H37" s="41"/>
      <c r="I37" s="42"/>
      <c r="J37" s="41"/>
      <c r="K37" s="43"/>
      <c r="L37" s="41"/>
      <c r="M37" s="43"/>
      <c r="N37" s="41"/>
      <c r="O37" s="43"/>
      <c r="P37" s="41"/>
      <c r="Q37" s="43"/>
      <c r="R37" s="41"/>
      <c r="S37" s="43"/>
      <c r="T37" s="41"/>
      <c r="U37" s="43"/>
      <c r="V37" s="41"/>
      <c r="W37" s="43"/>
      <c r="X37" s="41"/>
      <c r="Y37" s="43"/>
      <c r="Z37" s="41"/>
      <c r="AA37" s="43"/>
      <c r="AB37" s="41"/>
      <c r="AC37" s="43"/>
      <c r="AD37" s="41"/>
      <c r="AE37" s="43"/>
      <c r="AF37" s="41"/>
      <c r="AG37" s="43"/>
      <c r="AH37" s="41"/>
      <c r="AI37" s="43"/>
      <c r="AJ37" s="41"/>
      <c r="AK37" s="43"/>
      <c r="AL37" s="44"/>
      <c r="AM37" s="45"/>
      <c r="AN37" s="46"/>
      <c r="AO37" s="47"/>
      <c r="AP37" s="42"/>
      <c r="AQ37" s="32"/>
      <c r="AR37" s="32"/>
      <c r="AS37" s="48"/>
      <c r="AT37" s="32"/>
      <c r="AU37" s="33" t="str">
        <f t="shared" si="1"/>
        <v/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17"/>
      <c r="BG37" s="17"/>
      <c r="BX37" s="2"/>
      <c r="CA37" s="35" t="str">
        <f t="shared" si="2"/>
        <v/>
      </c>
      <c r="CB37" s="35" t="str">
        <f t="shared" si="3"/>
        <v/>
      </c>
      <c r="CC37" s="35" t="str">
        <f t="shared" si="4"/>
        <v/>
      </c>
      <c r="CD37" s="35" t="str">
        <f t="shared" si="5"/>
        <v/>
      </c>
      <c r="CE37" s="35"/>
      <c r="CF37" s="35"/>
      <c r="CG37" s="36">
        <f t="shared" si="6"/>
        <v>0</v>
      </c>
      <c r="CH37" s="36">
        <f t="shared" si="7"/>
        <v>0</v>
      </c>
      <c r="CI37" s="36">
        <f t="shared" si="8"/>
        <v>0</v>
      </c>
      <c r="CJ37" s="36">
        <f t="shared" si="9"/>
        <v>0</v>
      </c>
      <c r="CK37" s="10"/>
      <c r="CL37" s="10"/>
      <c r="CM37" s="10"/>
      <c r="CN37" s="10"/>
      <c r="CO37" s="10"/>
    </row>
    <row r="38" spans="1:93" ht="16.350000000000001" customHeight="1" x14ac:dyDescent="0.25">
      <c r="A38" s="383"/>
      <c r="B38" s="37" t="s">
        <v>39</v>
      </c>
      <c r="C38" s="38">
        <f t="shared" si="0"/>
        <v>171</v>
      </c>
      <c r="D38" s="39">
        <f t="shared" si="12"/>
        <v>124</v>
      </c>
      <c r="E38" s="40">
        <f t="shared" si="12"/>
        <v>47</v>
      </c>
      <c r="F38" s="90"/>
      <c r="G38" s="91"/>
      <c r="H38" s="41"/>
      <c r="I38" s="42"/>
      <c r="J38" s="41"/>
      <c r="K38" s="43"/>
      <c r="L38" s="41">
        <v>2</v>
      </c>
      <c r="M38" s="43"/>
      <c r="N38" s="41">
        <v>13</v>
      </c>
      <c r="O38" s="43"/>
      <c r="P38" s="41">
        <v>13</v>
      </c>
      <c r="Q38" s="43">
        <v>5</v>
      </c>
      <c r="R38" s="41">
        <v>17</v>
      </c>
      <c r="S38" s="43">
        <v>6</v>
      </c>
      <c r="T38" s="41">
        <v>20</v>
      </c>
      <c r="U38" s="43">
        <v>8</v>
      </c>
      <c r="V38" s="41">
        <v>17</v>
      </c>
      <c r="W38" s="43">
        <v>9</v>
      </c>
      <c r="X38" s="41">
        <v>11</v>
      </c>
      <c r="Y38" s="43">
        <v>5</v>
      </c>
      <c r="Z38" s="41">
        <v>12</v>
      </c>
      <c r="AA38" s="43">
        <v>10</v>
      </c>
      <c r="AB38" s="41">
        <v>6</v>
      </c>
      <c r="AC38" s="43">
        <v>2</v>
      </c>
      <c r="AD38" s="41">
        <v>2</v>
      </c>
      <c r="AE38" s="43">
        <v>1</v>
      </c>
      <c r="AF38" s="41">
        <v>3</v>
      </c>
      <c r="AG38" s="43">
        <v>1</v>
      </c>
      <c r="AH38" s="41">
        <v>7</v>
      </c>
      <c r="AI38" s="43"/>
      <c r="AJ38" s="41">
        <v>1</v>
      </c>
      <c r="AK38" s="43"/>
      <c r="AL38" s="44"/>
      <c r="AM38" s="45"/>
      <c r="AN38" s="46"/>
      <c r="AO38" s="47">
        <v>0</v>
      </c>
      <c r="AP38" s="42">
        <v>3</v>
      </c>
      <c r="AQ38" s="32">
        <v>4</v>
      </c>
      <c r="AR38" s="32">
        <v>13</v>
      </c>
      <c r="AS38" s="48"/>
      <c r="AT38" s="32">
        <v>0</v>
      </c>
      <c r="AU38" s="33" t="str">
        <f t="shared" si="1"/>
        <v/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17"/>
      <c r="BG38" s="17"/>
      <c r="BX38" s="2"/>
      <c r="CA38" s="35" t="str">
        <f t="shared" si="2"/>
        <v/>
      </c>
      <c r="CB38" s="35" t="str">
        <f t="shared" si="3"/>
        <v/>
      </c>
      <c r="CC38" s="35" t="str">
        <f t="shared" si="4"/>
        <v/>
      </c>
      <c r="CD38" s="35" t="str">
        <f t="shared" si="5"/>
        <v/>
      </c>
      <c r="CE38" s="35"/>
      <c r="CF38" s="35"/>
      <c r="CG38" s="36">
        <f t="shared" si="6"/>
        <v>0</v>
      </c>
      <c r="CH38" s="36">
        <f t="shared" si="7"/>
        <v>0</v>
      </c>
      <c r="CI38" s="36">
        <f t="shared" si="8"/>
        <v>0</v>
      </c>
      <c r="CJ38" s="36">
        <f t="shared" si="9"/>
        <v>0</v>
      </c>
      <c r="CK38" s="10"/>
      <c r="CL38" s="10"/>
      <c r="CM38" s="10"/>
      <c r="CN38" s="10"/>
      <c r="CO38" s="10"/>
    </row>
    <row r="39" spans="1:93" ht="16.350000000000001" customHeight="1" x14ac:dyDescent="0.25">
      <c r="A39" s="383"/>
      <c r="B39" s="37" t="s">
        <v>40</v>
      </c>
      <c r="C39" s="38">
        <f t="shared" si="0"/>
        <v>0</v>
      </c>
      <c r="D39" s="39">
        <f t="shared" si="12"/>
        <v>0</v>
      </c>
      <c r="E39" s="40">
        <f t="shared" si="12"/>
        <v>0</v>
      </c>
      <c r="F39" s="90"/>
      <c r="G39" s="91"/>
      <c r="H39" s="41"/>
      <c r="I39" s="42"/>
      <c r="J39" s="41"/>
      <c r="K39" s="43"/>
      <c r="L39" s="41"/>
      <c r="M39" s="43"/>
      <c r="N39" s="41"/>
      <c r="O39" s="43"/>
      <c r="P39" s="41"/>
      <c r="Q39" s="43"/>
      <c r="R39" s="41"/>
      <c r="S39" s="43"/>
      <c r="T39" s="41"/>
      <c r="U39" s="43"/>
      <c r="V39" s="41"/>
      <c r="W39" s="43"/>
      <c r="X39" s="41"/>
      <c r="Y39" s="43"/>
      <c r="Z39" s="41"/>
      <c r="AA39" s="43"/>
      <c r="AB39" s="41"/>
      <c r="AC39" s="43"/>
      <c r="AD39" s="41"/>
      <c r="AE39" s="43"/>
      <c r="AF39" s="41"/>
      <c r="AG39" s="43"/>
      <c r="AH39" s="41"/>
      <c r="AI39" s="43"/>
      <c r="AJ39" s="41"/>
      <c r="AK39" s="43"/>
      <c r="AL39" s="44"/>
      <c r="AM39" s="45"/>
      <c r="AN39" s="46"/>
      <c r="AO39" s="47"/>
      <c r="AP39" s="42"/>
      <c r="AQ39" s="32"/>
      <c r="AR39" s="32"/>
      <c r="AS39" s="48"/>
      <c r="AT39" s="32"/>
      <c r="AU39" s="33" t="str">
        <f t="shared" si="1"/>
        <v/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17"/>
      <c r="BG39" s="17"/>
      <c r="BX39" s="2"/>
      <c r="CA39" s="35" t="str">
        <f t="shared" si="2"/>
        <v/>
      </c>
      <c r="CB39" s="35" t="str">
        <f t="shared" si="3"/>
        <v/>
      </c>
      <c r="CC39" s="35" t="str">
        <f t="shared" si="4"/>
        <v/>
      </c>
      <c r="CD39" s="35" t="str">
        <f t="shared" si="5"/>
        <v/>
      </c>
      <c r="CE39" s="35"/>
      <c r="CF39" s="35"/>
      <c r="CG39" s="36">
        <f t="shared" si="6"/>
        <v>0</v>
      </c>
      <c r="CH39" s="36">
        <f t="shared" si="7"/>
        <v>0</v>
      </c>
      <c r="CI39" s="36">
        <f t="shared" si="8"/>
        <v>0</v>
      </c>
      <c r="CJ39" s="36">
        <f t="shared" si="9"/>
        <v>0</v>
      </c>
      <c r="CK39" s="10"/>
      <c r="CL39" s="10"/>
      <c r="CM39" s="10"/>
      <c r="CN39" s="10"/>
      <c r="CO39" s="10"/>
    </row>
    <row r="40" spans="1:93" ht="16.350000000000001" customHeight="1" x14ac:dyDescent="0.25">
      <c r="A40" s="383"/>
      <c r="B40" s="37" t="s">
        <v>41</v>
      </c>
      <c r="C40" s="38">
        <f t="shared" si="0"/>
        <v>0</v>
      </c>
      <c r="D40" s="39">
        <f t="shared" si="12"/>
        <v>0</v>
      </c>
      <c r="E40" s="40">
        <f t="shared" si="12"/>
        <v>0</v>
      </c>
      <c r="F40" s="90"/>
      <c r="G40" s="91"/>
      <c r="H40" s="41"/>
      <c r="I40" s="42"/>
      <c r="J40" s="41"/>
      <c r="K40" s="43"/>
      <c r="L40" s="41"/>
      <c r="M40" s="43"/>
      <c r="N40" s="41"/>
      <c r="O40" s="43"/>
      <c r="P40" s="41"/>
      <c r="Q40" s="43"/>
      <c r="R40" s="41"/>
      <c r="S40" s="43"/>
      <c r="T40" s="41"/>
      <c r="U40" s="43"/>
      <c r="V40" s="41"/>
      <c r="W40" s="43"/>
      <c r="X40" s="41"/>
      <c r="Y40" s="43"/>
      <c r="Z40" s="41"/>
      <c r="AA40" s="43"/>
      <c r="AB40" s="41"/>
      <c r="AC40" s="43"/>
      <c r="AD40" s="41"/>
      <c r="AE40" s="43"/>
      <c r="AF40" s="41"/>
      <c r="AG40" s="43"/>
      <c r="AH40" s="41"/>
      <c r="AI40" s="43"/>
      <c r="AJ40" s="41"/>
      <c r="AK40" s="43"/>
      <c r="AL40" s="44"/>
      <c r="AM40" s="45"/>
      <c r="AN40" s="46"/>
      <c r="AO40" s="47"/>
      <c r="AP40" s="42"/>
      <c r="AQ40" s="32"/>
      <c r="AR40" s="32"/>
      <c r="AS40" s="48"/>
      <c r="AT40" s="32"/>
      <c r="AU40" s="33" t="str">
        <f t="shared" si="1"/>
        <v/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17"/>
      <c r="BG40" s="17"/>
      <c r="BX40" s="2"/>
      <c r="CA40" s="35" t="str">
        <f t="shared" si="2"/>
        <v/>
      </c>
      <c r="CB40" s="35" t="str">
        <f t="shared" si="3"/>
        <v/>
      </c>
      <c r="CC40" s="35" t="str">
        <f t="shared" si="4"/>
        <v/>
      </c>
      <c r="CD40" s="35" t="str">
        <f t="shared" si="5"/>
        <v/>
      </c>
      <c r="CE40" s="35"/>
      <c r="CF40" s="35"/>
      <c r="CG40" s="36">
        <f t="shared" si="6"/>
        <v>0</v>
      </c>
      <c r="CH40" s="36">
        <f t="shared" si="7"/>
        <v>0</v>
      </c>
      <c r="CI40" s="36">
        <f t="shared" si="8"/>
        <v>0</v>
      </c>
      <c r="CJ40" s="36">
        <f t="shared" si="9"/>
        <v>0</v>
      </c>
      <c r="CK40" s="10"/>
      <c r="CL40" s="10"/>
      <c r="CM40" s="10"/>
      <c r="CN40" s="10"/>
      <c r="CO40" s="10"/>
    </row>
    <row r="41" spans="1:93" ht="16.350000000000001" customHeight="1" x14ac:dyDescent="0.25">
      <c r="A41" s="383"/>
      <c r="B41" s="37" t="s">
        <v>42</v>
      </c>
      <c r="C41" s="38">
        <f t="shared" si="0"/>
        <v>0</v>
      </c>
      <c r="D41" s="39">
        <f t="shared" si="12"/>
        <v>0</v>
      </c>
      <c r="E41" s="40">
        <f t="shared" si="12"/>
        <v>0</v>
      </c>
      <c r="F41" s="90"/>
      <c r="G41" s="91"/>
      <c r="H41" s="41"/>
      <c r="I41" s="42"/>
      <c r="J41" s="41"/>
      <c r="K41" s="43"/>
      <c r="L41" s="41"/>
      <c r="M41" s="43"/>
      <c r="N41" s="41"/>
      <c r="O41" s="43"/>
      <c r="P41" s="41"/>
      <c r="Q41" s="43"/>
      <c r="R41" s="41"/>
      <c r="S41" s="43"/>
      <c r="T41" s="41"/>
      <c r="U41" s="43"/>
      <c r="V41" s="41"/>
      <c r="W41" s="43"/>
      <c r="X41" s="41"/>
      <c r="Y41" s="43"/>
      <c r="Z41" s="41"/>
      <c r="AA41" s="43"/>
      <c r="AB41" s="41"/>
      <c r="AC41" s="43"/>
      <c r="AD41" s="41"/>
      <c r="AE41" s="43"/>
      <c r="AF41" s="41"/>
      <c r="AG41" s="43"/>
      <c r="AH41" s="41"/>
      <c r="AI41" s="43"/>
      <c r="AJ41" s="41"/>
      <c r="AK41" s="43"/>
      <c r="AL41" s="44"/>
      <c r="AM41" s="45"/>
      <c r="AN41" s="46"/>
      <c r="AO41" s="47"/>
      <c r="AP41" s="42"/>
      <c r="AQ41" s="32"/>
      <c r="AR41" s="32"/>
      <c r="AS41" s="48"/>
      <c r="AT41" s="32"/>
      <c r="AU41" s="33" t="str">
        <f t="shared" si="1"/>
        <v/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17"/>
      <c r="BG41" s="17"/>
      <c r="BX41" s="2"/>
      <c r="CA41" s="35" t="str">
        <f t="shared" si="2"/>
        <v/>
      </c>
      <c r="CB41" s="35" t="str">
        <f t="shared" si="3"/>
        <v/>
      </c>
      <c r="CC41" s="35" t="str">
        <f t="shared" si="4"/>
        <v/>
      </c>
      <c r="CD41" s="35" t="str">
        <f t="shared" si="5"/>
        <v/>
      </c>
      <c r="CE41" s="35"/>
      <c r="CF41" s="35"/>
      <c r="CG41" s="36">
        <f t="shared" si="6"/>
        <v>0</v>
      </c>
      <c r="CH41" s="36">
        <f t="shared" si="7"/>
        <v>0</v>
      </c>
      <c r="CI41" s="36">
        <f t="shared" si="8"/>
        <v>0</v>
      </c>
      <c r="CJ41" s="36">
        <f t="shared" si="9"/>
        <v>0</v>
      </c>
      <c r="CK41" s="10"/>
      <c r="CL41" s="10"/>
      <c r="CM41" s="10"/>
      <c r="CN41" s="10"/>
      <c r="CO41" s="10"/>
    </row>
    <row r="42" spans="1:93" ht="16.350000000000001" customHeight="1" x14ac:dyDescent="0.25">
      <c r="A42" s="383"/>
      <c r="B42" s="37" t="s">
        <v>43</v>
      </c>
      <c r="C42" s="38">
        <f t="shared" si="0"/>
        <v>0</v>
      </c>
      <c r="D42" s="39">
        <f t="shared" si="12"/>
        <v>0</v>
      </c>
      <c r="E42" s="40">
        <f t="shared" si="12"/>
        <v>0</v>
      </c>
      <c r="F42" s="90"/>
      <c r="G42" s="91"/>
      <c r="H42" s="41"/>
      <c r="I42" s="42"/>
      <c r="J42" s="41"/>
      <c r="K42" s="43"/>
      <c r="L42" s="41"/>
      <c r="M42" s="43"/>
      <c r="N42" s="41"/>
      <c r="O42" s="43"/>
      <c r="P42" s="41"/>
      <c r="Q42" s="43"/>
      <c r="R42" s="41"/>
      <c r="S42" s="43"/>
      <c r="T42" s="41"/>
      <c r="U42" s="43"/>
      <c r="V42" s="41"/>
      <c r="W42" s="43"/>
      <c r="X42" s="41"/>
      <c r="Y42" s="43"/>
      <c r="Z42" s="41"/>
      <c r="AA42" s="43"/>
      <c r="AB42" s="41"/>
      <c r="AC42" s="43"/>
      <c r="AD42" s="41"/>
      <c r="AE42" s="43"/>
      <c r="AF42" s="41"/>
      <c r="AG42" s="43"/>
      <c r="AH42" s="41"/>
      <c r="AI42" s="43"/>
      <c r="AJ42" s="41"/>
      <c r="AK42" s="43"/>
      <c r="AL42" s="44"/>
      <c r="AM42" s="45"/>
      <c r="AN42" s="46"/>
      <c r="AO42" s="47"/>
      <c r="AP42" s="42"/>
      <c r="AQ42" s="32"/>
      <c r="AR42" s="32"/>
      <c r="AS42" s="48"/>
      <c r="AT42" s="32"/>
      <c r="AU42" s="33" t="str">
        <f t="shared" si="1"/>
        <v/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17"/>
      <c r="BG42" s="17"/>
      <c r="BX42" s="2"/>
      <c r="CA42" s="35" t="str">
        <f t="shared" si="2"/>
        <v/>
      </c>
      <c r="CB42" s="35" t="str">
        <f t="shared" si="3"/>
        <v/>
      </c>
      <c r="CC42" s="35" t="str">
        <f t="shared" si="4"/>
        <v/>
      </c>
      <c r="CD42" s="35" t="str">
        <f t="shared" si="5"/>
        <v/>
      </c>
      <c r="CE42" s="35"/>
      <c r="CF42" s="35"/>
      <c r="CG42" s="36">
        <f t="shared" si="6"/>
        <v>0</v>
      </c>
      <c r="CH42" s="36">
        <f t="shared" si="7"/>
        <v>0</v>
      </c>
      <c r="CI42" s="36">
        <f t="shared" si="8"/>
        <v>0</v>
      </c>
      <c r="CJ42" s="36">
        <f t="shared" si="9"/>
        <v>0</v>
      </c>
      <c r="CK42" s="10"/>
      <c r="CL42" s="10"/>
      <c r="CM42" s="10"/>
      <c r="CN42" s="10"/>
      <c r="CO42" s="10"/>
    </row>
    <row r="43" spans="1:93" ht="16.350000000000001" customHeight="1" x14ac:dyDescent="0.25">
      <c r="A43" s="383"/>
      <c r="B43" s="49" t="s">
        <v>44</v>
      </c>
      <c r="C43" s="50">
        <f t="shared" si="0"/>
        <v>0</v>
      </c>
      <c r="D43" s="51">
        <f t="shared" si="12"/>
        <v>0</v>
      </c>
      <c r="E43" s="52">
        <f t="shared" si="12"/>
        <v>0</v>
      </c>
      <c r="F43" s="90"/>
      <c r="G43" s="91"/>
      <c r="H43" s="53"/>
      <c r="I43" s="54"/>
      <c r="J43" s="53"/>
      <c r="K43" s="55"/>
      <c r="L43" s="53"/>
      <c r="M43" s="55"/>
      <c r="N43" s="53"/>
      <c r="O43" s="55"/>
      <c r="P43" s="53"/>
      <c r="Q43" s="55"/>
      <c r="R43" s="53"/>
      <c r="S43" s="55"/>
      <c r="T43" s="53"/>
      <c r="U43" s="55"/>
      <c r="V43" s="53"/>
      <c r="W43" s="55"/>
      <c r="X43" s="53"/>
      <c r="Y43" s="55"/>
      <c r="Z43" s="53"/>
      <c r="AA43" s="55"/>
      <c r="AB43" s="53"/>
      <c r="AC43" s="55"/>
      <c r="AD43" s="53"/>
      <c r="AE43" s="55"/>
      <c r="AF43" s="53"/>
      <c r="AG43" s="55"/>
      <c r="AH43" s="53"/>
      <c r="AI43" s="55"/>
      <c r="AJ43" s="53"/>
      <c r="AK43" s="55"/>
      <c r="AL43" s="56"/>
      <c r="AM43" s="57"/>
      <c r="AN43" s="46"/>
      <c r="AO43" s="58"/>
      <c r="AP43" s="42"/>
      <c r="AQ43" s="32"/>
      <c r="AR43" s="32"/>
      <c r="AS43" s="48"/>
      <c r="AT43" s="32"/>
      <c r="AU43" s="33" t="str">
        <f t="shared" si="1"/>
        <v/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17"/>
      <c r="BG43" s="17"/>
      <c r="BX43" s="2"/>
      <c r="CA43" s="35" t="str">
        <f t="shared" si="2"/>
        <v/>
      </c>
      <c r="CB43" s="35" t="str">
        <f t="shared" si="3"/>
        <v/>
      </c>
      <c r="CC43" s="35" t="str">
        <f t="shared" si="4"/>
        <v/>
      </c>
      <c r="CD43" s="35" t="str">
        <f t="shared" si="5"/>
        <v/>
      </c>
      <c r="CE43" s="35"/>
      <c r="CF43" s="35"/>
      <c r="CG43" s="36">
        <f t="shared" si="6"/>
        <v>0</v>
      </c>
      <c r="CH43" s="36">
        <f t="shared" si="7"/>
        <v>0</v>
      </c>
      <c r="CI43" s="36">
        <f t="shared" si="8"/>
        <v>0</v>
      </c>
      <c r="CJ43" s="36">
        <f t="shared" si="9"/>
        <v>0</v>
      </c>
      <c r="CK43" s="10"/>
      <c r="CL43" s="10"/>
      <c r="CM43" s="10"/>
      <c r="CN43" s="10"/>
      <c r="CO43" s="10"/>
    </row>
    <row r="44" spans="1:93" ht="16.350000000000001" customHeight="1" x14ac:dyDescent="0.25">
      <c r="A44" s="383"/>
      <c r="B44" s="37" t="s">
        <v>45</v>
      </c>
      <c r="C44" s="38">
        <f t="shared" si="0"/>
        <v>0</v>
      </c>
      <c r="D44" s="39">
        <f t="shared" si="12"/>
        <v>0</v>
      </c>
      <c r="E44" s="40">
        <f t="shared" si="12"/>
        <v>0</v>
      </c>
      <c r="F44" s="90"/>
      <c r="G44" s="92"/>
      <c r="H44" s="41"/>
      <c r="I44" s="42"/>
      <c r="J44" s="41"/>
      <c r="K44" s="43"/>
      <c r="L44" s="41"/>
      <c r="M44" s="43"/>
      <c r="N44" s="41"/>
      <c r="O44" s="43"/>
      <c r="P44" s="41"/>
      <c r="Q44" s="43"/>
      <c r="R44" s="41"/>
      <c r="S44" s="43"/>
      <c r="T44" s="41"/>
      <c r="U44" s="43"/>
      <c r="V44" s="41"/>
      <c r="W44" s="43"/>
      <c r="X44" s="41"/>
      <c r="Y44" s="43"/>
      <c r="Z44" s="41"/>
      <c r="AA44" s="43"/>
      <c r="AB44" s="41"/>
      <c r="AC44" s="43"/>
      <c r="AD44" s="41"/>
      <c r="AE44" s="43"/>
      <c r="AF44" s="41"/>
      <c r="AG44" s="43"/>
      <c r="AH44" s="41"/>
      <c r="AI44" s="43"/>
      <c r="AJ44" s="41"/>
      <c r="AK44" s="43"/>
      <c r="AL44" s="44"/>
      <c r="AM44" s="45"/>
      <c r="AN44" s="46"/>
      <c r="AO44" s="47"/>
      <c r="AP44" s="42"/>
      <c r="AQ44" s="32"/>
      <c r="AR44" s="32"/>
      <c r="AS44" s="48"/>
      <c r="AT44" s="32"/>
      <c r="AU44" s="33" t="str">
        <f t="shared" si="1"/>
        <v/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17"/>
      <c r="BG44" s="17"/>
      <c r="BX44" s="2"/>
      <c r="CA44" s="35" t="str">
        <f t="shared" si="2"/>
        <v/>
      </c>
      <c r="CB44" s="35" t="str">
        <f t="shared" si="3"/>
        <v/>
      </c>
      <c r="CC44" s="35" t="str">
        <f t="shared" si="4"/>
        <v/>
      </c>
      <c r="CD44" s="35" t="str">
        <f t="shared" si="5"/>
        <v/>
      </c>
      <c r="CE44" s="35"/>
      <c r="CF44" s="35"/>
      <c r="CG44" s="36">
        <f t="shared" si="6"/>
        <v>0</v>
      </c>
      <c r="CH44" s="36">
        <f t="shared" si="7"/>
        <v>0</v>
      </c>
      <c r="CI44" s="36">
        <f t="shared" si="8"/>
        <v>0</v>
      </c>
      <c r="CJ44" s="36">
        <f t="shared" si="9"/>
        <v>0</v>
      </c>
      <c r="CK44" s="10"/>
      <c r="CL44" s="10"/>
      <c r="CM44" s="10"/>
      <c r="CN44" s="10"/>
      <c r="CO44" s="10"/>
    </row>
    <row r="45" spans="1:93" ht="16.350000000000001" customHeight="1" x14ac:dyDescent="0.25">
      <c r="A45" s="383"/>
      <c r="B45" s="59" t="s">
        <v>46</v>
      </c>
      <c r="C45" s="38">
        <f t="shared" si="0"/>
        <v>0</v>
      </c>
      <c r="D45" s="39">
        <f t="shared" si="12"/>
        <v>0</v>
      </c>
      <c r="E45" s="61">
        <f t="shared" si="12"/>
        <v>0</v>
      </c>
      <c r="F45" s="90"/>
      <c r="G45" s="93"/>
      <c r="H45" s="94"/>
      <c r="I45" s="95"/>
      <c r="J45" s="94"/>
      <c r="K45" s="96"/>
      <c r="L45" s="94"/>
      <c r="M45" s="96"/>
      <c r="N45" s="94"/>
      <c r="O45" s="96"/>
      <c r="P45" s="94"/>
      <c r="Q45" s="96"/>
      <c r="R45" s="41"/>
      <c r="S45" s="43"/>
      <c r="T45" s="41"/>
      <c r="U45" s="43"/>
      <c r="V45" s="41"/>
      <c r="W45" s="43"/>
      <c r="X45" s="41"/>
      <c r="Y45" s="43"/>
      <c r="Z45" s="41"/>
      <c r="AA45" s="43"/>
      <c r="AB45" s="41"/>
      <c r="AC45" s="43"/>
      <c r="AD45" s="41"/>
      <c r="AE45" s="43"/>
      <c r="AF45" s="41"/>
      <c r="AG45" s="43"/>
      <c r="AH45" s="41"/>
      <c r="AI45" s="43"/>
      <c r="AJ45" s="41"/>
      <c r="AK45" s="43"/>
      <c r="AL45" s="44"/>
      <c r="AM45" s="45"/>
      <c r="AN45" s="46"/>
      <c r="AO45" s="47"/>
      <c r="AP45" s="42"/>
      <c r="AQ45" s="32"/>
      <c r="AR45" s="32"/>
      <c r="AS45" s="48"/>
      <c r="AT45" s="32"/>
      <c r="AU45" s="33" t="str">
        <f t="shared" si="1"/>
        <v/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17"/>
      <c r="BG45" s="17"/>
      <c r="BX45" s="2"/>
      <c r="CA45" s="35" t="str">
        <f t="shared" si="2"/>
        <v/>
      </c>
      <c r="CB45" s="35" t="str">
        <f t="shared" si="3"/>
        <v/>
      </c>
      <c r="CC45" s="35" t="str">
        <f t="shared" si="4"/>
        <v/>
      </c>
      <c r="CD45" s="35" t="str">
        <f t="shared" si="5"/>
        <v/>
      </c>
      <c r="CE45" s="35"/>
      <c r="CF45" s="35"/>
      <c r="CG45" s="36">
        <f t="shared" si="6"/>
        <v>0</v>
      </c>
      <c r="CH45" s="36">
        <f t="shared" si="7"/>
        <v>0</v>
      </c>
      <c r="CI45" s="36">
        <f t="shared" si="8"/>
        <v>0</v>
      </c>
      <c r="CJ45" s="36">
        <f t="shared" si="9"/>
        <v>0</v>
      </c>
      <c r="CK45" s="10"/>
      <c r="CL45" s="10"/>
      <c r="CM45" s="10"/>
      <c r="CN45" s="10"/>
      <c r="CO45" s="10"/>
    </row>
    <row r="46" spans="1:93" ht="16.350000000000001" customHeight="1" x14ac:dyDescent="0.25">
      <c r="A46" s="384"/>
      <c r="B46" s="63" t="s">
        <v>47</v>
      </c>
      <c r="C46" s="64">
        <f t="shared" si="0"/>
        <v>0</v>
      </c>
      <c r="D46" s="65">
        <f t="shared" si="12"/>
        <v>0</v>
      </c>
      <c r="E46" s="66">
        <f t="shared" si="12"/>
        <v>0</v>
      </c>
      <c r="F46" s="97"/>
      <c r="G46" s="98"/>
      <c r="H46" s="67"/>
      <c r="I46" s="68"/>
      <c r="J46" s="67"/>
      <c r="K46" s="69"/>
      <c r="L46" s="67"/>
      <c r="M46" s="69"/>
      <c r="N46" s="67"/>
      <c r="O46" s="69"/>
      <c r="P46" s="67"/>
      <c r="Q46" s="69"/>
      <c r="R46" s="67"/>
      <c r="S46" s="69"/>
      <c r="T46" s="67"/>
      <c r="U46" s="69"/>
      <c r="V46" s="67"/>
      <c r="W46" s="69"/>
      <c r="X46" s="67"/>
      <c r="Y46" s="69"/>
      <c r="Z46" s="67"/>
      <c r="AA46" s="69"/>
      <c r="AB46" s="67"/>
      <c r="AC46" s="69"/>
      <c r="AD46" s="67"/>
      <c r="AE46" s="69"/>
      <c r="AF46" s="67"/>
      <c r="AG46" s="69"/>
      <c r="AH46" s="67"/>
      <c r="AI46" s="69"/>
      <c r="AJ46" s="67"/>
      <c r="AK46" s="69"/>
      <c r="AL46" s="99"/>
      <c r="AM46" s="71"/>
      <c r="AN46" s="72"/>
      <c r="AO46" s="73"/>
      <c r="AP46" s="74"/>
      <c r="AQ46" s="75"/>
      <c r="AR46" s="75"/>
      <c r="AS46" s="76"/>
      <c r="AT46" s="75"/>
      <c r="AU46" s="33" t="str">
        <f t="shared" si="1"/>
        <v/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17"/>
      <c r="BG46" s="17"/>
      <c r="BX46" s="2"/>
      <c r="CA46" s="35" t="str">
        <f t="shared" si="2"/>
        <v/>
      </c>
      <c r="CB46" s="35" t="str">
        <f t="shared" si="3"/>
        <v/>
      </c>
      <c r="CC46" s="35" t="str">
        <f t="shared" si="4"/>
        <v/>
      </c>
      <c r="CD46" s="35" t="str">
        <f t="shared" si="5"/>
        <v/>
      </c>
      <c r="CE46" s="35"/>
      <c r="CF46" s="35"/>
      <c r="CG46" s="36">
        <f t="shared" si="6"/>
        <v>0</v>
      </c>
      <c r="CH46" s="36">
        <f t="shared" si="7"/>
        <v>0</v>
      </c>
      <c r="CI46" s="36">
        <f t="shared" si="8"/>
        <v>0</v>
      </c>
      <c r="CJ46" s="36">
        <f t="shared" si="9"/>
        <v>0</v>
      </c>
      <c r="CK46" s="10"/>
      <c r="CL46" s="10"/>
      <c r="CM46" s="10"/>
      <c r="CN46" s="10"/>
      <c r="CO46" s="10"/>
    </row>
    <row r="47" spans="1:93" ht="16.350000000000001" customHeight="1" x14ac:dyDescent="0.25">
      <c r="A47" s="382" t="s">
        <v>50</v>
      </c>
      <c r="B47" s="18" t="s">
        <v>37</v>
      </c>
      <c r="C47" s="19">
        <f t="shared" si="0"/>
        <v>12</v>
      </c>
      <c r="D47" s="20">
        <f t="shared" si="12"/>
        <v>10</v>
      </c>
      <c r="E47" s="21">
        <f t="shared" si="12"/>
        <v>2</v>
      </c>
      <c r="F47" s="88"/>
      <c r="G47" s="89"/>
      <c r="H47" s="22"/>
      <c r="I47" s="23"/>
      <c r="J47" s="22"/>
      <c r="K47" s="24"/>
      <c r="L47" s="22"/>
      <c r="M47" s="24"/>
      <c r="N47" s="22">
        <v>2</v>
      </c>
      <c r="O47" s="24"/>
      <c r="P47" s="22">
        <v>1</v>
      </c>
      <c r="Q47" s="24"/>
      <c r="R47" s="22"/>
      <c r="S47" s="24"/>
      <c r="T47" s="22"/>
      <c r="U47" s="24"/>
      <c r="V47" s="22"/>
      <c r="W47" s="24"/>
      <c r="X47" s="22">
        <v>5</v>
      </c>
      <c r="Y47" s="24"/>
      <c r="Z47" s="22">
        <v>2</v>
      </c>
      <c r="AA47" s="24">
        <v>2</v>
      </c>
      <c r="AB47" s="22"/>
      <c r="AC47" s="24"/>
      <c r="AD47" s="22"/>
      <c r="AE47" s="24"/>
      <c r="AF47" s="22"/>
      <c r="AG47" s="24"/>
      <c r="AH47" s="22"/>
      <c r="AI47" s="24"/>
      <c r="AJ47" s="22"/>
      <c r="AK47" s="24"/>
      <c r="AL47" s="25"/>
      <c r="AM47" s="26"/>
      <c r="AN47" s="81"/>
      <c r="AO47" s="28">
        <v>0</v>
      </c>
      <c r="AP47" s="29">
        <v>0</v>
      </c>
      <c r="AQ47" s="83">
        <v>0</v>
      </c>
      <c r="AR47" s="83">
        <v>0</v>
      </c>
      <c r="AS47" s="100"/>
      <c r="AT47" s="83">
        <v>0</v>
      </c>
      <c r="AU47" s="33" t="str">
        <f t="shared" si="1"/>
        <v/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17"/>
      <c r="BG47" s="17"/>
      <c r="BX47" s="2"/>
      <c r="CA47" s="35" t="str">
        <f t="shared" si="2"/>
        <v/>
      </c>
      <c r="CB47" s="35" t="str">
        <f t="shared" si="3"/>
        <v/>
      </c>
      <c r="CC47" s="35" t="str">
        <f t="shared" si="4"/>
        <v/>
      </c>
      <c r="CD47" s="35" t="str">
        <f t="shared" si="5"/>
        <v/>
      </c>
      <c r="CE47" s="35"/>
      <c r="CF47" s="35"/>
      <c r="CG47" s="36">
        <f t="shared" si="6"/>
        <v>0</v>
      </c>
      <c r="CH47" s="36">
        <f t="shared" si="7"/>
        <v>0</v>
      </c>
      <c r="CI47" s="36">
        <f t="shared" si="8"/>
        <v>0</v>
      </c>
      <c r="CJ47" s="36">
        <f t="shared" si="9"/>
        <v>0</v>
      </c>
      <c r="CK47" s="10"/>
      <c r="CL47" s="10"/>
      <c r="CM47" s="10"/>
      <c r="CN47" s="10"/>
      <c r="CO47" s="10"/>
    </row>
    <row r="48" spans="1:93" ht="16.350000000000001" customHeight="1" x14ac:dyDescent="0.25">
      <c r="A48" s="383"/>
      <c r="B48" s="37" t="s">
        <v>38</v>
      </c>
      <c r="C48" s="38">
        <f t="shared" si="0"/>
        <v>0</v>
      </c>
      <c r="D48" s="39">
        <f>SUM(H48+J48+L48+N48+P48+R48+T48+V48+X48+Z48+AB48+AD48+AF48+AH48+AJ48+AL48)</f>
        <v>0</v>
      </c>
      <c r="E48" s="40">
        <f t="shared" si="12"/>
        <v>0</v>
      </c>
      <c r="F48" s="90"/>
      <c r="G48" s="91"/>
      <c r="H48" s="41"/>
      <c r="I48" s="42"/>
      <c r="J48" s="41"/>
      <c r="K48" s="43"/>
      <c r="L48" s="41"/>
      <c r="M48" s="43"/>
      <c r="N48" s="41"/>
      <c r="O48" s="43"/>
      <c r="P48" s="41"/>
      <c r="Q48" s="43"/>
      <c r="R48" s="41"/>
      <c r="S48" s="43"/>
      <c r="T48" s="41"/>
      <c r="U48" s="43"/>
      <c r="V48" s="41"/>
      <c r="W48" s="43"/>
      <c r="X48" s="41"/>
      <c r="Y48" s="43"/>
      <c r="Z48" s="41"/>
      <c r="AA48" s="43"/>
      <c r="AB48" s="41"/>
      <c r="AC48" s="43"/>
      <c r="AD48" s="41"/>
      <c r="AE48" s="43"/>
      <c r="AF48" s="41"/>
      <c r="AG48" s="43"/>
      <c r="AH48" s="41"/>
      <c r="AI48" s="43"/>
      <c r="AJ48" s="41"/>
      <c r="AK48" s="43"/>
      <c r="AL48" s="44"/>
      <c r="AM48" s="45"/>
      <c r="AN48" s="46"/>
      <c r="AO48" s="47"/>
      <c r="AP48" s="42"/>
      <c r="AQ48" s="32"/>
      <c r="AR48" s="32"/>
      <c r="AS48" s="48"/>
      <c r="AT48" s="32"/>
      <c r="AU48" s="33" t="str">
        <f t="shared" si="1"/>
        <v/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17"/>
      <c r="BG48" s="17"/>
      <c r="BX48" s="2"/>
      <c r="CA48" s="35" t="str">
        <f t="shared" si="2"/>
        <v/>
      </c>
      <c r="CB48" s="35" t="str">
        <f t="shared" si="3"/>
        <v/>
      </c>
      <c r="CC48" s="35" t="str">
        <f t="shared" si="4"/>
        <v/>
      </c>
      <c r="CD48" s="35" t="str">
        <f t="shared" si="5"/>
        <v/>
      </c>
      <c r="CE48" s="35"/>
      <c r="CF48" s="35"/>
      <c r="CG48" s="36">
        <f t="shared" si="6"/>
        <v>0</v>
      </c>
      <c r="CH48" s="36">
        <f t="shared" si="7"/>
        <v>0</v>
      </c>
      <c r="CI48" s="36">
        <f t="shared" si="8"/>
        <v>0</v>
      </c>
      <c r="CJ48" s="36">
        <f t="shared" si="9"/>
        <v>0</v>
      </c>
      <c r="CK48" s="10"/>
      <c r="CL48" s="10"/>
      <c r="CM48" s="10"/>
      <c r="CN48" s="10"/>
      <c r="CO48" s="10"/>
    </row>
    <row r="49" spans="1:93" ht="16.350000000000001" customHeight="1" x14ac:dyDescent="0.25">
      <c r="A49" s="383"/>
      <c r="B49" s="37" t="s">
        <v>39</v>
      </c>
      <c r="C49" s="38">
        <f t="shared" si="0"/>
        <v>171</v>
      </c>
      <c r="D49" s="39">
        <f t="shared" si="12"/>
        <v>124</v>
      </c>
      <c r="E49" s="40">
        <f t="shared" si="12"/>
        <v>47</v>
      </c>
      <c r="F49" s="90"/>
      <c r="G49" s="91"/>
      <c r="H49" s="41"/>
      <c r="I49" s="42"/>
      <c r="J49" s="41"/>
      <c r="K49" s="43"/>
      <c r="L49" s="41">
        <v>2</v>
      </c>
      <c r="M49" s="43"/>
      <c r="N49" s="41">
        <v>13</v>
      </c>
      <c r="O49" s="43"/>
      <c r="P49" s="41">
        <v>13</v>
      </c>
      <c r="Q49" s="43">
        <v>5</v>
      </c>
      <c r="R49" s="41">
        <v>17</v>
      </c>
      <c r="S49" s="43">
        <v>6</v>
      </c>
      <c r="T49" s="41">
        <v>20</v>
      </c>
      <c r="U49" s="43">
        <v>8</v>
      </c>
      <c r="V49" s="41">
        <v>17</v>
      </c>
      <c r="W49" s="43">
        <v>9</v>
      </c>
      <c r="X49" s="41">
        <v>11</v>
      </c>
      <c r="Y49" s="43">
        <v>5</v>
      </c>
      <c r="Z49" s="41">
        <v>12</v>
      </c>
      <c r="AA49" s="43">
        <v>10</v>
      </c>
      <c r="AB49" s="41">
        <v>6</v>
      </c>
      <c r="AC49" s="43">
        <v>2</v>
      </c>
      <c r="AD49" s="41">
        <v>2</v>
      </c>
      <c r="AE49" s="43">
        <v>1</v>
      </c>
      <c r="AF49" s="41">
        <v>3</v>
      </c>
      <c r="AG49" s="43">
        <v>1</v>
      </c>
      <c r="AH49" s="41">
        <v>7</v>
      </c>
      <c r="AI49" s="43"/>
      <c r="AJ49" s="41">
        <v>1</v>
      </c>
      <c r="AK49" s="43"/>
      <c r="AL49" s="44"/>
      <c r="AM49" s="45"/>
      <c r="AN49" s="46"/>
      <c r="AO49" s="47">
        <v>0</v>
      </c>
      <c r="AP49" s="42">
        <v>3</v>
      </c>
      <c r="AQ49" s="32">
        <v>4</v>
      </c>
      <c r="AR49" s="32">
        <v>13</v>
      </c>
      <c r="AS49" s="48"/>
      <c r="AT49" s="32">
        <v>0</v>
      </c>
      <c r="AU49" s="33" t="str">
        <f t="shared" si="1"/>
        <v/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17"/>
      <c r="BG49" s="17"/>
      <c r="BX49" s="2"/>
      <c r="CA49" s="35" t="str">
        <f t="shared" si="2"/>
        <v/>
      </c>
      <c r="CB49" s="35" t="str">
        <f t="shared" si="3"/>
        <v/>
      </c>
      <c r="CC49" s="35" t="str">
        <f t="shared" si="4"/>
        <v/>
      </c>
      <c r="CD49" s="35" t="str">
        <f t="shared" si="5"/>
        <v/>
      </c>
      <c r="CE49" s="35"/>
      <c r="CF49" s="35"/>
      <c r="CG49" s="36">
        <f t="shared" si="6"/>
        <v>0</v>
      </c>
      <c r="CH49" s="36">
        <f t="shared" si="7"/>
        <v>0</v>
      </c>
      <c r="CI49" s="36">
        <f t="shared" si="8"/>
        <v>0</v>
      </c>
      <c r="CJ49" s="36">
        <f t="shared" si="9"/>
        <v>0</v>
      </c>
      <c r="CK49" s="10"/>
      <c r="CL49" s="10"/>
      <c r="CM49" s="10"/>
      <c r="CN49" s="10"/>
      <c r="CO49" s="10"/>
    </row>
    <row r="50" spans="1:93" ht="16.350000000000001" customHeight="1" x14ac:dyDescent="0.25">
      <c r="A50" s="383"/>
      <c r="B50" s="37" t="s">
        <v>40</v>
      </c>
      <c r="C50" s="38">
        <f t="shared" si="0"/>
        <v>0</v>
      </c>
      <c r="D50" s="39">
        <f t="shared" si="12"/>
        <v>0</v>
      </c>
      <c r="E50" s="40">
        <f t="shared" si="12"/>
        <v>0</v>
      </c>
      <c r="F50" s="90"/>
      <c r="G50" s="91"/>
      <c r="H50" s="41"/>
      <c r="I50" s="42"/>
      <c r="J50" s="41"/>
      <c r="K50" s="43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1"/>
      <c r="W50" s="43"/>
      <c r="X50" s="41"/>
      <c r="Y50" s="43"/>
      <c r="Z50" s="41"/>
      <c r="AA50" s="43"/>
      <c r="AB50" s="41"/>
      <c r="AC50" s="43"/>
      <c r="AD50" s="41"/>
      <c r="AE50" s="43"/>
      <c r="AF50" s="41"/>
      <c r="AG50" s="43"/>
      <c r="AH50" s="41"/>
      <c r="AI50" s="43"/>
      <c r="AJ50" s="41"/>
      <c r="AK50" s="43"/>
      <c r="AL50" s="44"/>
      <c r="AM50" s="45"/>
      <c r="AN50" s="46"/>
      <c r="AO50" s="47"/>
      <c r="AP50" s="42"/>
      <c r="AQ50" s="32"/>
      <c r="AR50" s="32"/>
      <c r="AS50" s="48"/>
      <c r="AT50" s="32"/>
      <c r="AU50" s="33" t="str">
        <f t="shared" si="1"/>
        <v/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7"/>
      <c r="BG50" s="17"/>
      <c r="BX50" s="2"/>
      <c r="CA50" s="35" t="str">
        <f t="shared" si="2"/>
        <v/>
      </c>
      <c r="CB50" s="35" t="str">
        <f t="shared" si="3"/>
        <v/>
      </c>
      <c r="CC50" s="35" t="str">
        <f t="shared" si="4"/>
        <v/>
      </c>
      <c r="CD50" s="35" t="str">
        <f t="shared" si="5"/>
        <v/>
      </c>
      <c r="CE50" s="35"/>
      <c r="CF50" s="35"/>
      <c r="CG50" s="36">
        <f t="shared" si="6"/>
        <v>0</v>
      </c>
      <c r="CH50" s="36">
        <f t="shared" si="7"/>
        <v>0</v>
      </c>
      <c r="CI50" s="36">
        <f t="shared" si="8"/>
        <v>0</v>
      </c>
      <c r="CJ50" s="36">
        <f t="shared" si="9"/>
        <v>0</v>
      </c>
      <c r="CK50" s="10"/>
      <c r="CL50" s="10"/>
      <c r="CM50" s="10"/>
      <c r="CN50" s="10"/>
      <c r="CO50" s="10"/>
    </row>
    <row r="51" spans="1:93" ht="16.350000000000001" customHeight="1" x14ac:dyDescent="0.25">
      <c r="A51" s="383"/>
      <c r="B51" s="37" t="s">
        <v>41</v>
      </c>
      <c r="C51" s="38">
        <f t="shared" si="0"/>
        <v>0</v>
      </c>
      <c r="D51" s="39">
        <f>SUM(H51+J51+L51+N51+P51+R51+T51+V51+X51+Z51+AB51+AD51+AF51+AH51+AJ51+AL51)</f>
        <v>0</v>
      </c>
      <c r="E51" s="40">
        <f t="shared" si="12"/>
        <v>0</v>
      </c>
      <c r="F51" s="90"/>
      <c r="G51" s="91"/>
      <c r="H51" s="41"/>
      <c r="I51" s="42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41"/>
      <c r="W51" s="43"/>
      <c r="X51" s="41"/>
      <c r="Y51" s="43"/>
      <c r="Z51" s="41"/>
      <c r="AA51" s="43"/>
      <c r="AB51" s="41"/>
      <c r="AC51" s="43"/>
      <c r="AD51" s="41"/>
      <c r="AE51" s="43"/>
      <c r="AF51" s="41"/>
      <c r="AG51" s="43"/>
      <c r="AH51" s="41"/>
      <c r="AI51" s="43"/>
      <c r="AJ51" s="41"/>
      <c r="AK51" s="43"/>
      <c r="AL51" s="44"/>
      <c r="AM51" s="45"/>
      <c r="AN51" s="46"/>
      <c r="AO51" s="47"/>
      <c r="AP51" s="42"/>
      <c r="AQ51" s="32"/>
      <c r="AR51" s="32"/>
      <c r="AS51" s="48"/>
      <c r="AT51" s="32"/>
      <c r="AU51" s="33" t="str">
        <f t="shared" si="1"/>
        <v/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7"/>
      <c r="BG51" s="17"/>
      <c r="BX51" s="2"/>
      <c r="CA51" s="35" t="str">
        <f t="shared" si="2"/>
        <v/>
      </c>
      <c r="CB51" s="35" t="str">
        <f t="shared" si="3"/>
        <v/>
      </c>
      <c r="CC51" s="35" t="str">
        <f t="shared" si="4"/>
        <v/>
      </c>
      <c r="CD51" s="35" t="str">
        <f t="shared" si="5"/>
        <v/>
      </c>
      <c r="CE51" s="35"/>
      <c r="CF51" s="35"/>
      <c r="CG51" s="36">
        <f t="shared" si="6"/>
        <v>0</v>
      </c>
      <c r="CH51" s="36">
        <f t="shared" si="7"/>
        <v>0</v>
      </c>
      <c r="CI51" s="36">
        <f t="shared" si="8"/>
        <v>0</v>
      </c>
      <c r="CJ51" s="36">
        <f t="shared" si="9"/>
        <v>0</v>
      </c>
      <c r="CK51" s="10"/>
      <c r="CL51" s="10"/>
      <c r="CM51" s="10"/>
      <c r="CN51" s="10"/>
      <c r="CO51" s="10"/>
    </row>
    <row r="52" spans="1:93" ht="16.350000000000001" customHeight="1" x14ac:dyDescent="0.25">
      <c r="A52" s="383"/>
      <c r="B52" s="37" t="s">
        <v>42</v>
      </c>
      <c r="C52" s="38">
        <f t="shared" si="0"/>
        <v>0</v>
      </c>
      <c r="D52" s="39">
        <f t="shared" si="12"/>
        <v>0</v>
      </c>
      <c r="E52" s="40">
        <f t="shared" si="12"/>
        <v>0</v>
      </c>
      <c r="F52" s="90"/>
      <c r="G52" s="91"/>
      <c r="H52" s="41"/>
      <c r="I52" s="42"/>
      <c r="J52" s="41"/>
      <c r="K52" s="43"/>
      <c r="L52" s="41"/>
      <c r="M52" s="43"/>
      <c r="N52" s="41"/>
      <c r="O52" s="43"/>
      <c r="P52" s="41"/>
      <c r="Q52" s="43"/>
      <c r="R52" s="41"/>
      <c r="S52" s="43"/>
      <c r="T52" s="41"/>
      <c r="U52" s="43"/>
      <c r="V52" s="41"/>
      <c r="W52" s="43"/>
      <c r="X52" s="41"/>
      <c r="Y52" s="43"/>
      <c r="Z52" s="41"/>
      <c r="AA52" s="43"/>
      <c r="AB52" s="41"/>
      <c r="AC52" s="43"/>
      <c r="AD52" s="41"/>
      <c r="AE52" s="43"/>
      <c r="AF52" s="41"/>
      <c r="AG52" s="43"/>
      <c r="AH52" s="41"/>
      <c r="AI52" s="43"/>
      <c r="AJ52" s="41"/>
      <c r="AK52" s="43"/>
      <c r="AL52" s="44"/>
      <c r="AM52" s="45"/>
      <c r="AN52" s="46"/>
      <c r="AO52" s="47"/>
      <c r="AP52" s="42"/>
      <c r="AQ52" s="32"/>
      <c r="AR52" s="32"/>
      <c r="AS52" s="48"/>
      <c r="AT52" s="32"/>
      <c r="AU52" s="33" t="str">
        <f t="shared" si="1"/>
        <v/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17"/>
      <c r="BG52" s="17"/>
      <c r="BX52" s="2"/>
      <c r="CA52" s="35" t="str">
        <f t="shared" si="2"/>
        <v/>
      </c>
      <c r="CB52" s="35" t="str">
        <f t="shared" si="3"/>
        <v/>
      </c>
      <c r="CC52" s="35" t="str">
        <f t="shared" si="4"/>
        <v/>
      </c>
      <c r="CD52" s="35" t="str">
        <f t="shared" si="5"/>
        <v/>
      </c>
      <c r="CE52" s="35"/>
      <c r="CF52" s="35"/>
      <c r="CG52" s="36">
        <f t="shared" si="6"/>
        <v>0</v>
      </c>
      <c r="CH52" s="36">
        <f t="shared" si="7"/>
        <v>0</v>
      </c>
      <c r="CI52" s="36">
        <f t="shared" si="8"/>
        <v>0</v>
      </c>
      <c r="CJ52" s="36">
        <f t="shared" si="9"/>
        <v>0</v>
      </c>
      <c r="CK52" s="10"/>
      <c r="CL52" s="10"/>
      <c r="CM52" s="10"/>
      <c r="CN52" s="10"/>
      <c r="CO52" s="10"/>
    </row>
    <row r="53" spans="1:93" ht="16.350000000000001" customHeight="1" x14ac:dyDescent="0.25">
      <c r="A53" s="383"/>
      <c r="B53" s="37" t="s">
        <v>43</v>
      </c>
      <c r="C53" s="38">
        <f t="shared" si="0"/>
        <v>0</v>
      </c>
      <c r="D53" s="39">
        <f t="shared" ref="D53:E57" si="13">SUM(H53+J53+L53+N53+P53+R53+T53+V53+X53+Z53+AB53+AD53+AF53+AH53+AJ53+AL53)</f>
        <v>0</v>
      </c>
      <c r="E53" s="40">
        <f t="shared" si="13"/>
        <v>0</v>
      </c>
      <c r="F53" s="90"/>
      <c r="G53" s="91"/>
      <c r="H53" s="41"/>
      <c r="I53" s="42"/>
      <c r="J53" s="41"/>
      <c r="K53" s="43"/>
      <c r="L53" s="41"/>
      <c r="M53" s="43"/>
      <c r="N53" s="41"/>
      <c r="O53" s="43"/>
      <c r="P53" s="41"/>
      <c r="Q53" s="43"/>
      <c r="R53" s="41"/>
      <c r="S53" s="43"/>
      <c r="T53" s="41"/>
      <c r="U53" s="43"/>
      <c r="V53" s="41"/>
      <c r="W53" s="43"/>
      <c r="X53" s="41"/>
      <c r="Y53" s="43"/>
      <c r="Z53" s="41"/>
      <c r="AA53" s="43"/>
      <c r="AB53" s="41"/>
      <c r="AC53" s="43"/>
      <c r="AD53" s="41"/>
      <c r="AE53" s="43"/>
      <c r="AF53" s="41"/>
      <c r="AG53" s="43"/>
      <c r="AH53" s="41"/>
      <c r="AI53" s="43"/>
      <c r="AJ53" s="41"/>
      <c r="AK53" s="43"/>
      <c r="AL53" s="44"/>
      <c r="AM53" s="45"/>
      <c r="AN53" s="46"/>
      <c r="AO53" s="47"/>
      <c r="AP53" s="42"/>
      <c r="AQ53" s="32"/>
      <c r="AR53" s="32"/>
      <c r="AS53" s="48"/>
      <c r="AT53" s="32"/>
      <c r="AU53" s="33" t="str">
        <f t="shared" si="1"/>
        <v/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17"/>
      <c r="BG53" s="17"/>
      <c r="BX53" s="2"/>
      <c r="CA53" s="35" t="str">
        <f t="shared" si="2"/>
        <v/>
      </c>
      <c r="CB53" s="35" t="str">
        <f t="shared" si="3"/>
        <v/>
      </c>
      <c r="CC53" s="35" t="str">
        <f t="shared" si="4"/>
        <v/>
      </c>
      <c r="CD53" s="35" t="str">
        <f t="shared" si="5"/>
        <v/>
      </c>
      <c r="CE53" s="35"/>
      <c r="CF53" s="35"/>
      <c r="CG53" s="36">
        <f t="shared" si="6"/>
        <v>0</v>
      </c>
      <c r="CH53" s="36">
        <f t="shared" si="7"/>
        <v>0</v>
      </c>
      <c r="CI53" s="36">
        <f t="shared" si="8"/>
        <v>0</v>
      </c>
      <c r="CJ53" s="36">
        <f t="shared" si="9"/>
        <v>0</v>
      </c>
      <c r="CK53" s="10"/>
      <c r="CL53" s="10"/>
      <c r="CM53" s="10"/>
      <c r="CN53" s="10"/>
      <c r="CO53" s="10"/>
    </row>
    <row r="54" spans="1:93" ht="16.350000000000001" customHeight="1" x14ac:dyDescent="0.25">
      <c r="A54" s="383"/>
      <c r="B54" s="49" t="s">
        <v>44</v>
      </c>
      <c r="C54" s="50">
        <f t="shared" si="0"/>
        <v>0</v>
      </c>
      <c r="D54" s="51">
        <f>SUM(H54+J54+L54+N54+P54+R54+T54+V54+X54+Z54+AB54+AD54+AF54+AH54+AJ54+AL54)</f>
        <v>0</v>
      </c>
      <c r="E54" s="52">
        <f t="shared" si="13"/>
        <v>0</v>
      </c>
      <c r="F54" s="90"/>
      <c r="G54" s="91"/>
      <c r="H54" s="53"/>
      <c r="I54" s="54"/>
      <c r="J54" s="53"/>
      <c r="K54" s="55"/>
      <c r="L54" s="53"/>
      <c r="M54" s="55"/>
      <c r="N54" s="53"/>
      <c r="O54" s="55"/>
      <c r="P54" s="53"/>
      <c r="Q54" s="55"/>
      <c r="R54" s="53"/>
      <c r="S54" s="55"/>
      <c r="T54" s="53"/>
      <c r="U54" s="55"/>
      <c r="V54" s="53"/>
      <c r="W54" s="55"/>
      <c r="X54" s="53"/>
      <c r="Y54" s="55"/>
      <c r="Z54" s="53"/>
      <c r="AA54" s="55"/>
      <c r="AB54" s="53"/>
      <c r="AC54" s="55"/>
      <c r="AD54" s="53"/>
      <c r="AE54" s="55"/>
      <c r="AF54" s="53"/>
      <c r="AG54" s="55"/>
      <c r="AH54" s="53"/>
      <c r="AI54" s="55"/>
      <c r="AJ54" s="53"/>
      <c r="AK54" s="55"/>
      <c r="AL54" s="56"/>
      <c r="AM54" s="57"/>
      <c r="AN54" s="46"/>
      <c r="AO54" s="58"/>
      <c r="AP54" s="42"/>
      <c r="AQ54" s="32"/>
      <c r="AR54" s="32"/>
      <c r="AS54" s="48"/>
      <c r="AT54" s="32"/>
      <c r="AU54" s="33" t="str">
        <f t="shared" si="1"/>
        <v/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17"/>
      <c r="BG54" s="17"/>
      <c r="BX54" s="2"/>
      <c r="CA54" s="35" t="str">
        <f t="shared" si="2"/>
        <v/>
      </c>
      <c r="CB54" s="35" t="str">
        <f t="shared" si="3"/>
        <v/>
      </c>
      <c r="CC54" s="35" t="str">
        <f t="shared" si="4"/>
        <v/>
      </c>
      <c r="CD54" s="35" t="str">
        <f t="shared" si="5"/>
        <v/>
      </c>
      <c r="CE54" s="35"/>
      <c r="CF54" s="35"/>
      <c r="CG54" s="36">
        <f t="shared" si="6"/>
        <v>0</v>
      </c>
      <c r="CH54" s="36">
        <f t="shared" si="7"/>
        <v>0</v>
      </c>
      <c r="CI54" s="36">
        <f t="shared" si="8"/>
        <v>0</v>
      </c>
      <c r="CJ54" s="36">
        <f t="shared" si="9"/>
        <v>0</v>
      </c>
      <c r="CK54" s="10"/>
      <c r="CL54" s="10"/>
      <c r="CM54" s="10"/>
      <c r="CN54" s="10"/>
      <c r="CO54" s="10"/>
    </row>
    <row r="55" spans="1:93" ht="16.350000000000001" customHeight="1" x14ac:dyDescent="0.25">
      <c r="A55" s="383"/>
      <c r="B55" s="37" t="s">
        <v>45</v>
      </c>
      <c r="C55" s="38">
        <f t="shared" si="0"/>
        <v>0</v>
      </c>
      <c r="D55" s="39">
        <f t="shared" si="13"/>
        <v>0</v>
      </c>
      <c r="E55" s="40">
        <f t="shared" si="13"/>
        <v>0</v>
      </c>
      <c r="F55" s="90"/>
      <c r="G55" s="92"/>
      <c r="H55" s="41"/>
      <c r="I55" s="42"/>
      <c r="J55" s="41"/>
      <c r="K55" s="43"/>
      <c r="L55" s="41"/>
      <c r="M55" s="43"/>
      <c r="N55" s="41"/>
      <c r="O55" s="43"/>
      <c r="P55" s="41"/>
      <c r="Q55" s="43"/>
      <c r="R55" s="41"/>
      <c r="S55" s="43"/>
      <c r="T55" s="41"/>
      <c r="U55" s="43"/>
      <c r="V55" s="41"/>
      <c r="W55" s="43"/>
      <c r="X55" s="41"/>
      <c r="Y55" s="43"/>
      <c r="Z55" s="41"/>
      <c r="AA55" s="43"/>
      <c r="AB55" s="41"/>
      <c r="AC55" s="43"/>
      <c r="AD55" s="41"/>
      <c r="AE55" s="43"/>
      <c r="AF55" s="41"/>
      <c r="AG55" s="43"/>
      <c r="AH55" s="41"/>
      <c r="AI55" s="43"/>
      <c r="AJ55" s="41"/>
      <c r="AK55" s="43"/>
      <c r="AL55" s="44"/>
      <c r="AM55" s="45"/>
      <c r="AN55" s="46"/>
      <c r="AO55" s="47"/>
      <c r="AP55" s="42"/>
      <c r="AQ55" s="32"/>
      <c r="AR55" s="32"/>
      <c r="AS55" s="48"/>
      <c r="AT55" s="32"/>
      <c r="AU55" s="33" t="str">
        <f t="shared" si="1"/>
        <v/>
      </c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17"/>
      <c r="BG55" s="17"/>
      <c r="BX55" s="2"/>
      <c r="CA55" s="35" t="str">
        <f t="shared" si="2"/>
        <v/>
      </c>
      <c r="CB55" s="35" t="str">
        <f t="shared" si="3"/>
        <v/>
      </c>
      <c r="CC55" s="35" t="str">
        <f t="shared" si="4"/>
        <v/>
      </c>
      <c r="CD55" s="35" t="str">
        <f t="shared" si="5"/>
        <v/>
      </c>
      <c r="CE55" s="35"/>
      <c r="CF55" s="35"/>
      <c r="CG55" s="36">
        <f t="shared" si="6"/>
        <v>0</v>
      </c>
      <c r="CH55" s="36">
        <f t="shared" si="7"/>
        <v>0</v>
      </c>
      <c r="CI55" s="36">
        <f t="shared" si="8"/>
        <v>0</v>
      </c>
      <c r="CJ55" s="36">
        <f t="shared" si="9"/>
        <v>0</v>
      </c>
      <c r="CK55" s="10"/>
      <c r="CL55" s="10"/>
      <c r="CM55" s="10"/>
      <c r="CN55" s="10"/>
      <c r="CO55" s="10"/>
    </row>
    <row r="56" spans="1:93" ht="16.350000000000001" customHeight="1" x14ac:dyDescent="0.25">
      <c r="A56" s="383"/>
      <c r="B56" s="59" t="s">
        <v>46</v>
      </c>
      <c r="C56" s="38">
        <f t="shared" si="0"/>
        <v>0</v>
      </c>
      <c r="D56" s="39">
        <f t="shared" si="13"/>
        <v>0</v>
      </c>
      <c r="E56" s="61">
        <f t="shared" si="13"/>
        <v>0</v>
      </c>
      <c r="F56" s="90"/>
      <c r="G56" s="93"/>
      <c r="H56" s="41"/>
      <c r="I56" s="42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41"/>
      <c r="W56" s="43"/>
      <c r="X56" s="41"/>
      <c r="Y56" s="43"/>
      <c r="Z56" s="41"/>
      <c r="AA56" s="43"/>
      <c r="AB56" s="41"/>
      <c r="AC56" s="43"/>
      <c r="AD56" s="41"/>
      <c r="AE56" s="43"/>
      <c r="AF56" s="41"/>
      <c r="AG56" s="101"/>
      <c r="AH56" s="41"/>
      <c r="AI56" s="43"/>
      <c r="AJ56" s="41"/>
      <c r="AK56" s="43"/>
      <c r="AL56" s="44"/>
      <c r="AM56" s="45"/>
      <c r="AN56" s="46"/>
      <c r="AO56" s="47"/>
      <c r="AP56" s="42"/>
      <c r="AQ56" s="32"/>
      <c r="AR56" s="32"/>
      <c r="AS56" s="48"/>
      <c r="AT56" s="32"/>
      <c r="AU56" s="33" t="str">
        <f t="shared" si="1"/>
        <v/>
      </c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17"/>
      <c r="BG56" s="17"/>
      <c r="BX56" s="2"/>
      <c r="CA56" s="35" t="str">
        <f t="shared" si="2"/>
        <v/>
      </c>
      <c r="CB56" s="35" t="str">
        <f t="shared" si="3"/>
        <v/>
      </c>
      <c r="CC56" s="35" t="str">
        <f t="shared" si="4"/>
        <v/>
      </c>
      <c r="CD56" s="35" t="str">
        <f t="shared" si="5"/>
        <v/>
      </c>
      <c r="CE56" s="35"/>
      <c r="CF56" s="35"/>
      <c r="CG56" s="36">
        <f t="shared" si="6"/>
        <v>0</v>
      </c>
      <c r="CH56" s="36">
        <f t="shared" si="7"/>
        <v>0</v>
      </c>
      <c r="CI56" s="36">
        <f t="shared" si="8"/>
        <v>0</v>
      </c>
      <c r="CJ56" s="36">
        <f t="shared" si="9"/>
        <v>0</v>
      </c>
      <c r="CK56" s="10"/>
      <c r="CL56" s="10"/>
      <c r="CM56" s="10"/>
      <c r="CN56" s="10"/>
      <c r="CO56" s="10"/>
    </row>
    <row r="57" spans="1:93" ht="16.350000000000001" customHeight="1" x14ac:dyDescent="0.25">
      <c r="A57" s="384"/>
      <c r="B57" s="63" t="s">
        <v>47</v>
      </c>
      <c r="C57" s="64">
        <f t="shared" si="0"/>
        <v>0</v>
      </c>
      <c r="D57" s="65">
        <f>SUM(H57+J57+L57+N57+P57+R57+T57+V57+X57+Z57+AB57+AD57+AF57+AH57+AJ57+AL57)</f>
        <v>0</v>
      </c>
      <c r="E57" s="66">
        <f t="shared" si="13"/>
        <v>0</v>
      </c>
      <c r="F57" s="97"/>
      <c r="G57" s="98"/>
      <c r="H57" s="67"/>
      <c r="I57" s="68"/>
      <c r="J57" s="67"/>
      <c r="K57" s="69"/>
      <c r="L57" s="67"/>
      <c r="M57" s="69"/>
      <c r="N57" s="67"/>
      <c r="O57" s="69"/>
      <c r="P57" s="67"/>
      <c r="Q57" s="69"/>
      <c r="R57" s="67"/>
      <c r="S57" s="69"/>
      <c r="T57" s="67"/>
      <c r="U57" s="69"/>
      <c r="V57" s="67"/>
      <c r="W57" s="69"/>
      <c r="X57" s="67"/>
      <c r="Y57" s="69"/>
      <c r="Z57" s="67"/>
      <c r="AA57" s="69"/>
      <c r="AB57" s="67"/>
      <c r="AC57" s="69"/>
      <c r="AD57" s="67"/>
      <c r="AE57" s="69"/>
      <c r="AF57" s="67"/>
      <c r="AG57" s="69"/>
      <c r="AH57" s="67"/>
      <c r="AI57" s="69"/>
      <c r="AJ57" s="67"/>
      <c r="AK57" s="69"/>
      <c r="AL57" s="99"/>
      <c r="AM57" s="71"/>
      <c r="AN57" s="72"/>
      <c r="AO57" s="73"/>
      <c r="AP57" s="74"/>
      <c r="AQ57" s="75"/>
      <c r="AR57" s="75"/>
      <c r="AS57" s="48"/>
      <c r="AT57" s="32"/>
      <c r="AU57" s="33" t="str">
        <f t="shared" si="1"/>
        <v/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17"/>
      <c r="BG57" s="17"/>
      <c r="BX57" s="2"/>
      <c r="CA57" s="35" t="str">
        <f t="shared" si="2"/>
        <v/>
      </c>
      <c r="CB57" s="35" t="str">
        <f t="shared" si="3"/>
        <v/>
      </c>
      <c r="CC57" s="35" t="str">
        <f t="shared" si="4"/>
        <v/>
      </c>
      <c r="CD57" s="35" t="str">
        <f t="shared" si="5"/>
        <v/>
      </c>
      <c r="CE57" s="35"/>
      <c r="CF57" s="35"/>
      <c r="CG57" s="36">
        <f t="shared" si="6"/>
        <v>0</v>
      </c>
      <c r="CH57" s="36">
        <f t="shared" si="7"/>
        <v>0</v>
      </c>
      <c r="CI57" s="36">
        <f t="shared" si="8"/>
        <v>0</v>
      </c>
      <c r="CJ57" s="36">
        <f t="shared" si="9"/>
        <v>0</v>
      </c>
      <c r="CK57" s="10"/>
      <c r="CL57" s="10"/>
      <c r="CM57" s="10"/>
      <c r="CN57" s="10"/>
      <c r="CO57" s="10"/>
    </row>
    <row r="58" spans="1:93" ht="16.350000000000001" customHeight="1" x14ac:dyDescent="0.25">
      <c r="A58" s="382" t="s">
        <v>51</v>
      </c>
      <c r="B58" s="18" t="s">
        <v>37</v>
      </c>
      <c r="C58" s="19">
        <f t="shared" si="0"/>
        <v>12</v>
      </c>
      <c r="D58" s="20">
        <f>SUM(J58+L58+N58+P58+R58+T58+V58+X58+Z58+AB58+AD58+AF58+AH58+AJ58+AL58)</f>
        <v>10</v>
      </c>
      <c r="E58" s="21">
        <f>SUM(K58+M58+O58+Q58+S58+U58+W58+Y58+AA58+AC58+AE58+AG58+AI58+AK58+AM58)</f>
        <v>2</v>
      </c>
      <c r="F58" s="88"/>
      <c r="G58" s="89"/>
      <c r="H58" s="88"/>
      <c r="I58" s="89"/>
      <c r="J58" s="22"/>
      <c r="K58" s="24"/>
      <c r="L58" s="22"/>
      <c r="M58" s="24"/>
      <c r="N58" s="22">
        <v>2</v>
      </c>
      <c r="O58" s="24"/>
      <c r="P58" s="22">
        <v>1</v>
      </c>
      <c r="Q58" s="24"/>
      <c r="R58" s="22"/>
      <c r="S58" s="24"/>
      <c r="T58" s="22"/>
      <c r="U58" s="24"/>
      <c r="V58" s="22"/>
      <c r="W58" s="24"/>
      <c r="X58" s="22">
        <v>5</v>
      </c>
      <c r="Y58" s="24"/>
      <c r="Z58" s="22">
        <v>2</v>
      </c>
      <c r="AA58" s="24">
        <v>2</v>
      </c>
      <c r="AB58" s="22"/>
      <c r="AC58" s="24"/>
      <c r="AD58" s="22"/>
      <c r="AE58" s="24"/>
      <c r="AF58" s="22"/>
      <c r="AG58" s="24"/>
      <c r="AH58" s="22"/>
      <c r="AI58" s="24"/>
      <c r="AJ58" s="22"/>
      <c r="AK58" s="24"/>
      <c r="AL58" s="25"/>
      <c r="AM58" s="26"/>
      <c r="AN58" s="81"/>
      <c r="AO58" s="28">
        <v>0</v>
      </c>
      <c r="AP58" s="23">
        <v>0</v>
      </c>
      <c r="AQ58" s="102">
        <v>0</v>
      </c>
      <c r="AR58" s="102">
        <v>0</v>
      </c>
      <c r="AS58" s="102">
        <v>0</v>
      </c>
      <c r="AT58" s="102">
        <v>0</v>
      </c>
      <c r="AU58" s="33" t="str">
        <f t="shared" si="1"/>
        <v/>
      </c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7"/>
      <c r="BG58" s="17"/>
      <c r="BX58" s="2"/>
      <c r="CA58" s="35" t="str">
        <f t="shared" si="2"/>
        <v/>
      </c>
      <c r="CB58" s="35" t="str">
        <f t="shared" si="3"/>
        <v/>
      </c>
      <c r="CC58" s="35" t="str">
        <f t="shared" si="4"/>
        <v/>
      </c>
      <c r="CD58" s="35" t="str">
        <f t="shared" si="5"/>
        <v/>
      </c>
      <c r="CE58" s="35"/>
      <c r="CF58" s="35"/>
      <c r="CG58" s="36">
        <f t="shared" si="6"/>
        <v>0</v>
      </c>
      <c r="CH58" s="36">
        <f t="shared" si="7"/>
        <v>0</v>
      </c>
      <c r="CI58" s="36">
        <f t="shared" si="8"/>
        <v>0</v>
      </c>
      <c r="CJ58" s="36">
        <f t="shared" si="9"/>
        <v>0</v>
      </c>
      <c r="CK58" s="10"/>
      <c r="CL58" s="10"/>
      <c r="CM58" s="10"/>
      <c r="CN58" s="10"/>
      <c r="CO58" s="10"/>
    </row>
    <row r="59" spans="1:93" ht="16.350000000000001" customHeight="1" x14ac:dyDescent="0.25">
      <c r="A59" s="383"/>
      <c r="B59" s="37" t="s">
        <v>38</v>
      </c>
      <c r="C59" s="38">
        <f t="shared" si="0"/>
        <v>0</v>
      </c>
      <c r="D59" s="39">
        <f t="shared" ref="D59:E64" si="14">SUM(J59+L59+N59+P59+R59+T59+V59+X59+Z59+AB59+AD59+AF59+AH59+AJ59+AL59)</f>
        <v>0</v>
      </c>
      <c r="E59" s="40">
        <f t="shared" si="14"/>
        <v>0</v>
      </c>
      <c r="F59" s="90"/>
      <c r="G59" s="91"/>
      <c r="H59" s="90"/>
      <c r="I59" s="91"/>
      <c r="J59" s="41"/>
      <c r="K59" s="43"/>
      <c r="L59" s="41"/>
      <c r="M59" s="43"/>
      <c r="N59" s="41"/>
      <c r="O59" s="43"/>
      <c r="P59" s="41"/>
      <c r="Q59" s="43"/>
      <c r="R59" s="41"/>
      <c r="S59" s="43"/>
      <c r="T59" s="41"/>
      <c r="U59" s="43"/>
      <c r="V59" s="41"/>
      <c r="W59" s="43"/>
      <c r="X59" s="41"/>
      <c r="Y59" s="43"/>
      <c r="Z59" s="41"/>
      <c r="AA59" s="43"/>
      <c r="AB59" s="41"/>
      <c r="AC59" s="43"/>
      <c r="AD59" s="41"/>
      <c r="AE59" s="43"/>
      <c r="AF59" s="41"/>
      <c r="AG59" s="43"/>
      <c r="AH59" s="41"/>
      <c r="AI59" s="43"/>
      <c r="AJ59" s="41"/>
      <c r="AK59" s="43"/>
      <c r="AL59" s="44"/>
      <c r="AM59" s="45"/>
      <c r="AN59" s="46"/>
      <c r="AO59" s="47"/>
      <c r="AP59" s="42"/>
      <c r="AQ59" s="32"/>
      <c r="AR59" s="32"/>
      <c r="AS59" s="32"/>
      <c r="AT59" s="32"/>
      <c r="AU59" s="33" t="str">
        <f t="shared" si="1"/>
        <v/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7"/>
      <c r="BG59" s="17"/>
      <c r="BX59" s="2"/>
      <c r="CA59" s="35" t="str">
        <f t="shared" si="2"/>
        <v/>
      </c>
      <c r="CB59" s="35" t="str">
        <f t="shared" si="3"/>
        <v/>
      </c>
      <c r="CC59" s="35" t="str">
        <f t="shared" si="4"/>
        <v/>
      </c>
      <c r="CD59" s="35" t="str">
        <f t="shared" si="5"/>
        <v/>
      </c>
      <c r="CE59" s="35"/>
      <c r="CF59" s="35"/>
      <c r="CG59" s="36">
        <f t="shared" si="6"/>
        <v>0</v>
      </c>
      <c r="CH59" s="36">
        <f t="shared" si="7"/>
        <v>0</v>
      </c>
      <c r="CI59" s="36">
        <f t="shared" si="8"/>
        <v>0</v>
      </c>
      <c r="CJ59" s="36">
        <f t="shared" si="9"/>
        <v>0</v>
      </c>
      <c r="CK59" s="10"/>
      <c r="CL59" s="10"/>
      <c r="CM59" s="10"/>
      <c r="CN59" s="10"/>
      <c r="CO59" s="10"/>
    </row>
    <row r="60" spans="1:93" ht="16.350000000000001" customHeight="1" x14ac:dyDescent="0.25">
      <c r="A60" s="383"/>
      <c r="B60" s="37" t="s">
        <v>39</v>
      </c>
      <c r="C60" s="38">
        <f t="shared" si="0"/>
        <v>171</v>
      </c>
      <c r="D60" s="39">
        <f>SUM(J60+L60+N60+P60+R60+T60+V60+X60+Z60+AB60+AD60+AF60+AH60+AJ60+AL60)</f>
        <v>124</v>
      </c>
      <c r="E60" s="40">
        <f>SUM(K60+M60+O60+Q60+S60+U60+W60+Y60+AA60+AC60+AE60+AG60+AI60+AK60+AM60)</f>
        <v>47</v>
      </c>
      <c r="F60" s="90"/>
      <c r="G60" s="91"/>
      <c r="H60" s="90"/>
      <c r="I60" s="91"/>
      <c r="J60" s="41"/>
      <c r="K60" s="43"/>
      <c r="L60" s="41">
        <v>2</v>
      </c>
      <c r="M60" s="43"/>
      <c r="N60" s="41">
        <v>13</v>
      </c>
      <c r="O60" s="43"/>
      <c r="P60" s="41">
        <v>13</v>
      </c>
      <c r="Q60" s="43">
        <v>5</v>
      </c>
      <c r="R60" s="41">
        <v>17</v>
      </c>
      <c r="S60" s="43">
        <v>6</v>
      </c>
      <c r="T60" s="41">
        <v>20</v>
      </c>
      <c r="U60" s="43">
        <v>8</v>
      </c>
      <c r="V60" s="41">
        <v>17</v>
      </c>
      <c r="W60" s="43">
        <v>9</v>
      </c>
      <c r="X60" s="41">
        <v>11</v>
      </c>
      <c r="Y60" s="43">
        <v>5</v>
      </c>
      <c r="Z60" s="41">
        <v>12</v>
      </c>
      <c r="AA60" s="43">
        <v>10</v>
      </c>
      <c r="AB60" s="41">
        <v>6</v>
      </c>
      <c r="AC60" s="43">
        <v>2</v>
      </c>
      <c r="AD60" s="41">
        <v>2</v>
      </c>
      <c r="AE60" s="43">
        <v>1</v>
      </c>
      <c r="AF60" s="41">
        <v>3</v>
      </c>
      <c r="AG60" s="43">
        <v>1</v>
      </c>
      <c r="AH60" s="41">
        <v>7</v>
      </c>
      <c r="AI60" s="43"/>
      <c r="AJ60" s="41">
        <v>1</v>
      </c>
      <c r="AK60" s="43"/>
      <c r="AL60" s="44"/>
      <c r="AM60" s="45"/>
      <c r="AN60" s="46"/>
      <c r="AO60" s="47">
        <v>0</v>
      </c>
      <c r="AP60" s="42">
        <v>3</v>
      </c>
      <c r="AQ60" s="32">
        <v>4</v>
      </c>
      <c r="AR60" s="32">
        <v>13</v>
      </c>
      <c r="AS60" s="32">
        <v>0</v>
      </c>
      <c r="AT60" s="32">
        <v>0</v>
      </c>
      <c r="AU60" s="33" t="str">
        <f t="shared" si="1"/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17"/>
      <c r="BG60" s="17"/>
      <c r="BX60" s="2"/>
      <c r="CA60" s="35" t="str">
        <f t="shared" si="2"/>
        <v/>
      </c>
      <c r="CB60" s="35" t="str">
        <f t="shared" si="3"/>
        <v/>
      </c>
      <c r="CC60" s="35" t="str">
        <f t="shared" si="4"/>
        <v/>
      </c>
      <c r="CD60" s="35" t="str">
        <f t="shared" si="5"/>
        <v/>
      </c>
      <c r="CE60" s="35"/>
      <c r="CF60" s="35"/>
      <c r="CG60" s="36">
        <f t="shared" si="6"/>
        <v>0</v>
      </c>
      <c r="CH60" s="36">
        <f t="shared" si="7"/>
        <v>0</v>
      </c>
      <c r="CI60" s="36">
        <f t="shared" si="8"/>
        <v>0</v>
      </c>
      <c r="CJ60" s="36">
        <f t="shared" si="9"/>
        <v>0</v>
      </c>
      <c r="CK60" s="10"/>
      <c r="CL60" s="10"/>
      <c r="CM60" s="10"/>
      <c r="CN60" s="10"/>
      <c r="CO60" s="10"/>
    </row>
    <row r="61" spans="1:93" ht="16.350000000000001" customHeight="1" x14ac:dyDescent="0.25">
      <c r="A61" s="383"/>
      <c r="B61" s="37" t="s">
        <v>41</v>
      </c>
      <c r="C61" s="38">
        <f t="shared" si="0"/>
        <v>0</v>
      </c>
      <c r="D61" s="39">
        <f t="shared" si="14"/>
        <v>0</v>
      </c>
      <c r="E61" s="40">
        <f t="shared" si="14"/>
        <v>0</v>
      </c>
      <c r="F61" s="90"/>
      <c r="G61" s="91"/>
      <c r="H61" s="90"/>
      <c r="I61" s="91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41"/>
      <c r="W61" s="43"/>
      <c r="X61" s="41"/>
      <c r="Y61" s="43"/>
      <c r="Z61" s="41"/>
      <c r="AA61" s="43"/>
      <c r="AB61" s="41"/>
      <c r="AC61" s="43"/>
      <c r="AD61" s="41"/>
      <c r="AE61" s="43"/>
      <c r="AF61" s="41"/>
      <c r="AG61" s="43"/>
      <c r="AH61" s="41"/>
      <c r="AI61" s="43"/>
      <c r="AJ61" s="41"/>
      <c r="AK61" s="43"/>
      <c r="AL61" s="44"/>
      <c r="AM61" s="45"/>
      <c r="AN61" s="46"/>
      <c r="AO61" s="47"/>
      <c r="AP61" s="42"/>
      <c r="AQ61" s="32"/>
      <c r="AR61" s="32"/>
      <c r="AS61" s="32"/>
      <c r="AT61" s="32"/>
      <c r="AU61" s="33" t="str">
        <f t="shared" si="1"/>
        <v/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17"/>
      <c r="BG61" s="17"/>
      <c r="BX61" s="2"/>
      <c r="CA61" s="35" t="str">
        <f t="shared" si="2"/>
        <v/>
      </c>
      <c r="CB61" s="35" t="str">
        <f t="shared" si="3"/>
        <v/>
      </c>
      <c r="CC61" s="35" t="str">
        <f t="shared" si="4"/>
        <v/>
      </c>
      <c r="CD61" s="35" t="str">
        <f t="shared" si="5"/>
        <v/>
      </c>
      <c r="CE61" s="35"/>
      <c r="CF61" s="35"/>
      <c r="CG61" s="36">
        <f t="shared" si="6"/>
        <v>0</v>
      </c>
      <c r="CH61" s="36">
        <f t="shared" si="7"/>
        <v>0</v>
      </c>
      <c r="CI61" s="36">
        <f t="shared" si="8"/>
        <v>0</v>
      </c>
      <c r="CJ61" s="36">
        <f t="shared" si="9"/>
        <v>0</v>
      </c>
      <c r="CK61" s="10"/>
      <c r="CL61" s="10"/>
      <c r="CM61" s="10"/>
      <c r="CN61" s="10"/>
      <c r="CO61" s="10"/>
    </row>
    <row r="62" spans="1:93" ht="16.350000000000001" customHeight="1" x14ac:dyDescent="0.25">
      <c r="A62" s="383"/>
      <c r="B62" s="37" t="s">
        <v>42</v>
      </c>
      <c r="C62" s="38">
        <f t="shared" si="0"/>
        <v>0</v>
      </c>
      <c r="D62" s="39">
        <f t="shared" si="14"/>
        <v>0</v>
      </c>
      <c r="E62" s="40">
        <f t="shared" si="14"/>
        <v>0</v>
      </c>
      <c r="F62" s="90"/>
      <c r="G62" s="91"/>
      <c r="H62" s="90"/>
      <c r="I62" s="91"/>
      <c r="J62" s="41"/>
      <c r="K62" s="43"/>
      <c r="L62" s="41"/>
      <c r="M62" s="43"/>
      <c r="N62" s="41"/>
      <c r="O62" s="43"/>
      <c r="P62" s="41"/>
      <c r="Q62" s="43"/>
      <c r="R62" s="41"/>
      <c r="S62" s="43"/>
      <c r="T62" s="41"/>
      <c r="U62" s="43"/>
      <c r="V62" s="41"/>
      <c r="W62" s="43"/>
      <c r="X62" s="41"/>
      <c r="Y62" s="43"/>
      <c r="Z62" s="41"/>
      <c r="AA62" s="43"/>
      <c r="AB62" s="41"/>
      <c r="AC62" s="43"/>
      <c r="AD62" s="41"/>
      <c r="AE62" s="43"/>
      <c r="AF62" s="41"/>
      <c r="AG62" s="43"/>
      <c r="AH62" s="41"/>
      <c r="AI62" s="43"/>
      <c r="AJ62" s="41"/>
      <c r="AK62" s="43"/>
      <c r="AL62" s="44"/>
      <c r="AM62" s="45"/>
      <c r="AN62" s="46"/>
      <c r="AO62" s="47"/>
      <c r="AP62" s="42"/>
      <c r="AQ62" s="32"/>
      <c r="AR62" s="32"/>
      <c r="AS62" s="32"/>
      <c r="AT62" s="32"/>
      <c r="AU62" s="33" t="str">
        <f t="shared" si="1"/>
        <v/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17"/>
      <c r="BG62" s="17"/>
      <c r="BX62" s="2"/>
      <c r="CA62" s="35" t="str">
        <f t="shared" si="2"/>
        <v/>
      </c>
      <c r="CB62" s="35" t="str">
        <f t="shared" si="3"/>
        <v/>
      </c>
      <c r="CC62" s="35" t="str">
        <f t="shared" si="4"/>
        <v/>
      </c>
      <c r="CD62" s="35" t="str">
        <f t="shared" si="5"/>
        <v/>
      </c>
      <c r="CE62" s="35"/>
      <c r="CF62" s="35"/>
      <c r="CG62" s="36">
        <f t="shared" si="6"/>
        <v>0</v>
      </c>
      <c r="CH62" s="36">
        <f t="shared" si="7"/>
        <v>0</v>
      </c>
      <c r="CI62" s="36">
        <f t="shared" si="8"/>
        <v>0</v>
      </c>
      <c r="CJ62" s="36">
        <f t="shared" si="9"/>
        <v>0</v>
      </c>
      <c r="CK62" s="10"/>
      <c r="CL62" s="10"/>
      <c r="CM62" s="10"/>
      <c r="CN62" s="10"/>
      <c r="CO62" s="10"/>
    </row>
    <row r="63" spans="1:93" ht="16.350000000000001" customHeight="1" x14ac:dyDescent="0.25">
      <c r="A63" s="383"/>
      <c r="B63" s="103" t="s">
        <v>46</v>
      </c>
      <c r="C63" s="104">
        <f t="shared" si="0"/>
        <v>0</v>
      </c>
      <c r="D63" s="39">
        <f>SUM(J63+L63+N63+P63+R63+T63+V63+X63+Z63+AB63+AD63+AF63+AH63+AJ63+AL63)</f>
        <v>0</v>
      </c>
      <c r="E63" s="61">
        <f>SUM(K63+M63+O63+Q63+S63+U63+W63+Y63+AA63+AC63+AE63+AG63+AI63+AK63+AM63)</f>
        <v>0</v>
      </c>
      <c r="F63" s="90"/>
      <c r="G63" s="91"/>
      <c r="H63" s="90"/>
      <c r="I63" s="91"/>
      <c r="J63" s="53"/>
      <c r="K63" s="55"/>
      <c r="L63" s="53"/>
      <c r="M63" s="55"/>
      <c r="N63" s="53"/>
      <c r="O63" s="55"/>
      <c r="P63" s="53"/>
      <c r="Q63" s="55"/>
      <c r="R63" s="53"/>
      <c r="S63" s="55"/>
      <c r="T63" s="53"/>
      <c r="U63" s="55"/>
      <c r="V63" s="53"/>
      <c r="W63" s="55"/>
      <c r="X63" s="53"/>
      <c r="Y63" s="55"/>
      <c r="Z63" s="53"/>
      <c r="AA63" s="55"/>
      <c r="AB63" s="53"/>
      <c r="AC63" s="55"/>
      <c r="AD63" s="53"/>
      <c r="AE63" s="55"/>
      <c r="AF63" s="53"/>
      <c r="AG63" s="55"/>
      <c r="AH63" s="53"/>
      <c r="AI63" s="55"/>
      <c r="AJ63" s="53"/>
      <c r="AK63" s="55"/>
      <c r="AL63" s="56"/>
      <c r="AM63" s="57"/>
      <c r="AN63" s="46"/>
      <c r="AO63" s="58"/>
      <c r="AP63" s="54"/>
      <c r="AQ63" s="105"/>
      <c r="AR63" s="105"/>
      <c r="AS63" s="105"/>
      <c r="AT63" s="105"/>
      <c r="AU63" s="33" t="str">
        <f t="shared" si="1"/>
        <v/>
      </c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17"/>
      <c r="BG63" s="17"/>
      <c r="BX63" s="2"/>
      <c r="CA63" s="35" t="str">
        <f t="shared" si="2"/>
        <v/>
      </c>
      <c r="CB63" s="35" t="str">
        <f t="shared" si="3"/>
        <v/>
      </c>
      <c r="CC63" s="35" t="str">
        <f t="shared" si="4"/>
        <v/>
      </c>
      <c r="CD63" s="35" t="str">
        <f t="shared" si="5"/>
        <v/>
      </c>
      <c r="CE63" s="35"/>
      <c r="CF63" s="35"/>
      <c r="CG63" s="36">
        <f t="shared" si="6"/>
        <v>0</v>
      </c>
      <c r="CH63" s="36">
        <f t="shared" si="7"/>
        <v>0</v>
      </c>
      <c r="CI63" s="36">
        <f t="shared" si="8"/>
        <v>0</v>
      </c>
      <c r="CJ63" s="36">
        <f t="shared" si="9"/>
        <v>0</v>
      </c>
      <c r="CK63" s="10"/>
      <c r="CL63" s="10"/>
      <c r="CM63" s="10"/>
      <c r="CN63" s="10"/>
      <c r="CO63" s="10"/>
    </row>
    <row r="64" spans="1:93" ht="16.350000000000001" customHeight="1" x14ac:dyDescent="0.25">
      <c r="A64" s="383"/>
      <c r="B64" s="63" t="s">
        <v>45</v>
      </c>
      <c r="C64" s="64">
        <f t="shared" si="0"/>
        <v>0</v>
      </c>
      <c r="D64" s="65">
        <f t="shared" si="14"/>
        <v>0</v>
      </c>
      <c r="E64" s="66">
        <f t="shared" si="14"/>
        <v>0</v>
      </c>
      <c r="F64" s="97"/>
      <c r="G64" s="106"/>
      <c r="H64" s="97"/>
      <c r="I64" s="106"/>
      <c r="J64" s="70"/>
      <c r="K64" s="84"/>
      <c r="L64" s="70"/>
      <c r="M64" s="84"/>
      <c r="N64" s="70"/>
      <c r="O64" s="84"/>
      <c r="P64" s="70"/>
      <c r="Q64" s="84"/>
      <c r="R64" s="70"/>
      <c r="S64" s="84"/>
      <c r="T64" s="70"/>
      <c r="U64" s="84"/>
      <c r="V64" s="70"/>
      <c r="W64" s="84"/>
      <c r="X64" s="70"/>
      <c r="Y64" s="84"/>
      <c r="Z64" s="70"/>
      <c r="AA64" s="84"/>
      <c r="AB64" s="70"/>
      <c r="AC64" s="84"/>
      <c r="AD64" s="70"/>
      <c r="AE64" s="84"/>
      <c r="AF64" s="70"/>
      <c r="AG64" s="84"/>
      <c r="AH64" s="70"/>
      <c r="AI64" s="84"/>
      <c r="AJ64" s="70"/>
      <c r="AK64" s="84"/>
      <c r="AL64" s="85"/>
      <c r="AM64" s="86"/>
      <c r="AN64" s="72"/>
      <c r="AO64" s="87"/>
      <c r="AP64" s="74"/>
      <c r="AQ64" s="75"/>
      <c r="AR64" s="75"/>
      <c r="AS64" s="75"/>
      <c r="AT64" s="75"/>
      <c r="AU64" s="33" t="str">
        <f t="shared" si="1"/>
        <v/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17"/>
      <c r="BG64" s="17"/>
      <c r="BX64" s="2"/>
      <c r="CA64" s="35" t="str">
        <f t="shared" si="2"/>
        <v/>
      </c>
      <c r="CB64" s="35" t="str">
        <f t="shared" si="3"/>
        <v/>
      </c>
      <c r="CC64" s="35" t="str">
        <f t="shared" si="4"/>
        <v/>
      </c>
      <c r="CD64" s="35" t="str">
        <f t="shared" si="5"/>
        <v/>
      </c>
      <c r="CE64" s="35"/>
      <c r="CF64" s="35"/>
      <c r="CG64" s="36">
        <f t="shared" si="6"/>
        <v>0</v>
      </c>
      <c r="CH64" s="36">
        <f t="shared" si="7"/>
        <v>0</v>
      </c>
      <c r="CI64" s="36">
        <f t="shared" si="8"/>
        <v>0</v>
      </c>
      <c r="CJ64" s="36">
        <f t="shared" si="9"/>
        <v>0</v>
      </c>
      <c r="CK64" s="10"/>
      <c r="CL64" s="10"/>
      <c r="CM64" s="10"/>
      <c r="CN64" s="10"/>
      <c r="CO64" s="10"/>
    </row>
    <row r="65" spans="1:93" ht="16.350000000000001" customHeight="1" x14ac:dyDescent="0.25">
      <c r="A65" s="382" t="s">
        <v>52</v>
      </c>
      <c r="B65" s="18" t="s">
        <v>37</v>
      </c>
      <c r="C65" s="19">
        <f t="shared" si="0"/>
        <v>12</v>
      </c>
      <c r="D65" s="20">
        <f>SUM(J65+L65+N65+P65+R65+T65+V65+X65+Z65+AB65)</f>
        <v>10</v>
      </c>
      <c r="E65" s="21">
        <f>SUM(K65+M65+O65+Q65+S65+U65+W65+Y65+AA65+AC65)</f>
        <v>2</v>
      </c>
      <c r="F65" s="88"/>
      <c r="G65" s="89"/>
      <c r="H65" s="88"/>
      <c r="I65" s="89"/>
      <c r="J65" s="22"/>
      <c r="K65" s="24"/>
      <c r="L65" s="22"/>
      <c r="M65" s="24"/>
      <c r="N65" s="22">
        <v>2</v>
      </c>
      <c r="O65" s="24"/>
      <c r="P65" s="22">
        <v>1</v>
      </c>
      <c r="Q65" s="24"/>
      <c r="R65" s="22"/>
      <c r="S65" s="24"/>
      <c r="T65" s="22"/>
      <c r="U65" s="24"/>
      <c r="V65" s="22"/>
      <c r="W65" s="24"/>
      <c r="X65" s="22">
        <v>5</v>
      </c>
      <c r="Y65" s="24"/>
      <c r="Z65" s="22">
        <v>2</v>
      </c>
      <c r="AA65" s="24">
        <v>2</v>
      </c>
      <c r="AB65" s="41"/>
      <c r="AC65" s="43"/>
      <c r="AD65" s="107"/>
      <c r="AE65" s="108"/>
      <c r="AF65" s="109"/>
      <c r="AG65" s="110"/>
      <c r="AH65" s="109"/>
      <c r="AI65" s="110"/>
      <c r="AJ65" s="109"/>
      <c r="AK65" s="110"/>
      <c r="AL65" s="111"/>
      <c r="AM65" s="112"/>
      <c r="AN65" s="81"/>
      <c r="AO65" s="82">
        <v>0</v>
      </c>
      <c r="AP65" s="29">
        <v>0</v>
      </c>
      <c r="AQ65" s="30">
        <v>0</v>
      </c>
      <c r="AR65" s="30">
        <v>0</v>
      </c>
      <c r="AS65" s="30">
        <v>0</v>
      </c>
      <c r="AT65" s="30">
        <v>0</v>
      </c>
      <c r="AU65" s="33" t="str">
        <f t="shared" si="1"/>
        <v/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17"/>
      <c r="BG65" s="17"/>
      <c r="BX65" s="2"/>
      <c r="CA65" s="35" t="str">
        <f t="shared" si="2"/>
        <v/>
      </c>
      <c r="CB65" s="35" t="str">
        <f t="shared" si="3"/>
        <v/>
      </c>
      <c r="CC65" s="35" t="str">
        <f t="shared" si="4"/>
        <v/>
      </c>
      <c r="CD65" s="35" t="str">
        <f t="shared" si="5"/>
        <v/>
      </c>
      <c r="CE65" s="35"/>
      <c r="CF65" s="35"/>
      <c r="CG65" s="36">
        <f t="shared" si="6"/>
        <v>0</v>
      </c>
      <c r="CH65" s="36">
        <f t="shared" si="7"/>
        <v>0</v>
      </c>
      <c r="CI65" s="36">
        <f t="shared" si="8"/>
        <v>0</v>
      </c>
      <c r="CJ65" s="36">
        <f t="shared" si="9"/>
        <v>0</v>
      </c>
      <c r="CK65" s="10"/>
      <c r="CL65" s="10"/>
      <c r="CM65" s="10"/>
      <c r="CN65" s="10"/>
      <c r="CO65" s="10"/>
    </row>
    <row r="66" spans="1:93" ht="16.350000000000001" customHeight="1" x14ac:dyDescent="0.25">
      <c r="A66" s="383"/>
      <c r="B66" s="37" t="s">
        <v>39</v>
      </c>
      <c r="C66" s="38">
        <f t="shared" si="0"/>
        <v>156</v>
      </c>
      <c r="D66" s="39">
        <f t="shared" ref="D66:E68" si="15">SUM(J66+L66+N66+P66+R66+T66+V66+X66+Z66+AB66)</f>
        <v>111</v>
      </c>
      <c r="E66" s="40">
        <f>SUM(K66+M66+O66+Q66+S66+U66+W66+Y66+AA66+AC66)</f>
        <v>45</v>
      </c>
      <c r="F66" s="90"/>
      <c r="G66" s="91"/>
      <c r="H66" s="90"/>
      <c r="I66" s="91"/>
      <c r="J66" s="41"/>
      <c r="K66" s="43"/>
      <c r="L66" s="41">
        <v>2</v>
      </c>
      <c r="M66" s="43"/>
      <c r="N66" s="41">
        <v>13</v>
      </c>
      <c r="O66" s="43"/>
      <c r="P66" s="41">
        <v>13</v>
      </c>
      <c r="Q66" s="43">
        <v>5</v>
      </c>
      <c r="R66" s="41">
        <v>17</v>
      </c>
      <c r="S66" s="43">
        <v>6</v>
      </c>
      <c r="T66" s="41">
        <v>20</v>
      </c>
      <c r="U66" s="43">
        <v>8</v>
      </c>
      <c r="V66" s="41">
        <v>17</v>
      </c>
      <c r="W66" s="43">
        <v>9</v>
      </c>
      <c r="X66" s="41">
        <v>11</v>
      </c>
      <c r="Y66" s="43">
        <v>5</v>
      </c>
      <c r="Z66" s="41">
        <v>12</v>
      </c>
      <c r="AA66" s="43">
        <v>10</v>
      </c>
      <c r="AB66" s="41">
        <v>6</v>
      </c>
      <c r="AC66" s="43">
        <v>2</v>
      </c>
      <c r="AD66" s="107"/>
      <c r="AE66" s="108"/>
      <c r="AF66" s="113"/>
      <c r="AG66" s="92"/>
      <c r="AH66" s="113"/>
      <c r="AI66" s="92"/>
      <c r="AJ66" s="113"/>
      <c r="AK66" s="92"/>
      <c r="AL66" s="114"/>
      <c r="AM66" s="115"/>
      <c r="AN66" s="46"/>
      <c r="AO66" s="47">
        <v>0</v>
      </c>
      <c r="AP66" s="42">
        <v>3</v>
      </c>
      <c r="AQ66" s="32">
        <v>4</v>
      </c>
      <c r="AR66" s="32">
        <v>13</v>
      </c>
      <c r="AS66" s="32">
        <v>0</v>
      </c>
      <c r="AT66" s="32">
        <v>0</v>
      </c>
      <c r="AU66" s="33" t="str">
        <f t="shared" si="1"/>
        <v/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17"/>
      <c r="BG66" s="17"/>
      <c r="BX66" s="2"/>
      <c r="CA66" s="35" t="str">
        <f t="shared" si="2"/>
        <v/>
      </c>
      <c r="CB66" s="35" t="str">
        <f t="shared" si="3"/>
        <v/>
      </c>
      <c r="CC66" s="35" t="str">
        <f t="shared" si="4"/>
        <v/>
      </c>
      <c r="CD66" s="35" t="str">
        <f t="shared" si="5"/>
        <v/>
      </c>
      <c r="CE66" s="35"/>
      <c r="CF66" s="35"/>
      <c r="CG66" s="36">
        <f t="shared" si="6"/>
        <v>0</v>
      </c>
      <c r="CH66" s="36">
        <f t="shared" si="7"/>
        <v>0</v>
      </c>
      <c r="CI66" s="36">
        <f t="shared" si="8"/>
        <v>0</v>
      </c>
      <c r="CJ66" s="36">
        <f t="shared" si="9"/>
        <v>0</v>
      </c>
      <c r="CK66" s="10"/>
      <c r="CL66" s="10"/>
      <c r="CM66" s="10"/>
      <c r="CN66" s="10"/>
      <c r="CO66" s="10"/>
    </row>
    <row r="67" spans="1:93" ht="16.350000000000001" customHeight="1" x14ac:dyDescent="0.25">
      <c r="A67" s="383"/>
      <c r="B67" s="59" t="s">
        <v>46</v>
      </c>
      <c r="C67" s="38">
        <f t="shared" si="0"/>
        <v>0</v>
      </c>
      <c r="D67" s="39">
        <f t="shared" si="15"/>
        <v>0</v>
      </c>
      <c r="E67" s="61">
        <f t="shared" si="15"/>
        <v>0</v>
      </c>
      <c r="F67" s="90"/>
      <c r="G67" s="91"/>
      <c r="H67" s="90"/>
      <c r="I67" s="91"/>
      <c r="J67" s="53"/>
      <c r="K67" s="55"/>
      <c r="L67" s="53"/>
      <c r="M67" s="55"/>
      <c r="N67" s="53"/>
      <c r="O67" s="55"/>
      <c r="P67" s="53"/>
      <c r="Q67" s="55"/>
      <c r="R67" s="53"/>
      <c r="S67" s="55"/>
      <c r="T67" s="53"/>
      <c r="U67" s="55"/>
      <c r="V67" s="53"/>
      <c r="W67" s="55"/>
      <c r="X67" s="53"/>
      <c r="Y67" s="55"/>
      <c r="Z67" s="53"/>
      <c r="AA67" s="55"/>
      <c r="AB67" s="41"/>
      <c r="AC67" s="43"/>
      <c r="AD67" s="107"/>
      <c r="AE67" s="108"/>
      <c r="AF67" s="90"/>
      <c r="AG67" s="116"/>
      <c r="AH67" s="90"/>
      <c r="AI67" s="116"/>
      <c r="AJ67" s="90"/>
      <c r="AK67" s="116"/>
      <c r="AL67" s="117"/>
      <c r="AM67" s="118"/>
      <c r="AN67" s="46"/>
      <c r="AO67" s="58"/>
      <c r="AP67" s="54"/>
      <c r="AQ67" s="105"/>
      <c r="AR67" s="105"/>
      <c r="AS67" s="105"/>
      <c r="AT67" s="105"/>
      <c r="AU67" s="33" t="str">
        <f t="shared" si="1"/>
        <v/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7"/>
      <c r="BG67" s="17"/>
      <c r="BX67" s="2"/>
      <c r="CA67" s="35" t="str">
        <f t="shared" si="2"/>
        <v/>
      </c>
      <c r="CB67" s="35" t="str">
        <f t="shared" si="3"/>
        <v/>
      </c>
      <c r="CC67" s="35" t="str">
        <f t="shared" si="4"/>
        <v/>
      </c>
      <c r="CD67" s="35" t="str">
        <f t="shared" si="5"/>
        <v/>
      </c>
      <c r="CE67" s="35"/>
      <c r="CF67" s="35"/>
      <c r="CG67" s="36">
        <f t="shared" si="6"/>
        <v>0</v>
      </c>
      <c r="CH67" s="36">
        <f t="shared" si="7"/>
        <v>0</v>
      </c>
      <c r="CI67" s="36">
        <f t="shared" si="8"/>
        <v>0</v>
      </c>
      <c r="CJ67" s="36">
        <f t="shared" si="9"/>
        <v>0</v>
      </c>
      <c r="CK67" s="10"/>
      <c r="CL67" s="10"/>
      <c r="CM67" s="10"/>
      <c r="CN67" s="10"/>
      <c r="CO67" s="10"/>
    </row>
    <row r="68" spans="1:93" ht="16.350000000000001" customHeight="1" x14ac:dyDescent="0.25">
      <c r="A68" s="384"/>
      <c r="B68" s="63" t="s">
        <v>45</v>
      </c>
      <c r="C68" s="64">
        <f t="shared" si="0"/>
        <v>0</v>
      </c>
      <c r="D68" s="65">
        <f t="shared" si="15"/>
        <v>0</v>
      </c>
      <c r="E68" s="66">
        <f t="shared" si="15"/>
        <v>0</v>
      </c>
      <c r="F68" s="97"/>
      <c r="G68" s="106"/>
      <c r="H68" s="97"/>
      <c r="I68" s="106"/>
      <c r="J68" s="70"/>
      <c r="K68" s="84"/>
      <c r="L68" s="70"/>
      <c r="M68" s="84"/>
      <c r="N68" s="70"/>
      <c r="O68" s="84"/>
      <c r="P68" s="70"/>
      <c r="Q68" s="84"/>
      <c r="R68" s="70"/>
      <c r="S68" s="84"/>
      <c r="T68" s="70"/>
      <c r="U68" s="84"/>
      <c r="V68" s="70"/>
      <c r="W68" s="84"/>
      <c r="X68" s="70"/>
      <c r="Y68" s="84"/>
      <c r="Z68" s="70"/>
      <c r="AA68" s="84"/>
      <c r="AB68" s="41"/>
      <c r="AC68" s="43"/>
      <c r="AD68" s="107"/>
      <c r="AE68" s="108"/>
      <c r="AF68" s="97"/>
      <c r="AG68" s="119"/>
      <c r="AH68" s="97"/>
      <c r="AI68" s="119"/>
      <c r="AJ68" s="97"/>
      <c r="AK68" s="119"/>
      <c r="AL68" s="120"/>
      <c r="AM68" s="121"/>
      <c r="AN68" s="72"/>
      <c r="AO68" s="87"/>
      <c r="AP68" s="74"/>
      <c r="AQ68" s="75"/>
      <c r="AR68" s="75"/>
      <c r="AS68" s="75"/>
      <c r="AT68" s="75"/>
      <c r="AU68" s="33" t="str">
        <f t="shared" si="1"/>
        <v/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7"/>
      <c r="BG68" s="17"/>
      <c r="BX68" s="2"/>
      <c r="CA68" s="35" t="str">
        <f t="shared" si="2"/>
        <v/>
      </c>
      <c r="CB68" s="35" t="str">
        <f t="shared" si="3"/>
        <v/>
      </c>
      <c r="CC68" s="35" t="str">
        <f t="shared" si="4"/>
        <v/>
      </c>
      <c r="CD68" s="35" t="str">
        <f t="shared" si="5"/>
        <v/>
      </c>
      <c r="CE68" s="35"/>
      <c r="CF68" s="35"/>
      <c r="CG68" s="36">
        <f t="shared" si="6"/>
        <v>0</v>
      </c>
      <c r="CH68" s="36">
        <f t="shared" si="7"/>
        <v>0</v>
      </c>
      <c r="CI68" s="36">
        <f t="shared" si="8"/>
        <v>0</v>
      </c>
      <c r="CJ68" s="36">
        <f t="shared" si="9"/>
        <v>0</v>
      </c>
      <c r="CK68" s="10"/>
      <c r="CL68" s="10"/>
      <c r="CM68" s="10"/>
      <c r="CN68" s="10"/>
      <c r="CO68" s="10"/>
    </row>
    <row r="69" spans="1:93" ht="16.350000000000001" customHeight="1" x14ac:dyDescent="0.25">
      <c r="A69" s="382" t="s">
        <v>53</v>
      </c>
      <c r="B69" s="18" t="s">
        <v>37</v>
      </c>
      <c r="C69" s="19">
        <f t="shared" si="0"/>
        <v>12</v>
      </c>
      <c r="D69" s="20">
        <f>SUM(J69+L69+N69+P69+R69+T69+V69+X69+Z69+AB69+AD69+AF69+AH69+AJ69+AL69)</f>
        <v>10</v>
      </c>
      <c r="E69" s="21">
        <f>SUM(K69+M69+O69+Q69+S69+U69+W69+Y69+AA69+AC69+AE69+AG69+AI69+AK69+AM69)</f>
        <v>2</v>
      </c>
      <c r="F69" s="88"/>
      <c r="G69" s="89"/>
      <c r="H69" s="88"/>
      <c r="I69" s="89"/>
      <c r="J69" s="22"/>
      <c r="K69" s="24"/>
      <c r="L69" s="22"/>
      <c r="M69" s="24"/>
      <c r="N69" s="22">
        <v>2</v>
      </c>
      <c r="O69" s="24"/>
      <c r="P69" s="22">
        <v>1</v>
      </c>
      <c r="Q69" s="24"/>
      <c r="R69" s="22"/>
      <c r="S69" s="24"/>
      <c r="T69" s="22"/>
      <c r="U69" s="24"/>
      <c r="V69" s="22"/>
      <c r="W69" s="24"/>
      <c r="X69" s="22">
        <v>5</v>
      </c>
      <c r="Y69" s="24"/>
      <c r="Z69" s="22">
        <v>2</v>
      </c>
      <c r="AA69" s="24">
        <v>2</v>
      </c>
      <c r="AB69" s="22"/>
      <c r="AC69" s="24"/>
      <c r="AD69" s="22"/>
      <c r="AE69" s="24"/>
      <c r="AF69" s="22"/>
      <c r="AG69" s="24"/>
      <c r="AH69" s="22"/>
      <c r="AI69" s="24"/>
      <c r="AJ69" s="22"/>
      <c r="AK69" s="24"/>
      <c r="AL69" s="25"/>
      <c r="AM69" s="26"/>
      <c r="AN69" s="81"/>
      <c r="AO69" s="82">
        <v>0</v>
      </c>
      <c r="AP69" s="29">
        <v>0</v>
      </c>
      <c r="AQ69" s="30">
        <v>0</v>
      </c>
      <c r="AR69" s="30">
        <v>0</v>
      </c>
      <c r="AS69" s="30">
        <v>0</v>
      </c>
      <c r="AT69" s="30">
        <v>0</v>
      </c>
      <c r="AU69" s="33" t="str">
        <f t="shared" si="1"/>
        <v/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17"/>
      <c r="BG69" s="17"/>
      <c r="BX69" s="2"/>
      <c r="CA69" s="35" t="str">
        <f t="shared" si="2"/>
        <v/>
      </c>
      <c r="CB69" s="35" t="str">
        <f t="shared" si="3"/>
        <v/>
      </c>
      <c r="CC69" s="35" t="str">
        <f t="shared" si="4"/>
        <v/>
      </c>
      <c r="CD69" s="35" t="str">
        <f t="shared" si="5"/>
        <v/>
      </c>
      <c r="CE69" s="35"/>
      <c r="CF69" s="35"/>
      <c r="CG69" s="36">
        <f t="shared" si="6"/>
        <v>0</v>
      </c>
      <c r="CH69" s="36">
        <f t="shared" si="7"/>
        <v>0</v>
      </c>
      <c r="CI69" s="36">
        <f t="shared" si="8"/>
        <v>0</v>
      </c>
      <c r="CJ69" s="36">
        <f t="shared" si="9"/>
        <v>0</v>
      </c>
      <c r="CK69" s="10"/>
      <c r="CL69" s="10"/>
      <c r="CM69" s="10"/>
      <c r="CN69" s="10"/>
      <c r="CO69" s="10"/>
    </row>
    <row r="70" spans="1:93" ht="16.350000000000001" customHeight="1" x14ac:dyDescent="0.25">
      <c r="A70" s="383"/>
      <c r="B70" s="37" t="s">
        <v>38</v>
      </c>
      <c r="C70" s="38">
        <f t="shared" si="0"/>
        <v>0</v>
      </c>
      <c r="D70" s="39">
        <f t="shared" ref="D70:E75" si="16">SUM(J70+L70+N70+P70+R70+T70+V70+X70+Z70+AB70+AD70+AF70+AH70+AJ70+AL70)</f>
        <v>0</v>
      </c>
      <c r="E70" s="40">
        <f t="shared" si="16"/>
        <v>0</v>
      </c>
      <c r="F70" s="90"/>
      <c r="G70" s="91"/>
      <c r="H70" s="90"/>
      <c r="I70" s="91"/>
      <c r="J70" s="41"/>
      <c r="K70" s="43"/>
      <c r="L70" s="41"/>
      <c r="M70" s="43"/>
      <c r="N70" s="41"/>
      <c r="O70" s="43"/>
      <c r="P70" s="41"/>
      <c r="Q70" s="43"/>
      <c r="R70" s="41"/>
      <c r="S70" s="43"/>
      <c r="T70" s="41"/>
      <c r="U70" s="43"/>
      <c r="V70" s="41"/>
      <c r="W70" s="43"/>
      <c r="X70" s="41"/>
      <c r="Y70" s="43"/>
      <c r="Z70" s="41"/>
      <c r="AA70" s="43"/>
      <c r="AB70" s="41"/>
      <c r="AC70" s="43"/>
      <c r="AD70" s="41"/>
      <c r="AE70" s="43"/>
      <c r="AF70" s="41"/>
      <c r="AG70" s="43"/>
      <c r="AH70" s="41"/>
      <c r="AI70" s="43"/>
      <c r="AJ70" s="41"/>
      <c r="AK70" s="43"/>
      <c r="AL70" s="44"/>
      <c r="AM70" s="45"/>
      <c r="AN70" s="46"/>
      <c r="AO70" s="122"/>
      <c r="AP70" s="123"/>
      <c r="AQ70" s="124"/>
      <c r="AR70" s="124"/>
      <c r="AS70" s="124"/>
      <c r="AT70" s="124"/>
      <c r="AU70" s="33" t="str">
        <f t="shared" si="1"/>
        <v/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7"/>
      <c r="BG70" s="17"/>
      <c r="BX70" s="2"/>
      <c r="CA70" s="35" t="str">
        <f t="shared" si="2"/>
        <v/>
      </c>
      <c r="CB70" s="35" t="str">
        <f t="shared" si="3"/>
        <v/>
      </c>
      <c r="CC70" s="35" t="str">
        <f t="shared" si="4"/>
        <v/>
      </c>
      <c r="CD70" s="35" t="str">
        <f t="shared" si="5"/>
        <v/>
      </c>
      <c r="CE70" s="35"/>
      <c r="CF70" s="35"/>
      <c r="CG70" s="36">
        <f t="shared" si="6"/>
        <v>0</v>
      </c>
      <c r="CH70" s="36">
        <f t="shared" si="7"/>
        <v>0</v>
      </c>
      <c r="CI70" s="36">
        <f t="shared" si="8"/>
        <v>0</v>
      </c>
      <c r="CJ70" s="36">
        <f t="shared" si="9"/>
        <v>0</v>
      </c>
      <c r="CK70" s="10"/>
      <c r="CL70" s="10"/>
      <c r="CM70" s="10"/>
      <c r="CN70" s="10"/>
      <c r="CO70" s="10"/>
    </row>
    <row r="71" spans="1:93" ht="16.350000000000001" customHeight="1" x14ac:dyDescent="0.25">
      <c r="A71" s="383"/>
      <c r="B71" s="37" t="s">
        <v>39</v>
      </c>
      <c r="C71" s="38">
        <f t="shared" si="0"/>
        <v>180</v>
      </c>
      <c r="D71" s="39">
        <f t="shared" si="16"/>
        <v>124</v>
      </c>
      <c r="E71" s="40">
        <f t="shared" si="16"/>
        <v>56</v>
      </c>
      <c r="F71" s="90"/>
      <c r="G71" s="91"/>
      <c r="H71" s="90"/>
      <c r="I71" s="91"/>
      <c r="J71" s="41"/>
      <c r="K71" s="43"/>
      <c r="L71" s="41">
        <v>2</v>
      </c>
      <c r="M71" s="43"/>
      <c r="N71" s="41">
        <v>13</v>
      </c>
      <c r="O71" s="43">
        <v>2</v>
      </c>
      <c r="P71" s="41">
        <v>13</v>
      </c>
      <c r="Q71" s="43">
        <v>7</v>
      </c>
      <c r="R71" s="41">
        <v>17</v>
      </c>
      <c r="S71" s="43">
        <v>9</v>
      </c>
      <c r="T71" s="41">
        <v>20</v>
      </c>
      <c r="U71" s="43">
        <v>10</v>
      </c>
      <c r="V71" s="41">
        <v>17</v>
      </c>
      <c r="W71" s="43">
        <v>9</v>
      </c>
      <c r="X71" s="41">
        <v>11</v>
      </c>
      <c r="Y71" s="43">
        <v>5</v>
      </c>
      <c r="Z71" s="41">
        <v>12</v>
      </c>
      <c r="AA71" s="43">
        <v>10</v>
      </c>
      <c r="AB71" s="41">
        <v>6</v>
      </c>
      <c r="AC71" s="43">
        <v>2</v>
      </c>
      <c r="AD71" s="41">
        <v>2</v>
      </c>
      <c r="AE71" s="43">
        <v>1</v>
      </c>
      <c r="AF71" s="41">
        <v>3</v>
      </c>
      <c r="AG71" s="43">
        <v>1</v>
      </c>
      <c r="AH71" s="41">
        <v>7</v>
      </c>
      <c r="AI71" s="43"/>
      <c r="AJ71" s="41">
        <v>1</v>
      </c>
      <c r="AK71" s="43"/>
      <c r="AL71" s="44"/>
      <c r="AM71" s="45"/>
      <c r="AN71" s="46"/>
      <c r="AO71" s="47">
        <v>0</v>
      </c>
      <c r="AP71" s="42">
        <v>3</v>
      </c>
      <c r="AQ71" s="32">
        <v>4</v>
      </c>
      <c r="AR71" s="32">
        <v>14</v>
      </c>
      <c r="AS71" s="32">
        <v>0</v>
      </c>
      <c r="AT71" s="32">
        <v>0</v>
      </c>
      <c r="AU71" s="33" t="str">
        <f t="shared" si="1"/>
        <v/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7"/>
      <c r="BG71" s="17"/>
      <c r="BX71" s="2"/>
      <c r="CA71" s="35" t="str">
        <f t="shared" si="2"/>
        <v/>
      </c>
      <c r="CB71" s="35" t="str">
        <f t="shared" si="3"/>
        <v/>
      </c>
      <c r="CC71" s="35" t="str">
        <f t="shared" si="4"/>
        <v/>
      </c>
      <c r="CD71" s="35" t="str">
        <f t="shared" si="5"/>
        <v/>
      </c>
      <c r="CE71" s="35"/>
      <c r="CF71" s="35"/>
      <c r="CG71" s="36">
        <f t="shared" si="6"/>
        <v>0</v>
      </c>
      <c r="CH71" s="36">
        <f t="shared" si="7"/>
        <v>0</v>
      </c>
      <c r="CI71" s="36">
        <f t="shared" si="8"/>
        <v>0</v>
      </c>
      <c r="CJ71" s="36">
        <f t="shared" si="9"/>
        <v>0</v>
      </c>
      <c r="CK71" s="10"/>
      <c r="CL71" s="10"/>
      <c r="CM71" s="10"/>
      <c r="CN71" s="10"/>
      <c r="CO71" s="10"/>
    </row>
    <row r="72" spans="1:93" ht="16.350000000000001" customHeight="1" x14ac:dyDescent="0.25">
      <c r="A72" s="383"/>
      <c r="B72" s="37" t="s">
        <v>41</v>
      </c>
      <c r="C72" s="38">
        <f t="shared" si="0"/>
        <v>0</v>
      </c>
      <c r="D72" s="39">
        <f t="shared" si="16"/>
        <v>0</v>
      </c>
      <c r="E72" s="40">
        <f>SUM(K72+M72+O72+Q72+S72+U72+W72+Y72+AA72+AC72+AE72+AG72+AI72+AK72+AM72)</f>
        <v>0</v>
      </c>
      <c r="F72" s="90"/>
      <c r="G72" s="91"/>
      <c r="H72" s="90"/>
      <c r="I72" s="91"/>
      <c r="J72" s="41"/>
      <c r="K72" s="43"/>
      <c r="L72" s="41"/>
      <c r="M72" s="43"/>
      <c r="N72" s="41"/>
      <c r="O72" s="43"/>
      <c r="P72" s="41"/>
      <c r="Q72" s="43"/>
      <c r="R72" s="41"/>
      <c r="S72" s="43"/>
      <c r="T72" s="41"/>
      <c r="U72" s="43"/>
      <c r="V72" s="41"/>
      <c r="W72" s="43"/>
      <c r="X72" s="41"/>
      <c r="Y72" s="43"/>
      <c r="Z72" s="41"/>
      <c r="AA72" s="43"/>
      <c r="AB72" s="41"/>
      <c r="AC72" s="43"/>
      <c r="AD72" s="41"/>
      <c r="AE72" s="43"/>
      <c r="AF72" s="41"/>
      <c r="AG72" s="43"/>
      <c r="AH72" s="41"/>
      <c r="AI72" s="43"/>
      <c r="AJ72" s="41"/>
      <c r="AK72" s="43"/>
      <c r="AL72" s="44"/>
      <c r="AM72" s="45"/>
      <c r="AN72" s="46"/>
      <c r="AO72" s="47"/>
      <c r="AP72" s="42"/>
      <c r="AQ72" s="32"/>
      <c r="AR72" s="32"/>
      <c r="AS72" s="32"/>
      <c r="AT72" s="32"/>
      <c r="AU72" s="33" t="str">
        <f t="shared" si="1"/>
        <v/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17"/>
      <c r="BG72" s="17"/>
      <c r="BX72" s="2"/>
      <c r="CA72" s="35" t="str">
        <f t="shared" si="2"/>
        <v/>
      </c>
      <c r="CB72" s="35" t="str">
        <f t="shared" si="3"/>
        <v/>
      </c>
      <c r="CC72" s="35" t="str">
        <f t="shared" si="4"/>
        <v/>
      </c>
      <c r="CD72" s="35" t="str">
        <f t="shared" si="5"/>
        <v/>
      </c>
      <c r="CE72" s="35"/>
      <c r="CF72" s="35"/>
      <c r="CG72" s="36">
        <f t="shared" si="6"/>
        <v>0</v>
      </c>
      <c r="CH72" s="36">
        <f t="shared" si="7"/>
        <v>0</v>
      </c>
      <c r="CI72" s="36">
        <f t="shared" si="8"/>
        <v>0</v>
      </c>
      <c r="CJ72" s="36">
        <f t="shared" si="9"/>
        <v>0</v>
      </c>
      <c r="CK72" s="10"/>
      <c r="CL72" s="10"/>
      <c r="CM72" s="10"/>
      <c r="CN72" s="10"/>
      <c r="CO72" s="10"/>
    </row>
    <row r="73" spans="1:93" ht="16.350000000000001" customHeight="1" x14ac:dyDescent="0.25">
      <c r="A73" s="383"/>
      <c r="B73" s="37" t="s">
        <v>42</v>
      </c>
      <c r="C73" s="38">
        <f t="shared" si="0"/>
        <v>0</v>
      </c>
      <c r="D73" s="39">
        <f t="shared" si="16"/>
        <v>0</v>
      </c>
      <c r="E73" s="40">
        <f t="shared" si="16"/>
        <v>0</v>
      </c>
      <c r="F73" s="90"/>
      <c r="G73" s="91"/>
      <c r="H73" s="90"/>
      <c r="I73" s="91"/>
      <c r="J73" s="41"/>
      <c r="K73" s="43"/>
      <c r="L73" s="41"/>
      <c r="M73" s="43"/>
      <c r="N73" s="41"/>
      <c r="O73" s="43"/>
      <c r="P73" s="41"/>
      <c r="Q73" s="43"/>
      <c r="R73" s="41"/>
      <c r="S73" s="43"/>
      <c r="T73" s="41"/>
      <c r="U73" s="43"/>
      <c r="V73" s="41"/>
      <c r="W73" s="43"/>
      <c r="X73" s="41"/>
      <c r="Y73" s="43"/>
      <c r="Z73" s="41"/>
      <c r="AA73" s="43"/>
      <c r="AB73" s="41"/>
      <c r="AC73" s="43"/>
      <c r="AD73" s="41"/>
      <c r="AE73" s="43"/>
      <c r="AF73" s="41"/>
      <c r="AG73" s="43"/>
      <c r="AH73" s="41"/>
      <c r="AI73" s="43"/>
      <c r="AJ73" s="41"/>
      <c r="AK73" s="43"/>
      <c r="AL73" s="44"/>
      <c r="AM73" s="45"/>
      <c r="AN73" s="46"/>
      <c r="AO73" s="47"/>
      <c r="AP73" s="42"/>
      <c r="AQ73" s="32"/>
      <c r="AR73" s="32"/>
      <c r="AS73" s="32"/>
      <c r="AT73" s="32"/>
      <c r="AU73" s="33" t="str">
        <f t="shared" si="1"/>
        <v/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7"/>
      <c r="BG73" s="17"/>
      <c r="BX73" s="2"/>
      <c r="CA73" s="35" t="str">
        <f t="shared" si="2"/>
        <v/>
      </c>
      <c r="CB73" s="35" t="str">
        <f t="shared" si="3"/>
        <v/>
      </c>
      <c r="CC73" s="35" t="str">
        <f t="shared" si="4"/>
        <v/>
      </c>
      <c r="CD73" s="35" t="str">
        <f t="shared" si="5"/>
        <v/>
      </c>
      <c r="CE73" s="35"/>
      <c r="CF73" s="35"/>
      <c r="CG73" s="36">
        <f t="shared" si="6"/>
        <v>0</v>
      </c>
      <c r="CH73" s="36">
        <f t="shared" si="7"/>
        <v>0</v>
      </c>
      <c r="CI73" s="36">
        <f t="shared" si="8"/>
        <v>0</v>
      </c>
      <c r="CJ73" s="36">
        <f t="shared" si="9"/>
        <v>0</v>
      </c>
      <c r="CK73" s="10"/>
      <c r="CL73" s="10"/>
      <c r="CM73" s="10"/>
      <c r="CN73" s="10"/>
      <c r="CO73" s="10"/>
    </row>
    <row r="74" spans="1:93" ht="16.350000000000001" customHeight="1" x14ac:dyDescent="0.25">
      <c r="A74" s="383"/>
      <c r="B74" s="103" t="s">
        <v>46</v>
      </c>
      <c r="C74" s="104">
        <f t="shared" si="0"/>
        <v>0</v>
      </c>
      <c r="D74" s="39">
        <f t="shared" si="16"/>
        <v>0</v>
      </c>
      <c r="E74" s="61">
        <f t="shared" si="16"/>
        <v>0</v>
      </c>
      <c r="F74" s="90"/>
      <c r="G74" s="91"/>
      <c r="H74" s="90"/>
      <c r="I74" s="91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3"/>
      <c r="U74" s="55"/>
      <c r="V74" s="53"/>
      <c r="W74" s="55"/>
      <c r="X74" s="53"/>
      <c r="Y74" s="55"/>
      <c r="Z74" s="53"/>
      <c r="AA74" s="55"/>
      <c r="AB74" s="53"/>
      <c r="AC74" s="55"/>
      <c r="AD74" s="53"/>
      <c r="AE74" s="55"/>
      <c r="AF74" s="53"/>
      <c r="AG74" s="55"/>
      <c r="AH74" s="53"/>
      <c r="AI74" s="55"/>
      <c r="AJ74" s="53"/>
      <c r="AK74" s="55"/>
      <c r="AL74" s="56"/>
      <c r="AM74" s="57"/>
      <c r="AN74" s="46"/>
      <c r="AO74" s="58"/>
      <c r="AP74" s="54"/>
      <c r="AQ74" s="105"/>
      <c r="AR74" s="105"/>
      <c r="AS74" s="105"/>
      <c r="AT74" s="105"/>
      <c r="AU74" s="33" t="str">
        <f t="shared" si="1"/>
        <v/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17"/>
      <c r="BG74" s="17"/>
      <c r="BX74" s="2"/>
      <c r="CA74" s="35" t="str">
        <f t="shared" si="2"/>
        <v/>
      </c>
      <c r="CB74" s="35" t="str">
        <f t="shared" si="3"/>
        <v/>
      </c>
      <c r="CC74" s="35" t="str">
        <f t="shared" si="4"/>
        <v/>
      </c>
      <c r="CD74" s="35" t="str">
        <f t="shared" si="5"/>
        <v/>
      </c>
      <c r="CE74" s="35"/>
      <c r="CF74" s="35"/>
      <c r="CG74" s="36">
        <f t="shared" si="6"/>
        <v>0</v>
      </c>
      <c r="CH74" s="36">
        <f t="shared" si="7"/>
        <v>0</v>
      </c>
      <c r="CI74" s="36">
        <f t="shared" si="8"/>
        <v>0</v>
      </c>
      <c r="CJ74" s="36">
        <f t="shared" si="9"/>
        <v>0</v>
      </c>
      <c r="CK74" s="10"/>
      <c r="CL74" s="10"/>
      <c r="CM74" s="10"/>
      <c r="CN74" s="10"/>
      <c r="CO74" s="10"/>
    </row>
    <row r="75" spans="1:93" ht="16.350000000000001" customHeight="1" x14ac:dyDescent="0.25">
      <c r="A75" s="384"/>
      <c r="B75" s="63" t="s">
        <v>45</v>
      </c>
      <c r="C75" s="64">
        <f t="shared" si="0"/>
        <v>0</v>
      </c>
      <c r="D75" s="65">
        <f t="shared" si="16"/>
        <v>0</v>
      </c>
      <c r="E75" s="66">
        <f t="shared" si="16"/>
        <v>0</v>
      </c>
      <c r="F75" s="97"/>
      <c r="G75" s="106"/>
      <c r="H75" s="97"/>
      <c r="I75" s="106"/>
      <c r="J75" s="70"/>
      <c r="K75" s="84"/>
      <c r="L75" s="70"/>
      <c r="M75" s="84"/>
      <c r="N75" s="70"/>
      <c r="O75" s="84"/>
      <c r="P75" s="70"/>
      <c r="Q75" s="84"/>
      <c r="R75" s="70"/>
      <c r="S75" s="84"/>
      <c r="T75" s="70"/>
      <c r="U75" s="84"/>
      <c r="V75" s="70"/>
      <c r="W75" s="84"/>
      <c r="X75" s="70"/>
      <c r="Y75" s="84"/>
      <c r="Z75" s="70"/>
      <c r="AA75" s="84"/>
      <c r="AB75" s="70"/>
      <c r="AC75" s="84"/>
      <c r="AD75" s="70"/>
      <c r="AE75" s="84"/>
      <c r="AF75" s="70"/>
      <c r="AG75" s="84"/>
      <c r="AH75" s="70"/>
      <c r="AI75" s="84"/>
      <c r="AJ75" s="70"/>
      <c r="AK75" s="84"/>
      <c r="AL75" s="85"/>
      <c r="AM75" s="86"/>
      <c r="AN75" s="72"/>
      <c r="AO75" s="87"/>
      <c r="AP75" s="74"/>
      <c r="AQ75" s="75"/>
      <c r="AR75" s="75"/>
      <c r="AS75" s="75"/>
      <c r="AT75" s="75"/>
      <c r="AU75" s="33" t="str">
        <f t="shared" si="1"/>
        <v/>
      </c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17"/>
      <c r="BG75" s="17"/>
      <c r="BX75" s="2"/>
      <c r="CA75" s="35" t="str">
        <f t="shared" si="2"/>
        <v/>
      </c>
      <c r="CB75" s="35" t="str">
        <f t="shared" si="3"/>
        <v/>
      </c>
      <c r="CC75" s="35" t="str">
        <f t="shared" si="4"/>
        <v/>
      </c>
      <c r="CD75" s="35" t="str">
        <f t="shared" si="5"/>
        <v/>
      </c>
      <c r="CE75" s="35"/>
      <c r="CF75" s="35"/>
      <c r="CG75" s="36">
        <f t="shared" si="6"/>
        <v>0</v>
      </c>
      <c r="CH75" s="36">
        <f t="shared" si="7"/>
        <v>0</v>
      </c>
      <c r="CI75" s="36">
        <f t="shared" si="8"/>
        <v>0</v>
      </c>
      <c r="CJ75" s="36">
        <f t="shared" si="9"/>
        <v>0</v>
      </c>
      <c r="CK75" s="10"/>
      <c r="CL75" s="10"/>
      <c r="CM75" s="10"/>
      <c r="CN75" s="10"/>
      <c r="CO75" s="10"/>
    </row>
    <row r="76" spans="1:93" ht="16.350000000000001" customHeight="1" x14ac:dyDescent="0.25">
      <c r="A76" s="382" t="s">
        <v>54</v>
      </c>
      <c r="B76" s="18" t="s">
        <v>55</v>
      </c>
      <c r="C76" s="19">
        <f>SUM(D76+E76)</f>
        <v>0</v>
      </c>
      <c r="D76" s="125"/>
      <c r="E76" s="21">
        <f>SUM(K76+M76+O76+Q76+S76+U76+W76+Y76+AA76+AC76)</f>
        <v>0</v>
      </c>
      <c r="F76" s="88"/>
      <c r="G76" s="89"/>
      <c r="H76" s="88"/>
      <c r="I76" s="89"/>
      <c r="J76" s="88"/>
      <c r="K76" s="24"/>
      <c r="L76" s="88"/>
      <c r="M76" s="24"/>
      <c r="N76" s="88"/>
      <c r="O76" s="24"/>
      <c r="P76" s="88"/>
      <c r="Q76" s="24"/>
      <c r="R76" s="88"/>
      <c r="S76" s="24"/>
      <c r="T76" s="88"/>
      <c r="U76" s="24"/>
      <c r="V76" s="88"/>
      <c r="W76" s="24"/>
      <c r="X76" s="88"/>
      <c r="Y76" s="24"/>
      <c r="Z76" s="88"/>
      <c r="AA76" s="24"/>
      <c r="AB76" s="88"/>
      <c r="AC76" s="55"/>
      <c r="AD76" s="126"/>
      <c r="AE76" s="127"/>
      <c r="AF76" s="109"/>
      <c r="AG76" s="110"/>
      <c r="AH76" s="109"/>
      <c r="AI76" s="110"/>
      <c r="AJ76" s="109"/>
      <c r="AK76" s="110"/>
      <c r="AL76" s="111"/>
      <c r="AM76" s="112"/>
      <c r="AN76" s="81"/>
      <c r="AO76" s="82"/>
      <c r="AP76" s="29"/>
      <c r="AQ76" s="30"/>
      <c r="AR76" s="30"/>
      <c r="AS76" s="30"/>
      <c r="AT76" s="30"/>
      <c r="AU76" s="33" t="str">
        <f t="shared" si="1"/>
        <v/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17"/>
      <c r="BG76" s="17"/>
      <c r="BX76" s="2"/>
      <c r="CA76" s="35" t="str">
        <f t="shared" si="2"/>
        <v/>
      </c>
      <c r="CB76" s="35" t="str">
        <f t="shared" si="3"/>
        <v/>
      </c>
      <c r="CC76" s="35" t="str">
        <f t="shared" si="4"/>
        <v/>
      </c>
      <c r="CD76" s="35" t="str">
        <f t="shared" si="5"/>
        <v/>
      </c>
      <c r="CE76" s="35"/>
      <c r="CF76" s="35"/>
      <c r="CG76" s="36">
        <f t="shared" si="6"/>
        <v>0</v>
      </c>
      <c r="CH76" s="36">
        <f t="shared" si="7"/>
        <v>0</v>
      </c>
      <c r="CI76" s="36">
        <f t="shared" si="8"/>
        <v>0</v>
      </c>
      <c r="CJ76" s="36">
        <f t="shared" si="9"/>
        <v>0</v>
      </c>
      <c r="CK76" s="10"/>
      <c r="CL76" s="10"/>
      <c r="CM76" s="10"/>
      <c r="CN76" s="10"/>
      <c r="CO76" s="10"/>
    </row>
    <row r="77" spans="1:93" ht="16.350000000000001" customHeight="1" x14ac:dyDescent="0.25">
      <c r="A77" s="383"/>
      <c r="B77" s="128" t="s">
        <v>56</v>
      </c>
      <c r="C77" s="129">
        <f t="shared" si="0"/>
        <v>6</v>
      </c>
      <c r="D77" s="130"/>
      <c r="E77" s="61">
        <f t="shared" ref="E77:E80" si="17">SUM(K77+M77+O77+Q77+S77+U77+W77+Y77+AA77+AC77)</f>
        <v>6</v>
      </c>
      <c r="F77" s="90"/>
      <c r="G77" s="91"/>
      <c r="H77" s="90"/>
      <c r="I77" s="91"/>
      <c r="J77" s="90"/>
      <c r="K77" s="43"/>
      <c r="L77" s="90"/>
      <c r="M77" s="43"/>
      <c r="N77" s="90"/>
      <c r="O77" s="43">
        <v>4</v>
      </c>
      <c r="P77" s="90"/>
      <c r="Q77" s="43">
        <v>1</v>
      </c>
      <c r="R77" s="90"/>
      <c r="S77" s="43">
        <v>1</v>
      </c>
      <c r="T77" s="90"/>
      <c r="U77" s="43"/>
      <c r="V77" s="90"/>
      <c r="W77" s="43"/>
      <c r="X77" s="90"/>
      <c r="Y77" s="43"/>
      <c r="Z77" s="90"/>
      <c r="AA77" s="43"/>
      <c r="AB77" s="90"/>
      <c r="AC77" s="55"/>
      <c r="AD77" s="126"/>
      <c r="AE77" s="127"/>
      <c r="AF77" s="113"/>
      <c r="AG77" s="92"/>
      <c r="AH77" s="113"/>
      <c r="AI77" s="92"/>
      <c r="AJ77" s="113"/>
      <c r="AK77" s="92"/>
      <c r="AL77" s="114"/>
      <c r="AM77" s="115"/>
      <c r="AN77" s="46"/>
      <c r="AO77" s="47">
        <v>0</v>
      </c>
      <c r="AP77" s="42">
        <v>0</v>
      </c>
      <c r="AQ77" s="32">
        <v>0</v>
      </c>
      <c r="AR77" s="32">
        <v>0</v>
      </c>
      <c r="AS77" s="32">
        <v>0</v>
      </c>
      <c r="AT77" s="32">
        <v>0</v>
      </c>
      <c r="AU77" s="33" t="str">
        <f t="shared" si="1"/>
        <v/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17"/>
      <c r="BG77" s="17"/>
      <c r="BX77" s="2"/>
      <c r="CA77" s="35" t="str">
        <f t="shared" si="2"/>
        <v/>
      </c>
      <c r="CB77" s="35" t="str">
        <f t="shared" si="3"/>
        <v/>
      </c>
      <c r="CC77" s="35" t="str">
        <f t="shared" si="4"/>
        <v/>
      </c>
      <c r="CD77" s="35" t="str">
        <f t="shared" si="5"/>
        <v/>
      </c>
      <c r="CE77" s="35"/>
      <c r="CF77" s="35"/>
      <c r="CG77" s="36">
        <f t="shared" si="6"/>
        <v>0</v>
      </c>
      <c r="CH77" s="36">
        <f t="shared" si="7"/>
        <v>0</v>
      </c>
      <c r="CI77" s="36">
        <f t="shared" si="8"/>
        <v>0</v>
      </c>
      <c r="CJ77" s="36">
        <f t="shared" si="9"/>
        <v>0</v>
      </c>
      <c r="CK77" s="10"/>
      <c r="CL77" s="10"/>
      <c r="CM77" s="10"/>
      <c r="CN77" s="10"/>
      <c r="CO77" s="10"/>
    </row>
    <row r="78" spans="1:93" ht="16.350000000000001" customHeight="1" x14ac:dyDescent="0.25">
      <c r="A78" s="383"/>
      <c r="B78" s="128" t="s">
        <v>57</v>
      </c>
      <c r="C78" s="129">
        <f t="shared" ref="C78:C89" si="18">SUM(D78+E78)</f>
        <v>0</v>
      </c>
      <c r="D78" s="131"/>
      <c r="E78" s="61">
        <f t="shared" si="17"/>
        <v>0</v>
      </c>
      <c r="F78" s="113"/>
      <c r="G78" s="132"/>
      <c r="H78" s="113"/>
      <c r="I78" s="132"/>
      <c r="J78" s="113"/>
      <c r="K78" s="43"/>
      <c r="L78" s="113"/>
      <c r="M78" s="43"/>
      <c r="N78" s="113"/>
      <c r="O78" s="43"/>
      <c r="P78" s="113"/>
      <c r="Q78" s="43"/>
      <c r="R78" s="113"/>
      <c r="S78" s="43"/>
      <c r="T78" s="113"/>
      <c r="U78" s="43"/>
      <c r="V78" s="113"/>
      <c r="W78" s="43"/>
      <c r="X78" s="113"/>
      <c r="Y78" s="43"/>
      <c r="Z78" s="113"/>
      <c r="AA78" s="43"/>
      <c r="AB78" s="113"/>
      <c r="AC78" s="55"/>
      <c r="AD78" s="126"/>
      <c r="AE78" s="127"/>
      <c r="AF78" s="113"/>
      <c r="AG78" s="92"/>
      <c r="AH78" s="113"/>
      <c r="AI78" s="92"/>
      <c r="AJ78" s="113"/>
      <c r="AK78" s="92"/>
      <c r="AL78" s="114"/>
      <c r="AM78" s="115"/>
      <c r="AN78" s="46"/>
      <c r="AO78" s="58"/>
      <c r="AP78" s="54"/>
      <c r="AQ78" s="105"/>
      <c r="AR78" s="105"/>
      <c r="AS78" s="105"/>
      <c r="AT78" s="105"/>
      <c r="AU78" s="33" t="str">
        <f t="shared" ref="AU78:AU89" si="19">$CA78&amp;$CB78&amp;$CC78&amp;$CD78</f>
        <v/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7"/>
      <c r="BG78" s="17"/>
      <c r="BX78" s="2"/>
      <c r="CA78" s="35" t="str">
        <f t="shared" ref="CA78:CA89" si="20">IF(CG78=1,"* No olvide digitar la columna Trans y/o Pueblos Originarios y/o Migrantes y/o Población SENAME (Digite Cero si no tiene). ","")</f>
        <v/>
      </c>
      <c r="CB78" s="35" t="str">
        <f t="shared" ref="CB78:CB89" si="21">IF(CH78=1,"* El número de Trans y/o Pueblos Originarios y/o Migrantes y/o Población SENAME NO DEBE ser mayor que el Total. ","")</f>
        <v/>
      </c>
      <c r="CC78" s="35" t="str">
        <f t="shared" ref="CC78:CC89" si="22">IF(CI78=1,"* Las consejerías realizadas en Espacios amigables NO DEBEN ser mayor al Total. ","")</f>
        <v/>
      </c>
      <c r="CD78" s="35" t="str">
        <f t="shared" ref="CD78:CD89" si="23">IF(CJ78=1,"* La columna 14-18 AÑOS no puede ser mayor al total por grupo edad de 10 a 19 años. ","")</f>
        <v/>
      </c>
      <c r="CE78" s="35"/>
      <c r="CF78" s="35"/>
      <c r="CG78" s="36">
        <f t="shared" ref="CG78:CG89" si="24">IF(AND(C78&lt;&gt;0,OR(AO78="",AP78="",AQ78="",AR78="",AT78="")),1,0)</f>
        <v>0</v>
      </c>
      <c r="CH78" s="36">
        <f t="shared" ref="CH78:CH89" si="25">IF(OR(C78&lt;(AO78+AP78),C78&lt;AQ78,C78&lt;AR78,C78&lt;AT78),1,0)</f>
        <v>0</v>
      </c>
      <c r="CI78" s="36">
        <f t="shared" ref="CI78:CI89" si="26">IF(C78&lt;AN78,1,0)</f>
        <v>0</v>
      </c>
      <c r="CJ78" s="36">
        <f t="shared" ref="CJ78:CJ89" si="27">IF((J78+K78+L78+M78)&lt;AS78,1,0)</f>
        <v>0</v>
      </c>
      <c r="CK78" s="10"/>
      <c r="CL78" s="10"/>
      <c r="CM78" s="10"/>
      <c r="CN78" s="10"/>
      <c r="CO78" s="10"/>
    </row>
    <row r="79" spans="1:93" ht="16.350000000000001" customHeight="1" x14ac:dyDescent="0.25">
      <c r="A79" s="383"/>
      <c r="B79" s="128" t="s">
        <v>58</v>
      </c>
      <c r="C79" s="38">
        <f t="shared" si="18"/>
        <v>6</v>
      </c>
      <c r="D79" s="130"/>
      <c r="E79" s="61">
        <f t="shared" si="17"/>
        <v>6</v>
      </c>
      <c r="F79" s="90"/>
      <c r="G79" s="91"/>
      <c r="H79" s="90"/>
      <c r="I79" s="91"/>
      <c r="J79" s="90"/>
      <c r="K79" s="55"/>
      <c r="L79" s="90"/>
      <c r="M79" s="55"/>
      <c r="N79" s="90"/>
      <c r="O79" s="55">
        <v>4</v>
      </c>
      <c r="P79" s="90"/>
      <c r="Q79" s="55">
        <v>1</v>
      </c>
      <c r="R79" s="90"/>
      <c r="S79" s="55">
        <v>1</v>
      </c>
      <c r="T79" s="90"/>
      <c r="U79" s="55"/>
      <c r="V79" s="90"/>
      <c r="W79" s="55"/>
      <c r="X79" s="90"/>
      <c r="Y79" s="55"/>
      <c r="Z79" s="90"/>
      <c r="AA79" s="55"/>
      <c r="AB79" s="90"/>
      <c r="AC79" s="55"/>
      <c r="AD79" s="126"/>
      <c r="AE79" s="127"/>
      <c r="AF79" s="113"/>
      <c r="AG79" s="92"/>
      <c r="AH79" s="113"/>
      <c r="AI79" s="92"/>
      <c r="AJ79" s="113"/>
      <c r="AK79" s="92"/>
      <c r="AL79" s="114"/>
      <c r="AM79" s="115"/>
      <c r="AN79" s="46">
        <v>0</v>
      </c>
      <c r="AO79" s="58">
        <v>0</v>
      </c>
      <c r="AP79" s="54">
        <v>0</v>
      </c>
      <c r="AQ79" s="105">
        <v>0</v>
      </c>
      <c r="AR79" s="105">
        <v>0</v>
      </c>
      <c r="AS79" s="105">
        <v>0</v>
      </c>
      <c r="AT79" s="105">
        <v>0</v>
      </c>
      <c r="AU79" s="33" t="str">
        <f t="shared" si="19"/>
        <v/>
      </c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17"/>
      <c r="BG79" s="17"/>
      <c r="BX79" s="2"/>
      <c r="CA79" s="35" t="str">
        <f t="shared" si="20"/>
        <v/>
      </c>
      <c r="CB79" s="35" t="str">
        <f t="shared" si="21"/>
        <v/>
      </c>
      <c r="CC79" s="35" t="str">
        <f t="shared" si="22"/>
        <v/>
      </c>
      <c r="CD79" s="35" t="str">
        <f t="shared" si="23"/>
        <v/>
      </c>
      <c r="CE79" s="35"/>
      <c r="CF79" s="35"/>
      <c r="CG79" s="36">
        <f t="shared" si="24"/>
        <v>0</v>
      </c>
      <c r="CH79" s="36">
        <f t="shared" si="25"/>
        <v>0</v>
      </c>
      <c r="CI79" s="36">
        <f t="shared" si="26"/>
        <v>0</v>
      </c>
      <c r="CJ79" s="36">
        <f t="shared" si="27"/>
        <v>0</v>
      </c>
      <c r="CK79" s="10"/>
      <c r="CL79" s="10"/>
      <c r="CM79" s="10"/>
      <c r="CN79" s="10"/>
      <c r="CO79" s="10"/>
    </row>
    <row r="80" spans="1:93" ht="16.350000000000001" customHeight="1" x14ac:dyDescent="0.25">
      <c r="A80" s="383"/>
      <c r="B80" s="133" t="s">
        <v>46</v>
      </c>
      <c r="C80" s="134">
        <f t="shared" si="18"/>
        <v>0</v>
      </c>
      <c r="D80" s="135"/>
      <c r="E80" s="66">
        <f t="shared" si="17"/>
        <v>0</v>
      </c>
      <c r="F80" s="97"/>
      <c r="G80" s="106"/>
      <c r="H80" s="97"/>
      <c r="I80" s="106"/>
      <c r="J80" s="97"/>
      <c r="K80" s="84"/>
      <c r="L80" s="97"/>
      <c r="M80" s="84"/>
      <c r="N80" s="97"/>
      <c r="O80" s="84"/>
      <c r="P80" s="97"/>
      <c r="Q80" s="84"/>
      <c r="R80" s="97"/>
      <c r="S80" s="84"/>
      <c r="T80" s="97"/>
      <c r="U80" s="84"/>
      <c r="V80" s="97"/>
      <c r="W80" s="84"/>
      <c r="X80" s="97"/>
      <c r="Y80" s="84"/>
      <c r="Z80" s="97"/>
      <c r="AA80" s="84"/>
      <c r="AB80" s="97"/>
      <c r="AC80" s="84"/>
      <c r="AD80" s="136"/>
      <c r="AE80" s="137"/>
      <c r="AF80" s="97"/>
      <c r="AG80" s="119"/>
      <c r="AH80" s="97"/>
      <c r="AI80" s="119"/>
      <c r="AJ80" s="97"/>
      <c r="AK80" s="119"/>
      <c r="AL80" s="120"/>
      <c r="AM80" s="121"/>
      <c r="AN80" s="72"/>
      <c r="AO80" s="87"/>
      <c r="AP80" s="74"/>
      <c r="AQ80" s="75"/>
      <c r="AR80" s="75"/>
      <c r="AS80" s="75"/>
      <c r="AT80" s="75"/>
      <c r="AU80" s="33" t="str">
        <f t="shared" si="19"/>
        <v/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17"/>
      <c r="BG80" s="17"/>
      <c r="BX80" s="2"/>
      <c r="CA80" s="35" t="str">
        <f t="shared" si="20"/>
        <v/>
      </c>
      <c r="CB80" s="35" t="str">
        <f t="shared" si="21"/>
        <v/>
      </c>
      <c r="CC80" s="35" t="str">
        <f t="shared" si="22"/>
        <v/>
      </c>
      <c r="CD80" s="35" t="str">
        <f t="shared" si="23"/>
        <v/>
      </c>
      <c r="CE80" s="35"/>
      <c r="CF80" s="35"/>
      <c r="CG80" s="36">
        <f t="shared" si="24"/>
        <v>0</v>
      </c>
      <c r="CH80" s="36">
        <f t="shared" si="25"/>
        <v>0</v>
      </c>
      <c r="CI80" s="36">
        <f t="shared" si="26"/>
        <v>0</v>
      </c>
      <c r="CJ80" s="36">
        <f t="shared" si="27"/>
        <v>0</v>
      </c>
      <c r="CK80" s="10"/>
      <c r="CL80" s="10"/>
      <c r="CM80" s="10"/>
      <c r="CN80" s="10"/>
      <c r="CO80" s="10"/>
    </row>
    <row r="81" spans="1:93" ht="16.350000000000001" customHeight="1" x14ac:dyDescent="0.25">
      <c r="A81" s="271" t="s">
        <v>59</v>
      </c>
      <c r="B81" s="139" t="s">
        <v>38</v>
      </c>
      <c r="C81" s="134">
        <f t="shared" si="18"/>
        <v>0</v>
      </c>
      <c r="D81" s="140">
        <f>SUM(F81+H81+J81)</f>
        <v>0</v>
      </c>
      <c r="E81" s="66">
        <f>SUM(G81+I81+K81)</f>
        <v>0</v>
      </c>
      <c r="F81" s="141"/>
      <c r="G81" s="142"/>
      <c r="H81" s="141"/>
      <c r="I81" s="142"/>
      <c r="J81" s="141"/>
      <c r="K81" s="143"/>
      <c r="L81" s="144"/>
      <c r="M81" s="145"/>
      <c r="N81" s="144"/>
      <c r="O81" s="145"/>
      <c r="P81" s="144"/>
      <c r="Q81" s="145"/>
      <c r="R81" s="144"/>
      <c r="S81" s="145"/>
      <c r="T81" s="144"/>
      <c r="U81" s="145"/>
      <c r="V81" s="144"/>
      <c r="W81" s="145"/>
      <c r="X81" s="144"/>
      <c r="Y81" s="145"/>
      <c r="Z81" s="144"/>
      <c r="AA81" s="145"/>
      <c r="AB81" s="144"/>
      <c r="AC81" s="145"/>
      <c r="AD81" s="146"/>
      <c r="AE81" s="147"/>
      <c r="AF81" s="148"/>
      <c r="AG81" s="149"/>
      <c r="AH81" s="148"/>
      <c r="AI81" s="149"/>
      <c r="AJ81" s="148"/>
      <c r="AK81" s="149"/>
      <c r="AL81" s="150"/>
      <c r="AM81" s="151"/>
      <c r="AN81" s="152"/>
      <c r="AO81" s="153"/>
      <c r="AP81" s="142"/>
      <c r="AQ81" s="154"/>
      <c r="AR81" s="154"/>
      <c r="AS81" s="154"/>
      <c r="AT81" s="154"/>
      <c r="AU81" s="33" t="str">
        <f t="shared" si="19"/>
        <v/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17"/>
      <c r="BG81" s="17"/>
      <c r="BX81" s="2"/>
      <c r="CA81" s="35" t="str">
        <f t="shared" si="20"/>
        <v/>
      </c>
      <c r="CB81" s="35" t="str">
        <f t="shared" si="21"/>
        <v/>
      </c>
      <c r="CC81" s="35" t="str">
        <f t="shared" si="22"/>
        <v/>
      </c>
      <c r="CD81" s="35" t="str">
        <f t="shared" si="23"/>
        <v/>
      </c>
      <c r="CE81" s="35"/>
      <c r="CF81" s="35"/>
      <c r="CG81" s="36">
        <f t="shared" si="24"/>
        <v>0</v>
      </c>
      <c r="CH81" s="36">
        <f t="shared" si="25"/>
        <v>0</v>
      </c>
      <c r="CI81" s="36">
        <f t="shared" si="26"/>
        <v>0</v>
      </c>
      <c r="CJ81" s="36">
        <f t="shared" si="27"/>
        <v>0</v>
      </c>
      <c r="CK81" s="10"/>
      <c r="CL81" s="10"/>
      <c r="CM81" s="10"/>
      <c r="CN81" s="10"/>
      <c r="CO81" s="10"/>
    </row>
    <row r="82" spans="1:93" ht="16.350000000000001" customHeight="1" x14ac:dyDescent="0.25">
      <c r="A82" s="382" t="s">
        <v>60</v>
      </c>
      <c r="B82" s="18" t="s">
        <v>37</v>
      </c>
      <c r="C82" s="19">
        <f t="shared" si="18"/>
        <v>0</v>
      </c>
      <c r="D82" s="20">
        <f>+F82+H82+J82+L82+N82+P82+R82+T82+V82+X82+Z82+AB82+AD82+AF82+AH82+AJ82+AL82</f>
        <v>0</v>
      </c>
      <c r="E82" s="21">
        <f>+G82+I82+K82+M82+O82+Q82+S82+U82+W82+Y82+AA82+AC82+AE82+AG82+AI82+AK82+AM82</f>
        <v>0</v>
      </c>
      <c r="F82" s="94"/>
      <c r="G82" s="95"/>
      <c r="H82" s="94"/>
      <c r="I82" s="95"/>
      <c r="J82" s="94"/>
      <c r="K82" s="96"/>
      <c r="L82" s="41"/>
      <c r="M82" s="43"/>
      <c r="N82" s="41"/>
      <c r="O82" s="43"/>
      <c r="P82" s="41"/>
      <c r="Q82" s="43"/>
      <c r="R82" s="41"/>
      <c r="S82" s="43"/>
      <c r="T82" s="41"/>
      <c r="U82" s="43"/>
      <c r="V82" s="41"/>
      <c r="W82" s="43"/>
      <c r="X82" s="41"/>
      <c r="Y82" s="43"/>
      <c r="Z82" s="41"/>
      <c r="AA82" s="43"/>
      <c r="AB82" s="41"/>
      <c r="AC82" s="43"/>
      <c r="AD82" s="94"/>
      <c r="AE82" s="96"/>
      <c r="AF82" s="94"/>
      <c r="AG82" s="96"/>
      <c r="AH82" s="94"/>
      <c r="AI82" s="96"/>
      <c r="AJ82" s="94"/>
      <c r="AK82" s="96"/>
      <c r="AL82" s="155"/>
      <c r="AM82" s="156"/>
      <c r="AN82" s="157"/>
      <c r="AO82" s="158"/>
      <c r="AP82" s="95"/>
      <c r="AQ82" s="83"/>
      <c r="AR82" s="83"/>
      <c r="AS82" s="83"/>
      <c r="AT82" s="83"/>
      <c r="AU82" s="33" t="str">
        <f t="shared" si="19"/>
        <v/>
      </c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17"/>
      <c r="BG82" s="17"/>
      <c r="BX82" s="2"/>
      <c r="CA82" s="35" t="str">
        <f t="shared" si="20"/>
        <v/>
      </c>
      <c r="CB82" s="35" t="str">
        <f t="shared" si="21"/>
        <v/>
      </c>
      <c r="CC82" s="35" t="str">
        <f t="shared" si="22"/>
        <v/>
      </c>
      <c r="CD82" s="35" t="str">
        <f t="shared" si="23"/>
        <v/>
      </c>
      <c r="CE82" s="35"/>
      <c r="CF82" s="35"/>
      <c r="CG82" s="36">
        <f t="shared" si="24"/>
        <v>0</v>
      </c>
      <c r="CH82" s="36">
        <f t="shared" si="25"/>
        <v>0</v>
      </c>
      <c r="CI82" s="36">
        <f t="shared" si="26"/>
        <v>0</v>
      </c>
      <c r="CJ82" s="36">
        <f t="shared" si="27"/>
        <v>0</v>
      </c>
      <c r="CK82" s="10"/>
      <c r="CL82" s="10"/>
      <c r="CM82" s="10"/>
      <c r="CN82" s="10"/>
      <c r="CO82" s="10"/>
    </row>
    <row r="83" spans="1:93" ht="16.350000000000001" customHeight="1" x14ac:dyDescent="0.25">
      <c r="A83" s="383"/>
      <c r="B83" s="37" t="s">
        <v>38</v>
      </c>
      <c r="C83" s="38">
        <f t="shared" si="18"/>
        <v>0</v>
      </c>
      <c r="D83" s="39">
        <f t="shared" ref="D83:E89" si="28">+F83+H83+J83+L83+N83+P83+R83+T83+V83+X83+Z83+AB83+AD83+AF83+AH83+AJ83+AL83</f>
        <v>0</v>
      </c>
      <c r="E83" s="40">
        <f t="shared" si="28"/>
        <v>0</v>
      </c>
      <c r="F83" s="41"/>
      <c r="G83" s="42"/>
      <c r="H83" s="41"/>
      <c r="I83" s="42"/>
      <c r="J83" s="41"/>
      <c r="K83" s="43"/>
      <c r="L83" s="41"/>
      <c r="M83" s="43"/>
      <c r="N83" s="41"/>
      <c r="O83" s="43"/>
      <c r="P83" s="41"/>
      <c r="Q83" s="43"/>
      <c r="R83" s="41"/>
      <c r="S83" s="43"/>
      <c r="T83" s="41"/>
      <c r="U83" s="43"/>
      <c r="V83" s="41"/>
      <c r="W83" s="43"/>
      <c r="X83" s="41"/>
      <c r="Y83" s="43"/>
      <c r="Z83" s="41"/>
      <c r="AA83" s="43"/>
      <c r="AB83" s="41"/>
      <c r="AC83" s="43"/>
      <c r="AD83" s="41"/>
      <c r="AE83" s="43"/>
      <c r="AF83" s="41"/>
      <c r="AG83" s="43"/>
      <c r="AH83" s="41"/>
      <c r="AI83" s="43"/>
      <c r="AJ83" s="41"/>
      <c r="AK83" s="43"/>
      <c r="AL83" s="44"/>
      <c r="AM83" s="45"/>
      <c r="AN83" s="159"/>
      <c r="AO83" s="47"/>
      <c r="AP83" s="42"/>
      <c r="AQ83" s="32"/>
      <c r="AR83" s="32"/>
      <c r="AS83" s="32"/>
      <c r="AT83" s="32"/>
      <c r="AU83" s="33" t="str">
        <f t="shared" si="19"/>
        <v/>
      </c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17"/>
      <c r="BG83" s="17"/>
      <c r="BX83" s="2"/>
      <c r="CA83" s="35" t="str">
        <f t="shared" si="20"/>
        <v/>
      </c>
      <c r="CB83" s="35" t="str">
        <f t="shared" si="21"/>
        <v/>
      </c>
      <c r="CC83" s="35" t="str">
        <f t="shared" si="22"/>
        <v/>
      </c>
      <c r="CD83" s="35" t="str">
        <f t="shared" si="23"/>
        <v/>
      </c>
      <c r="CE83" s="35"/>
      <c r="CF83" s="35"/>
      <c r="CG83" s="36">
        <f t="shared" si="24"/>
        <v>0</v>
      </c>
      <c r="CH83" s="36">
        <f t="shared" si="25"/>
        <v>0</v>
      </c>
      <c r="CI83" s="36">
        <f t="shared" si="26"/>
        <v>0</v>
      </c>
      <c r="CJ83" s="36">
        <f t="shared" si="27"/>
        <v>0</v>
      </c>
      <c r="CK83" s="10"/>
      <c r="CL83" s="10"/>
      <c r="CM83" s="10"/>
      <c r="CN83" s="10"/>
      <c r="CO83" s="10"/>
    </row>
    <row r="84" spans="1:93" ht="16.350000000000001" customHeight="1" x14ac:dyDescent="0.25">
      <c r="A84" s="383"/>
      <c r="B84" s="37" t="s">
        <v>39</v>
      </c>
      <c r="C84" s="38">
        <f t="shared" si="18"/>
        <v>0</v>
      </c>
      <c r="D84" s="39">
        <f t="shared" si="28"/>
        <v>0</v>
      </c>
      <c r="E84" s="40">
        <f t="shared" si="28"/>
        <v>0</v>
      </c>
      <c r="F84" s="41"/>
      <c r="G84" s="42"/>
      <c r="H84" s="41"/>
      <c r="I84" s="42"/>
      <c r="J84" s="41"/>
      <c r="K84" s="43"/>
      <c r="L84" s="41"/>
      <c r="M84" s="43"/>
      <c r="N84" s="41"/>
      <c r="O84" s="43"/>
      <c r="P84" s="41"/>
      <c r="Q84" s="43"/>
      <c r="R84" s="41"/>
      <c r="S84" s="43"/>
      <c r="T84" s="41"/>
      <c r="U84" s="43"/>
      <c r="V84" s="41"/>
      <c r="W84" s="43"/>
      <c r="X84" s="41"/>
      <c r="Y84" s="43"/>
      <c r="Z84" s="41"/>
      <c r="AA84" s="43"/>
      <c r="AB84" s="41"/>
      <c r="AC84" s="43"/>
      <c r="AD84" s="41"/>
      <c r="AE84" s="43"/>
      <c r="AF84" s="41"/>
      <c r="AG84" s="43"/>
      <c r="AH84" s="41"/>
      <c r="AI84" s="43"/>
      <c r="AJ84" s="41"/>
      <c r="AK84" s="43"/>
      <c r="AL84" s="44"/>
      <c r="AM84" s="45"/>
      <c r="AN84" s="159"/>
      <c r="AO84" s="47"/>
      <c r="AP84" s="42"/>
      <c r="AQ84" s="32"/>
      <c r="AR84" s="32"/>
      <c r="AS84" s="32"/>
      <c r="AT84" s="32"/>
      <c r="AU84" s="33" t="str">
        <f t="shared" si="19"/>
        <v/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17"/>
      <c r="BG84" s="17"/>
      <c r="BX84" s="2"/>
      <c r="CA84" s="35" t="str">
        <f t="shared" si="20"/>
        <v/>
      </c>
      <c r="CB84" s="35" t="str">
        <f t="shared" si="21"/>
        <v/>
      </c>
      <c r="CC84" s="35" t="str">
        <f t="shared" si="22"/>
        <v/>
      </c>
      <c r="CD84" s="35" t="str">
        <f t="shared" si="23"/>
        <v/>
      </c>
      <c r="CE84" s="35"/>
      <c r="CF84" s="35"/>
      <c r="CG84" s="36">
        <f t="shared" si="24"/>
        <v>0</v>
      </c>
      <c r="CH84" s="36">
        <f t="shared" si="25"/>
        <v>0</v>
      </c>
      <c r="CI84" s="36">
        <f t="shared" si="26"/>
        <v>0</v>
      </c>
      <c r="CJ84" s="36">
        <f t="shared" si="27"/>
        <v>0</v>
      </c>
      <c r="CK84" s="10"/>
      <c r="CL84" s="10"/>
      <c r="CM84" s="10"/>
      <c r="CN84" s="10"/>
      <c r="CO84" s="10"/>
    </row>
    <row r="85" spans="1:93" ht="16.350000000000001" customHeight="1" x14ac:dyDescent="0.25">
      <c r="A85" s="383"/>
      <c r="B85" s="37" t="s">
        <v>41</v>
      </c>
      <c r="C85" s="38">
        <f t="shared" si="18"/>
        <v>0</v>
      </c>
      <c r="D85" s="39">
        <f t="shared" si="28"/>
        <v>0</v>
      </c>
      <c r="E85" s="40">
        <f t="shared" si="28"/>
        <v>0</v>
      </c>
      <c r="F85" s="41"/>
      <c r="G85" s="42"/>
      <c r="H85" s="41"/>
      <c r="I85" s="42"/>
      <c r="J85" s="41"/>
      <c r="K85" s="43"/>
      <c r="L85" s="41"/>
      <c r="M85" s="43"/>
      <c r="N85" s="41"/>
      <c r="O85" s="43"/>
      <c r="P85" s="41"/>
      <c r="Q85" s="43"/>
      <c r="R85" s="41"/>
      <c r="S85" s="43"/>
      <c r="T85" s="41"/>
      <c r="U85" s="43"/>
      <c r="V85" s="41"/>
      <c r="W85" s="43"/>
      <c r="X85" s="41"/>
      <c r="Y85" s="43"/>
      <c r="Z85" s="41"/>
      <c r="AA85" s="43"/>
      <c r="AB85" s="41"/>
      <c r="AC85" s="43"/>
      <c r="AD85" s="41"/>
      <c r="AE85" s="43"/>
      <c r="AF85" s="41"/>
      <c r="AG85" s="43"/>
      <c r="AH85" s="41"/>
      <c r="AI85" s="43"/>
      <c r="AJ85" s="41"/>
      <c r="AK85" s="43"/>
      <c r="AL85" s="44"/>
      <c r="AM85" s="45"/>
      <c r="AN85" s="159"/>
      <c r="AO85" s="47"/>
      <c r="AP85" s="42"/>
      <c r="AQ85" s="32"/>
      <c r="AR85" s="32"/>
      <c r="AS85" s="32"/>
      <c r="AT85" s="32"/>
      <c r="AU85" s="33" t="str">
        <f t="shared" si="19"/>
        <v/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17"/>
      <c r="BG85" s="17"/>
      <c r="BX85" s="2"/>
      <c r="CA85" s="35" t="str">
        <f t="shared" si="20"/>
        <v/>
      </c>
      <c r="CB85" s="35" t="str">
        <f t="shared" si="21"/>
        <v/>
      </c>
      <c r="CC85" s="35" t="str">
        <f t="shared" si="22"/>
        <v/>
      </c>
      <c r="CD85" s="35" t="str">
        <f t="shared" si="23"/>
        <v/>
      </c>
      <c r="CE85" s="35"/>
      <c r="CF85" s="35"/>
      <c r="CG85" s="36">
        <f t="shared" si="24"/>
        <v>0</v>
      </c>
      <c r="CH85" s="36">
        <f t="shared" si="25"/>
        <v>0</v>
      </c>
      <c r="CI85" s="36">
        <f t="shared" si="26"/>
        <v>0</v>
      </c>
      <c r="CJ85" s="36">
        <f t="shared" si="27"/>
        <v>0</v>
      </c>
      <c r="CK85" s="10"/>
      <c r="CL85" s="10"/>
      <c r="CM85" s="10"/>
      <c r="CN85" s="10"/>
      <c r="CO85" s="10"/>
    </row>
    <row r="86" spans="1:93" ht="16.350000000000001" customHeight="1" x14ac:dyDescent="0.25">
      <c r="A86" s="383"/>
      <c r="B86" s="37" t="s">
        <v>42</v>
      </c>
      <c r="C86" s="38">
        <f t="shared" si="18"/>
        <v>0</v>
      </c>
      <c r="D86" s="39">
        <f t="shared" si="28"/>
        <v>0</v>
      </c>
      <c r="E86" s="40">
        <f t="shared" si="28"/>
        <v>0</v>
      </c>
      <c r="F86" s="41"/>
      <c r="G86" s="42"/>
      <c r="H86" s="41"/>
      <c r="I86" s="42"/>
      <c r="J86" s="41"/>
      <c r="K86" s="43"/>
      <c r="L86" s="41"/>
      <c r="M86" s="43"/>
      <c r="N86" s="41"/>
      <c r="O86" s="43"/>
      <c r="P86" s="41"/>
      <c r="Q86" s="43"/>
      <c r="R86" s="41"/>
      <c r="S86" s="43"/>
      <c r="T86" s="41"/>
      <c r="U86" s="43"/>
      <c r="V86" s="41"/>
      <c r="W86" s="43"/>
      <c r="X86" s="41"/>
      <c r="Y86" s="43"/>
      <c r="Z86" s="41"/>
      <c r="AA86" s="43"/>
      <c r="AB86" s="41"/>
      <c r="AC86" s="43"/>
      <c r="AD86" s="41"/>
      <c r="AE86" s="43"/>
      <c r="AF86" s="41"/>
      <c r="AG86" s="43"/>
      <c r="AH86" s="41"/>
      <c r="AI86" s="43"/>
      <c r="AJ86" s="41"/>
      <c r="AK86" s="43"/>
      <c r="AL86" s="44"/>
      <c r="AM86" s="45"/>
      <c r="AN86" s="159"/>
      <c r="AO86" s="47"/>
      <c r="AP86" s="42"/>
      <c r="AQ86" s="32"/>
      <c r="AR86" s="32"/>
      <c r="AS86" s="32"/>
      <c r="AT86" s="32"/>
      <c r="AU86" s="33" t="str">
        <f t="shared" si="19"/>
        <v/>
      </c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17"/>
      <c r="BG86" s="17"/>
      <c r="BX86" s="2"/>
      <c r="CA86" s="35" t="str">
        <f t="shared" si="20"/>
        <v/>
      </c>
      <c r="CB86" s="35" t="str">
        <f t="shared" si="21"/>
        <v/>
      </c>
      <c r="CC86" s="35" t="str">
        <f t="shared" si="22"/>
        <v/>
      </c>
      <c r="CD86" s="35" t="str">
        <f t="shared" si="23"/>
        <v/>
      </c>
      <c r="CE86" s="35"/>
      <c r="CF86" s="35"/>
      <c r="CG86" s="36">
        <f t="shared" si="24"/>
        <v>0</v>
      </c>
      <c r="CH86" s="36">
        <f t="shared" si="25"/>
        <v>0</v>
      </c>
      <c r="CI86" s="36">
        <f t="shared" si="26"/>
        <v>0</v>
      </c>
      <c r="CJ86" s="36">
        <f t="shared" si="27"/>
        <v>0</v>
      </c>
      <c r="CK86" s="10"/>
      <c r="CL86" s="10"/>
      <c r="CM86" s="10"/>
      <c r="CN86" s="10"/>
      <c r="CO86" s="10"/>
    </row>
    <row r="87" spans="1:93" ht="16.350000000000001" customHeight="1" x14ac:dyDescent="0.25">
      <c r="A87" s="383"/>
      <c r="B87" s="37" t="s">
        <v>44</v>
      </c>
      <c r="C87" s="38">
        <f t="shared" si="18"/>
        <v>0</v>
      </c>
      <c r="D87" s="39">
        <f t="shared" si="28"/>
        <v>0</v>
      </c>
      <c r="E87" s="40">
        <f t="shared" si="28"/>
        <v>0</v>
      </c>
      <c r="F87" s="41"/>
      <c r="G87" s="42"/>
      <c r="H87" s="41"/>
      <c r="I87" s="42"/>
      <c r="J87" s="41"/>
      <c r="K87" s="43"/>
      <c r="L87" s="41"/>
      <c r="M87" s="43"/>
      <c r="N87" s="41"/>
      <c r="O87" s="43"/>
      <c r="P87" s="41"/>
      <c r="Q87" s="43"/>
      <c r="R87" s="41"/>
      <c r="S87" s="43"/>
      <c r="T87" s="41"/>
      <c r="U87" s="43"/>
      <c r="V87" s="41"/>
      <c r="W87" s="43"/>
      <c r="X87" s="41"/>
      <c r="Y87" s="43"/>
      <c r="Z87" s="41"/>
      <c r="AA87" s="43"/>
      <c r="AB87" s="41"/>
      <c r="AC87" s="43"/>
      <c r="AD87" s="41"/>
      <c r="AE87" s="43"/>
      <c r="AF87" s="41"/>
      <c r="AG87" s="43"/>
      <c r="AH87" s="41"/>
      <c r="AI87" s="43"/>
      <c r="AJ87" s="41"/>
      <c r="AK87" s="43"/>
      <c r="AL87" s="44"/>
      <c r="AM87" s="45"/>
      <c r="AN87" s="159"/>
      <c r="AO87" s="47"/>
      <c r="AP87" s="42"/>
      <c r="AQ87" s="32"/>
      <c r="AR87" s="32"/>
      <c r="AS87" s="32"/>
      <c r="AT87" s="32"/>
      <c r="AU87" s="33" t="str">
        <f t="shared" si="19"/>
        <v/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17"/>
      <c r="BG87" s="17"/>
      <c r="BX87" s="2"/>
      <c r="CA87" s="35" t="str">
        <f t="shared" si="20"/>
        <v/>
      </c>
      <c r="CB87" s="35" t="str">
        <f t="shared" si="21"/>
        <v/>
      </c>
      <c r="CC87" s="35" t="str">
        <f t="shared" si="22"/>
        <v/>
      </c>
      <c r="CD87" s="35" t="str">
        <f t="shared" si="23"/>
        <v/>
      </c>
      <c r="CE87" s="35"/>
      <c r="CF87" s="35"/>
      <c r="CG87" s="36">
        <f t="shared" si="24"/>
        <v>0</v>
      </c>
      <c r="CH87" s="36">
        <f t="shared" si="25"/>
        <v>0</v>
      </c>
      <c r="CI87" s="36">
        <f t="shared" si="26"/>
        <v>0</v>
      </c>
      <c r="CJ87" s="36">
        <f t="shared" si="27"/>
        <v>0</v>
      </c>
      <c r="CK87" s="10"/>
      <c r="CL87" s="10"/>
      <c r="CM87" s="10"/>
      <c r="CN87" s="10"/>
      <c r="CO87" s="10"/>
    </row>
    <row r="88" spans="1:93" ht="16.350000000000001" customHeight="1" x14ac:dyDescent="0.25">
      <c r="A88" s="383"/>
      <c r="B88" s="59" t="s">
        <v>46</v>
      </c>
      <c r="C88" s="38">
        <f t="shared" si="18"/>
        <v>0</v>
      </c>
      <c r="D88" s="39">
        <f t="shared" si="28"/>
        <v>0</v>
      </c>
      <c r="E88" s="61">
        <f t="shared" si="28"/>
        <v>0</v>
      </c>
      <c r="F88" s="41"/>
      <c r="G88" s="42"/>
      <c r="H88" s="41"/>
      <c r="I88" s="42"/>
      <c r="J88" s="41"/>
      <c r="K88" s="43"/>
      <c r="L88" s="41"/>
      <c r="M88" s="43"/>
      <c r="N88" s="41"/>
      <c r="O88" s="43"/>
      <c r="P88" s="41"/>
      <c r="Q88" s="43"/>
      <c r="R88" s="41"/>
      <c r="S88" s="43"/>
      <c r="T88" s="41"/>
      <c r="U88" s="43"/>
      <c r="V88" s="41"/>
      <c r="W88" s="43"/>
      <c r="X88" s="41"/>
      <c r="Y88" s="43"/>
      <c r="Z88" s="41"/>
      <c r="AA88" s="43"/>
      <c r="AB88" s="41"/>
      <c r="AC88" s="43"/>
      <c r="AD88" s="41"/>
      <c r="AE88" s="43"/>
      <c r="AF88" s="41"/>
      <c r="AG88" s="43"/>
      <c r="AH88" s="41"/>
      <c r="AI88" s="43"/>
      <c r="AJ88" s="41"/>
      <c r="AK88" s="43"/>
      <c r="AL88" s="44"/>
      <c r="AM88" s="45"/>
      <c r="AN88" s="159"/>
      <c r="AO88" s="47"/>
      <c r="AP88" s="42"/>
      <c r="AQ88" s="32"/>
      <c r="AR88" s="32"/>
      <c r="AS88" s="32"/>
      <c r="AT88" s="32"/>
      <c r="AU88" s="33" t="str">
        <f t="shared" si="19"/>
        <v/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7"/>
      <c r="BG88" s="17"/>
      <c r="BX88" s="2"/>
      <c r="CA88" s="35" t="str">
        <f t="shared" si="20"/>
        <v/>
      </c>
      <c r="CB88" s="35" t="str">
        <f t="shared" si="21"/>
        <v/>
      </c>
      <c r="CC88" s="35" t="str">
        <f t="shared" si="22"/>
        <v/>
      </c>
      <c r="CD88" s="35" t="str">
        <f t="shared" si="23"/>
        <v/>
      </c>
      <c r="CE88" s="35"/>
      <c r="CF88" s="35"/>
      <c r="CG88" s="36">
        <f t="shared" si="24"/>
        <v>0</v>
      </c>
      <c r="CH88" s="36">
        <f t="shared" si="25"/>
        <v>0</v>
      </c>
      <c r="CI88" s="36">
        <f t="shared" si="26"/>
        <v>0</v>
      </c>
      <c r="CJ88" s="36">
        <f t="shared" si="27"/>
        <v>0</v>
      </c>
      <c r="CK88" s="10"/>
      <c r="CL88" s="10"/>
      <c r="CM88" s="10"/>
      <c r="CN88" s="10"/>
      <c r="CO88" s="10"/>
    </row>
    <row r="89" spans="1:93" ht="16.350000000000001" customHeight="1" x14ac:dyDescent="0.25">
      <c r="A89" s="384"/>
      <c r="B89" s="63" t="s">
        <v>45</v>
      </c>
      <c r="C89" s="64">
        <f t="shared" si="18"/>
        <v>0</v>
      </c>
      <c r="D89" s="65">
        <f t="shared" si="28"/>
        <v>0</v>
      </c>
      <c r="E89" s="66">
        <f t="shared" si="28"/>
        <v>0</v>
      </c>
      <c r="F89" s="70"/>
      <c r="G89" s="74"/>
      <c r="H89" s="70"/>
      <c r="I89" s="74"/>
      <c r="J89" s="70"/>
      <c r="K89" s="84"/>
      <c r="L89" s="70"/>
      <c r="M89" s="84"/>
      <c r="N89" s="70"/>
      <c r="O89" s="84"/>
      <c r="P89" s="70"/>
      <c r="Q89" s="84"/>
      <c r="R89" s="70"/>
      <c r="S89" s="84"/>
      <c r="T89" s="70"/>
      <c r="U89" s="84"/>
      <c r="V89" s="70"/>
      <c r="W89" s="84"/>
      <c r="X89" s="70"/>
      <c r="Y89" s="84"/>
      <c r="Z89" s="70"/>
      <c r="AA89" s="84"/>
      <c r="AB89" s="70"/>
      <c r="AC89" s="84"/>
      <c r="AD89" s="70"/>
      <c r="AE89" s="84"/>
      <c r="AF89" s="70"/>
      <c r="AG89" s="84"/>
      <c r="AH89" s="70"/>
      <c r="AI89" s="84"/>
      <c r="AJ89" s="70"/>
      <c r="AK89" s="84"/>
      <c r="AL89" s="85"/>
      <c r="AM89" s="86"/>
      <c r="AN89" s="160"/>
      <c r="AO89" s="87"/>
      <c r="AP89" s="74"/>
      <c r="AQ89" s="75"/>
      <c r="AR89" s="75"/>
      <c r="AS89" s="75"/>
      <c r="AT89" s="75"/>
      <c r="AU89" s="33" t="str">
        <f t="shared" si="19"/>
        <v/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17"/>
      <c r="BG89" s="17"/>
      <c r="BX89" s="2"/>
      <c r="CA89" s="35" t="str">
        <f t="shared" si="20"/>
        <v/>
      </c>
      <c r="CB89" s="35" t="str">
        <f t="shared" si="21"/>
        <v/>
      </c>
      <c r="CC89" s="35" t="str">
        <f t="shared" si="22"/>
        <v/>
      </c>
      <c r="CD89" s="35" t="str">
        <f t="shared" si="23"/>
        <v/>
      </c>
      <c r="CE89" s="35"/>
      <c r="CF89" s="35"/>
      <c r="CG89" s="36">
        <f t="shared" si="24"/>
        <v>0</v>
      </c>
      <c r="CH89" s="36">
        <f t="shared" si="25"/>
        <v>0</v>
      </c>
      <c r="CI89" s="36">
        <f t="shared" si="26"/>
        <v>0</v>
      </c>
      <c r="CJ89" s="36">
        <f t="shared" si="27"/>
        <v>0</v>
      </c>
      <c r="CK89" s="10"/>
      <c r="CL89" s="10"/>
      <c r="CM89" s="10"/>
      <c r="CN89" s="10"/>
      <c r="CO89" s="10"/>
    </row>
    <row r="90" spans="1:93" ht="32.1" customHeight="1" x14ac:dyDescent="0.25">
      <c r="A90" s="161" t="s">
        <v>61</v>
      </c>
      <c r="B90" s="161"/>
      <c r="C90" s="162"/>
      <c r="D90" s="162"/>
      <c r="E90" s="162"/>
      <c r="F90" s="162"/>
      <c r="G90" s="162"/>
      <c r="H90" s="162"/>
      <c r="I90" s="162"/>
      <c r="J90" s="162"/>
      <c r="K90" s="163"/>
      <c r="L90" s="163"/>
      <c r="M90" s="164"/>
      <c r="N90" s="165"/>
      <c r="O90" s="164"/>
      <c r="P90" s="164"/>
      <c r="Q90" s="164"/>
      <c r="R90" s="164"/>
      <c r="S90" s="164"/>
      <c r="T90" s="164"/>
      <c r="U90" s="164"/>
      <c r="V90" s="164"/>
      <c r="W90" s="165"/>
      <c r="X90" s="165"/>
      <c r="Y90" s="165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7"/>
      <c r="AR90" s="17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21" customHeight="1" x14ac:dyDescent="0.25">
      <c r="A91" s="382" t="s">
        <v>62</v>
      </c>
      <c r="B91" s="388" t="s">
        <v>63</v>
      </c>
      <c r="C91" s="391" t="s">
        <v>6</v>
      </c>
      <c r="D91" s="392"/>
      <c r="E91" s="393"/>
      <c r="F91" s="415" t="s">
        <v>7</v>
      </c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6"/>
      <c r="AN91" s="392" t="s">
        <v>9</v>
      </c>
      <c r="AO91" s="393"/>
      <c r="AP91" s="382" t="s">
        <v>10</v>
      </c>
      <c r="AQ91" s="382" t="s">
        <v>11</v>
      </c>
      <c r="AR91" s="382" t="s">
        <v>13</v>
      </c>
      <c r="BX91" s="2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2.5" customHeight="1" x14ac:dyDescent="0.25">
      <c r="A92" s="383"/>
      <c r="B92" s="389"/>
      <c r="C92" s="397"/>
      <c r="D92" s="398"/>
      <c r="E92" s="399"/>
      <c r="F92" s="407" t="s">
        <v>14</v>
      </c>
      <c r="G92" s="408"/>
      <c r="H92" s="407" t="s">
        <v>15</v>
      </c>
      <c r="I92" s="408"/>
      <c r="J92" s="415" t="s">
        <v>64</v>
      </c>
      <c r="K92" s="417"/>
      <c r="L92" s="415" t="s">
        <v>65</v>
      </c>
      <c r="M92" s="417"/>
      <c r="N92" s="415" t="s">
        <v>66</v>
      </c>
      <c r="O92" s="417"/>
      <c r="P92" s="415" t="s">
        <v>67</v>
      </c>
      <c r="Q92" s="417"/>
      <c r="R92" s="415" t="s">
        <v>68</v>
      </c>
      <c r="S92" s="417"/>
      <c r="T92" s="415" t="s">
        <v>69</v>
      </c>
      <c r="U92" s="417"/>
      <c r="V92" s="415" t="s">
        <v>70</v>
      </c>
      <c r="W92" s="417"/>
      <c r="X92" s="415" t="s">
        <v>71</v>
      </c>
      <c r="Y92" s="417"/>
      <c r="Z92" s="415" t="s">
        <v>72</v>
      </c>
      <c r="AA92" s="417"/>
      <c r="AB92" s="415" t="s">
        <v>73</v>
      </c>
      <c r="AC92" s="417"/>
      <c r="AD92" s="415" t="s">
        <v>74</v>
      </c>
      <c r="AE92" s="418"/>
      <c r="AF92" s="415" t="s">
        <v>75</v>
      </c>
      <c r="AG92" s="417"/>
      <c r="AH92" s="418" t="s">
        <v>76</v>
      </c>
      <c r="AI92" s="418"/>
      <c r="AJ92" s="415" t="s">
        <v>77</v>
      </c>
      <c r="AK92" s="417"/>
      <c r="AL92" s="418" t="s">
        <v>30</v>
      </c>
      <c r="AM92" s="416"/>
      <c r="AN92" s="398"/>
      <c r="AO92" s="399"/>
      <c r="AP92" s="383"/>
      <c r="AQ92" s="383"/>
      <c r="AR92" s="383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X92" s="2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24" customHeight="1" x14ac:dyDescent="0.25">
      <c r="A93" s="384"/>
      <c r="B93" s="390"/>
      <c r="C93" s="166" t="s">
        <v>31</v>
      </c>
      <c r="D93" s="167" t="s">
        <v>32</v>
      </c>
      <c r="E93" s="328" t="s">
        <v>33</v>
      </c>
      <c r="F93" s="11" t="s">
        <v>32</v>
      </c>
      <c r="G93" s="325" t="s">
        <v>33</v>
      </c>
      <c r="H93" s="11" t="s">
        <v>32</v>
      </c>
      <c r="I93" s="325" t="s">
        <v>33</v>
      </c>
      <c r="J93" s="11" t="s">
        <v>32</v>
      </c>
      <c r="K93" s="325" t="s">
        <v>33</v>
      </c>
      <c r="L93" s="11" t="s">
        <v>32</v>
      </c>
      <c r="M93" s="325" t="s">
        <v>33</v>
      </c>
      <c r="N93" s="11" t="s">
        <v>32</v>
      </c>
      <c r="O93" s="324" t="s">
        <v>33</v>
      </c>
      <c r="P93" s="11" t="s">
        <v>32</v>
      </c>
      <c r="Q93" s="325" t="s">
        <v>33</v>
      </c>
      <c r="R93" s="170" t="s">
        <v>32</v>
      </c>
      <c r="S93" s="324" t="s">
        <v>33</v>
      </c>
      <c r="T93" s="11" t="s">
        <v>32</v>
      </c>
      <c r="U93" s="325" t="s">
        <v>33</v>
      </c>
      <c r="V93" s="170" t="s">
        <v>32</v>
      </c>
      <c r="W93" s="324" t="s">
        <v>33</v>
      </c>
      <c r="X93" s="11" t="s">
        <v>32</v>
      </c>
      <c r="Y93" s="325" t="s">
        <v>33</v>
      </c>
      <c r="Z93" s="170" t="s">
        <v>32</v>
      </c>
      <c r="AA93" s="324" t="s">
        <v>33</v>
      </c>
      <c r="AB93" s="11" t="s">
        <v>32</v>
      </c>
      <c r="AC93" s="325" t="s">
        <v>33</v>
      </c>
      <c r="AD93" s="11" t="s">
        <v>32</v>
      </c>
      <c r="AE93" s="324" t="s">
        <v>33</v>
      </c>
      <c r="AF93" s="11" t="s">
        <v>32</v>
      </c>
      <c r="AG93" s="325" t="s">
        <v>33</v>
      </c>
      <c r="AH93" s="170" t="s">
        <v>32</v>
      </c>
      <c r="AI93" s="324" t="s">
        <v>33</v>
      </c>
      <c r="AJ93" s="11" t="s">
        <v>32</v>
      </c>
      <c r="AK93" s="325" t="s">
        <v>33</v>
      </c>
      <c r="AL93" s="170" t="s">
        <v>32</v>
      </c>
      <c r="AM93" s="331" t="s">
        <v>33</v>
      </c>
      <c r="AN93" s="327" t="s">
        <v>34</v>
      </c>
      <c r="AO93" s="328" t="s">
        <v>35</v>
      </c>
      <c r="AP93" s="384"/>
      <c r="AQ93" s="384"/>
      <c r="AR93" s="384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X93" s="2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9.5" customHeight="1" x14ac:dyDescent="0.25">
      <c r="A94" s="382" t="s">
        <v>78</v>
      </c>
      <c r="B94" s="18" t="s">
        <v>79</v>
      </c>
      <c r="C94" s="19">
        <f t="shared" ref="C94:C105" si="29">SUM(D94+E94)</f>
        <v>0</v>
      </c>
      <c r="D94" s="20">
        <f>+L94+N94+P94+R94+T94+V94+X94+Z94+AB94+AD94</f>
        <v>0</v>
      </c>
      <c r="E94" s="172">
        <f>+M94+O94+Q94+S94+U94+W94+Y94+AA94+AC94+AE94</f>
        <v>0</v>
      </c>
      <c r="F94" s="126"/>
      <c r="G94" s="173"/>
      <c r="H94" s="126"/>
      <c r="I94" s="174"/>
      <c r="J94" s="126"/>
      <c r="K94" s="173"/>
      <c r="L94" s="77"/>
      <c r="M94" s="78"/>
      <c r="N94" s="175"/>
      <c r="O94" s="176"/>
      <c r="P94" s="79"/>
      <c r="Q94" s="78"/>
      <c r="R94" s="177"/>
      <c r="S94" s="176"/>
      <c r="T94" s="77"/>
      <c r="U94" s="29"/>
      <c r="V94" s="175"/>
      <c r="W94" s="177"/>
      <c r="X94" s="77"/>
      <c r="Y94" s="29"/>
      <c r="Z94" s="175"/>
      <c r="AA94" s="177"/>
      <c r="AB94" s="77"/>
      <c r="AC94" s="29"/>
      <c r="AD94" s="77"/>
      <c r="AE94" s="78"/>
      <c r="AF94" s="178"/>
      <c r="AG94" s="179"/>
      <c r="AH94" s="178"/>
      <c r="AI94" s="179"/>
      <c r="AJ94" s="178"/>
      <c r="AK94" s="179"/>
      <c r="AL94" s="180"/>
      <c r="AM94" s="181"/>
      <c r="AN94" s="182"/>
      <c r="AO94" s="78"/>
      <c r="AP94" s="30"/>
      <c r="AQ94" s="29"/>
      <c r="AR94" s="78"/>
      <c r="AS94" s="33" t="str">
        <f t="shared" ref="AS94:AS105" si="30">$CA94&amp;$CB94&amp;$CC94&amp;$CD94</f>
        <v/>
      </c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17"/>
      <c r="BE94" s="17"/>
      <c r="BX94" s="2"/>
      <c r="CA94" s="35" t="str">
        <f t="shared" ref="CA94:CA105" si="31">IF(CG94=1,"* No olvide digitar la columna Trans y/o Pueblos Originarios y/o Migrantes y/o Población SENAME (Digite Cero si no tiene). ","")</f>
        <v/>
      </c>
      <c r="CB94" s="35" t="str">
        <f t="shared" ref="CB94:CB105" si="32">IF(CH94=1,"* El número de Trans y/o Pueblos Originarios y/o Migrantes y/o Población SENAME NO DEBE ser mayor que el Total. ","")</f>
        <v/>
      </c>
      <c r="CC94" s="35"/>
      <c r="CD94" s="35"/>
      <c r="CE94" s="35"/>
      <c r="CF94" s="35"/>
      <c r="CG94" s="36">
        <f t="shared" ref="CG94:CG105" si="33">IF(AND(C94&lt;&gt;0,OR(AO94="",AP94="",AQ94="",AR94="",AN94="")),1,0)</f>
        <v>0</v>
      </c>
      <c r="CH94" s="36">
        <f t="shared" ref="CH94:CH105" si="34">IF(OR(C94&lt;(AN94+AO94),C94&lt;AQ94,C94&lt;AP94,C94&lt;AR94),1,0)</f>
        <v>0</v>
      </c>
      <c r="CI94" s="36"/>
      <c r="CJ94" s="36"/>
      <c r="CK94" s="10"/>
      <c r="CL94" s="10"/>
      <c r="CM94" s="10"/>
      <c r="CN94" s="10"/>
      <c r="CO94" s="10"/>
    </row>
    <row r="95" spans="1:93" ht="19.5" customHeight="1" x14ac:dyDescent="0.25">
      <c r="A95" s="383"/>
      <c r="B95" s="37" t="s">
        <v>80</v>
      </c>
      <c r="C95" s="38">
        <f t="shared" si="29"/>
        <v>30</v>
      </c>
      <c r="D95" s="39">
        <f>SUM(F95+H95+J95+L95+N95+P95+R95+T95+V95+X95+Z95+AB95+AD95+AF95+AH95+AJ95+AL95)</f>
        <v>20</v>
      </c>
      <c r="E95" s="183">
        <f t="shared" ref="D95:E97" si="35">SUM(G95+I95+K95+M95+O95+Q95+S95+U95+W95+Y95+AA95+AC95+AE95+AG95+AI95+AK95+AM95)</f>
        <v>10</v>
      </c>
      <c r="F95" s="41"/>
      <c r="G95" s="184"/>
      <c r="H95" s="41"/>
      <c r="I95" s="42"/>
      <c r="J95" s="182"/>
      <c r="K95" s="101"/>
      <c r="L95" s="41"/>
      <c r="M95" s="43"/>
      <c r="N95" s="182">
        <v>2</v>
      </c>
      <c r="O95" s="101">
        <v>1</v>
      </c>
      <c r="P95" s="44">
        <v>2</v>
      </c>
      <c r="Q95" s="43"/>
      <c r="R95" s="184">
        <v>2</v>
      </c>
      <c r="S95" s="101">
        <v>2</v>
      </c>
      <c r="T95" s="41">
        <v>2</v>
      </c>
      <c r="U95" s="42"/>
      <c r="V95" s="182">
        <v>2</v>
      </c>
      <c r="W95" s="184"/>
      <c r="X95" s="41"/>
      <c r="Y95" s="42">
        <v>2</v>
      </c>
      <c r="Z95" s="182">
        <v>1</v>
      </c>
      <c r="AA95" s="184">
        <v>2</v>
      </c>
      <c r="AB95" s="41">
        <v>2</v>
      </c>
      <c r="AC95" s="42"/>
      <c r="AD95" s="41">
        <v>1</v>
      </c>
      <c r="AE95" s="43">
        <v>1</v>
      </c>
      <c r="AF95" s="41">
        <v>1</v>
      </c>
      <c r="AG95" s="42">
        <v>1</v>
      </c>
      <c r="AH95" s="41">
        <v>3</v>
      </c>
      <c r="AI95" s="42">
        <v>1</v>
      </c>
      <c r="AJ95" s="41">
        <v>1</v>
      </c>
      <c r="AK95" s="42"/>
      <c r="AL95" s="182">
        <v>1</v>
      </c>
      <c r="AM95" s="46"/>
      <c r="AN95" s="182">
        <v>0</v>
      </c>
      <c r="AO95" s="43">
        <v>0</v>
      </c>
      <c r="AP95" s="32">
        <v>0</v>
      </c>
      <c r="AQ95" s="42">
        <v>1</v>
      </c>
      <c r="AR95" s="43">
        <v>0</v>
      </c>
      <c r="AS95" s="33" t="str">
        <f t="shared" si="30"/>
        <v/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17"/>
      <c r="BE95" s="17"/>
      <c r="BX95" s="2"/>
      <c r="CA95" s="35" t="str">
        <f t="shared" si="31"/>
        <v/>
      </c>
      <c r="CB95" s="35" t="str">
        <f t="shared" si="32"/>
        <v/>
      </c>
      <c r="CG95" s="36">
        <f t="shared" si="33"/>
        <v>0</v>
      </c>
      <c r="CH95" s="36">
        <f t="shared" si="34"/>
        <v>0</v>
      </c>
      <c r="CI95" s="10"/>
      <c r="CJ95" s="10"/>
      <c r="CK95" s="10"/>
      <c r="CL95" s="10"/>
      <c r="CM95" s="10"/>
      <c r="CN95" s="10"/>
      <c r="CO95" s="10"/>
    </row>
    <row r="96" spans="1:93" ht="19.5" customHeight="1" x14ac:dyDescent="0.25">
      <c r="A96" s="383"/>
      <c r="B96" s="37" t="s">
        <v>81</v>
      </c>
      <c r="C96" s="38">
        <f t="shared" si="29"/>
        <v>6</v>
      </c>
      <c r="D96" s="39">
        <f t="shared" si="35"/>
        <v>1</v>
      </c>
      <c r="E96" s="183">
        <f t="shared" si="35"/>
        <v>5</v>
      </c>
      <c r="F96" s="41"/>
      <c r="G96" s="184">
        <v>1</v>
      </c>
      <c r="H96" s="41"/>
      <c r="I96" s="42"/>
      <c r="J96" s="182"/>
      <c r="K96" s="101"/>
      <c r="L96" s="41"/>
      <c r="M96" s="43"/>
      <c r="N96" s="182"/>
      <c r="O96" s="101">
        <v>1</v>
      </c>
      <c r="P96" s="44"/>
      <c r="Q96" s="43">
        <v>1</v>
      </c>
      <c r="R96" s="184">
        <v>1</v>
      </c>
      <c r="S96" s="101">
        <v>1</v>
      </c>
      <c r="T96" s="41"/>
      <c r="U96" s="42"/>
      <c r="V96" s="182"/>
      <c r="W96" s="184"/>
      <c r="X96" s="41"/>
      <c r="Y96" s="42"/>
      <c r="Z96" s="182"/>
      <c r="AA96" s="184"/>
      <c r="AB96" s="41"/>
      <c r="AC96" s="42"/>
      <c r="AD96" s="41"/>
      <c r="AE96" s="43"/>
      <c r="AF96" s="41"/>
      <c r="AG96" s="42"/>
      <c r="AH96" s="41"/>
      <c r="AI96" s="42"/>
      <c r="AJ96" s="41"/>
      <c r="AK96" s="42">
        <v>1</v>
      </c>
      <c r="AL96" s="182"/>
      <c r="AM96" s="46"/>
      <c r="AN96" s="182">
        <v>0</v>
      </c>
      <c r="AO96" s="43">
        <v>0</v>
      </c>
      <c r="AP96" s="32">
        <v>0</v>
      </c>
      <c r="AQ96" s="42">
        <v>0</v>
      </c>
      <c r="AR96" s="43">
        <v>0</v>
      </c>
      <c r="AS96" s="33" t="str">
        <f t="shared" si="30"/>
        <v/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17"/>
      <c r="BE96" s="17"/>
      <c r="BX96" s="2"/>
      <c r="CA96" s="35" t="str">
        <f t="shared" si="31"/>
        <v/>
      </c>
      <c r="CB96" s="35" t="str">
        <f t="shared" si="32"/>
        <v/>
      </c>
      <c r="CG96" s="36">
        <f t="shared" si="33"/>
        <v>0</v>
      </c>
      <c r="CH96" s="36">
        <f t="shared" si="34"/>
        <v>0</v>
      </c>
      <c r="CI96" s="10"/>
      <c r="CJ96" s="10"/>
      <c r="CK96" s="10"/>
      <c r="CL96" s="10"/>
      <c r="CM96" s="10"/>
      <c r="CN96" s="10"/>
      <c r="CO96" s="10"/>
    </row>
    <row r="97" spans="1:93" ht="19.5" customHeight="1" x14ac:dyDescent="0.25">
      <c r="A97" s="383"/>
      <c r="B97" s="37" t="s">
        <v>82</v>
      </c>
      <c r="C97" s="38">
        <f t="shared" si="29"/>
        <v>0</v>
      </c>
      <c r="D97" s="39">
        <f t="shared" si="35"/>
        <v>0</v>
      </c>
      <c r="E97" s="183">
        <f t="shared" si="35"/>
        <v>0</v>
      </c>
      <c r="F97" s="41"/>
      <c r="G97" s="184"/>
      <c r="H97" s="41"/>
      <c r="I97" s="42"/>
      <c r="J97" s="182"/>
      <c r="K97" s="101"/>
      <c r="L97" s="41"/>
      <c r="M97" s="43"/>
      <c r="N97" s="182"/>
      <c r="O97" s="101"/>
      <c r="P97" s="44"/>
      <c r="Q97" s="43"/>
      <c r="R97" s="184"/>
      <c r="S97" s="101"/>
      <c r="T97" s="41"/>
      <c r="U97" s="42"/>
      <c r="V97" s="182"/>
      <c r="W97" s="184"/>
      <c r="X97" s="41"/>
      <c r="Y97" s="42"/>
      <c r="Z97" s="182"/>
      <c r="AA97" s="184"/>
      <c r="AB97" s="41"/>
      <c r="AC97" s="42"/>
      <c r="AD97" s="41"/>
      <c r="AE97" s="43"/>
      <c r="AF97" s="41"/>
      <c r="AG97" s="42"/>
      <c r="AH97" s="41"/>
      <c r="AI97" s="42"/>
      <c r="AJ97" s="41"/>
      <c r="AK97" s="42"/>
      <c r="AL97" s="182"/>
      <c r="AM97" s="46"/>
      <c r="AN97" s="182">
        <v>0</v>
      </c>
      <c r="AO97" s="43">
        <v>0</v>
      </c>
      <c r="AP97" s="32">
        <v>0</v>
      </c>
      <c r="AQ97" s="42"/>
      <c r="AR97" s="43">
        <v>0</v>
      </c>
      <c r="AS97" s="33" t="str">
        <f t="shared" si="30"/>
        <v/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17"/>
      <c r="BE97" s="17"/>
      <c r="BX97" s="2"/>
      <c r="CA97" s="35" t="str">
        <f t="shared" si="31"/>
        <v/>
      </c>
      <c r="CB97" s="35" t="str">
        <f t="shared" si="32"/>
        <v/>
      </c>
      <c r="CG97" s="36">
        <f t="shared" si="33"/>
        <v>0</v>
      </c>
      <c r="CH97" s="36">
        <f t="shared" si="34"/>
        <v>0</v>
      </c>
      <c r="CI97" s="10"/>
      <c r="CJ97" s="10"/>
      <c r="CK97" s="10"/>
      <c r="CL97" s="10"/>
      <c r="CM97" s="10"/>
      <c r="CN97" s="10"/>
      <c r="CO97" s="10"/>
    </row>
    <row r="98" spans="1:93" ht="19.5" customHeight="1" x14ac:dyDescent="0.25">
      <c r="A98" s="383"/>
      <c r="B98" s="128" t="s">
        <v>83</v>
      </c>
      <c r="C98" s="129">
        <f t="shared" si="29"/>
        <v>0</v>
      </c>
      <c r="D98" s="185">
        <f>+J98+L98+N98</f>
        <v>0</v>
      </c>
      <c r="E98" s="186">
        <f>+K98+M98+O98</f>
        <v>0</v>
      </c>
      <c r="F98" s="90"/>
      <c r="G98" s="187"/>
      <c r="H98" s="90"/>
      <c r="I98" s="91"/>
      <c r="J98" s="182"/>
      <c r="K98" s="101"/>
      <c r="L98" s="53"/>
      <c r="M98" s="55"/>
      <c r="N98" s="188"/>
      <c r="O98" s="189"/>
      <c r="P98" s="117"/>
      <c r="Q98" s="116"/>
      <c r="R98" s="187"/>
      <c r="S98" s="190"/>
      <c r="T98" s="90"/>
      <c r="U98" s="91"/>
      <c r="V98" s="130"/>
      <c r="W98" s="187"/>
      <c r="X98" s="90"/>
      <c r="Y98" s="91"/>
      <c r="Z98" s="130"/>
      <c r="AA98" s="187"/>
      <c r="AB98" s="90"/>
      <c r="AC98" s="91"/>
      <c r="AD98" s="90"/>
      <c r="AE98" s="116"/>
      <c r="AF98" s="90"/>
      <c r="AG98" s="91"/>
      <c r="AH98" s="90"/>
      <c r="AI98" s="91"/>
      <c r="AJ98" s="90"/>
      <c r="AK98" s="91"/>
      <c r="AL98" s="187"/>
      <c r="AM98" s="118"/>
      <c r="AN98" s="182">
        <v>0</v>
      </c>
      <c r="AO98" s="43">
        <v>0</v>
      </c>
      <c r="AP98" s="32">
        <v>0</v>
      </c>
      <c r="AQ98" s="54"/>
      <c r="AR98" s="55">
        <v>0</v>
      </c>
      <c r="AS98" s="33" t="str">
        <f t="shared" si="30"/>
        <v/>
      </c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17"/>
      <c r="BE98" s="17"/>
      <c r="BX98" s="2"/>
      <c r="CA98" s="35" t="str">
        <f t="shared" si="31"/>
        <v/>
      </c>
      <c r="CB98" s="35" t="str">
        <f t="shared" si="32"/>
        <v/>
      </c>
      <c r="CG98" s="36">
        <f t="shared" si="33"/>
        <v>0</v>
      </c>
      <c r="CH98" s="36">
        <f t="shared" si="34"/>
        <v>0</v>
      </c>
      <c r="CI98" s="10"/>
      <c r="CJ98" s="10"/>
      <c r="CK98" s="10"/>
      <c r="CL98" s="10"/>
      <c r="CM98" s="10"/>
      <c r="CN98" s="10"/>
      <c r="CO98" s="10"/>
    </row>
    <row r="99" spans="1:93" ht="19.5" customHeight="1" x14ac:dyDescent="0.25">
      <c r="A99" s="384"/>
      <c r="B99" s="63" t="s">
        <v>84</v>
      </c>
      <c r="C99" s="64">
        <f t="shared" si="29"/>
        <v>12</v>
      </c>
      <c r="D99" s="65">
        <f>SUM(F99+H99+J99+L99+N99+P99+R99+T99+V99+X99+Z99+AB99+AD99+AF99+AH99+AJ99+AL99)</f>
        <v>0</v>
      </c>
      <c r="E99" s="191">
        <f>SUM(G99+I99+K99+M99+O99+Q99+S99+U99+W99+Y99+AA99+AC99+AE99+AG99+AI99+AK99+AM99)</f>
        <v>12</v>
      </c>
      <c r="F99" s="70"/>
      <c r="G99" s="192"/>
      <c r="H99" s="70"/>
      <c r="I99" s="74"/>
      <c r="J99" s="193"/>
      <c r="K99" s="194"/>
      <c r="L99" s="70"/>
      <c r="M99" s="84"/>
      <c r="N99" s="193"/>
      <c r="O99" s="194">
        <v>1</v>
      </c>
      <c r="P99" s="85"/>
      <c r="Q99" s="84"/>
      <c r="R99" s="192"/>
      <c r="S99" s="194">
        <v>2</v>
      </c>
      <c r="T99" s="70"/>
      <c r="U99" s="74"/>
      <c r="V99" s="193"/>
      <c r="W99" s="192"/>
      <c r="X99" s="70"/>
      <c r="Y99" s="74">
        <v>2</v>
      </c>
      <c r="Z99" s="193"/>
      <c r="AA99" s="192">
        <v>2</v>
      </c>
      <c r="AB99" s="70"/>
      <c r="AC99" s="74"/>
      <c r="AD99" s="70"/>
      <c r="AE99" s="84">
        <v>2</v>
      </c>
      <c r="AF99" s="70"/>
      <c r="AG99" s="74">
        <v>2</v>
      </c>
      <c r="AH99" s="70"/>
      <c r="AI99" s="74">
        <v>1</v>
      </c>
      <c r="AJ99" s="70"/>
      <c r="AK99" s="74"/>
      <c r="AL99" s="70"/>
      <c r="AM99" s="74"/>
      <c r="AN99" s="182">
        <v>0</v>
      </c>
      <c r="AO99" s="43">
        <v>0</v>
      </c>
      <c r="AP99" s="32">
        <v>0</v>
      </c>
      <c r="AQ99" s="42">
        <v>0</v>
      </c>
      <c r="AR99" s="43">
        <v>0</v>
      </c>
      <c r="AS99" s="33" t="str">
        <f t="shared" si="30"/>
        <v/>
      </c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17"/>
      <c r="BE99" s="17"/>
      <c r="BX99" s="2"/>
      <c r="CA99" s="35" t="str">
        <f t="shared" si="31"/>
        <v/>
      </c>
      <c r="CB99" s="35" t="str">
        <f t="shared" si="32"/>
        <v/>
      </c>
      <c r="CG99" s="36">
        <f t="shared" si="33"/>
        <v>0</v>
      </c>
      <c r="CH99" s="36">
        <f t="shared" si="34"/>
        <v>0</v>
      </c>
      <c r="CI99" s="10"/>
      <c r="CJ99" s="10"/>
      <c r="CK99" s="10"/>
      <c r="CL99" s="10"/>
      <c r="CM99" s="10"/>
      <c r="CN99" s="10"/>
      <c r="CO99" s="10"/>
    </row>
    <row r="100" spans="1:93" ht="19.5" customHeight="1" x14ac:dyDescent="0.25">
      <c r="A100" s="382" t="s">
        <v>85</v>
      </c>
      <c r="B100" s="18" t="s">
        <v>79</v>
      </c>
      <c r="C100" s="19">
        <f t="shared" si="29"/>
        <v>0</v>
      </c>
      <c r="D100" s="20">
        <f>+L100+N100+P100+R100+T100+V100+X100+Z100+AB100+AD100</f>
        <v>0</v>
      </c>
      <c r="E100" s="172">
        <f>+M100+O100+Q100+S100+U100+W100+Y100+AA100+AC100+AE100</f>
        <v>0</v>
      </c>
      <c r="F100" s="126"/>
      <c r="G100" s="173"/>
      <c r="H100" s="126"/>
      <c r="I100" s="174"/>
      <c r="J100" s="126"/>
      <c r="K100" s="173"/>
      <c r="L100" s="77"/>
      <c r="M100" s="78"/>
      <c r="N100" s="175"/>
      <c r="O100" s="176"/>
      <c r="P100" s="79"/>
      <c r="Q100" s="78"/>
      <c r="R100" s="177"/>
      <c r="S100" s="176"/>
      <c r="T100" s="77"/>
      <c r="U100" s="29"/>
      <c r="V100" s="175"/>
      <c r="W100" s="177"/>
      <c r="X100" s="77"/>
      <c r="Y100" s="29"/>
      <c r="Z100" s="175"/>
      <c r="AA100" s="177"/>
      <c r="AB100" s="77"/>
      <c r="AC100" s="29"/>
      <c r="AD100" s="77"/>
      <c r="AE100" s="78"/>
      <c r="AF100" s="107"/>
      <c r="AG100" s="195"/>
      <c r="AH100" s="107"/>
      <c r="AI100" s="195"/>
      <c r="AJ100" s="107"/>
      <c r="AK100" s="195"/>
      <c r="AL100" s="196"/>
      <c r="AM100" s="197"/>
      <c r="AN100" s="182">
        <v>0</v>
      </c>
      <c r="AO100" s="43">
        <v>0</v>
      </c>
      <c r="AP100" s="32">
        <v>0</v>
      </c>
      <c r="AQ100" s="95"/>
      <c r="AR100" s="96">
        <v>0</v>
      </c>
      <c r="AS100" s="33" t="str">
        <f t="shared" si="30"/>
        <v/>
      </c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17"/>
      <c r="BE100" s="17"/>
      <c r="BX100" s="2"/>
      <c r="CA100" s="35" t="str">
        <f t="shared" si="31"/>
        <v/>
      </c>
      <c r="CB100" s="35" t="str">
        <f t="shared" si="32"/>
        <v/>
      </c>
      <c r="CG100" s="36">
        <f t="shared" si="33"/>
        <v>0</v>
      </c>
      <c r="CH100" s="36">
        <f t="shared" si="34"/>
        <v>0</v>
      </c>
      <c r="CI100" s="10"/>
      <c r="CJ100" s="10"/>
      <c r="CK100" s="10"/>
      <c r="CL100" s="10"/>
      <c r="CM100" s="10"/>
      <c r="CN100" s="10"/>
      <c r="CO100" s="10"/>
    </row>
    <row r="101" spans="1:93" ht="19.5" customHeight="1" x14ac:dyDescent="0.25">
      <c r="A101" s="383"/>
      <c r="B101" s="37" t="s">
        <v>80</v>
      </c>
      <c r="C101" s="38">
        <f t="shared" si="29"/>
        <v>30</v>
      </c>
      <c r="D101" s="39">
        <f t="shared" ref="D101:E103" si="36">SUM(F101+H101+J101+L101+N101+P101+R101+T101+V101+X101+Z101+AB101+AD101+AF101+AH101+AJ101+AL101)</f>
        <v>20</v>
      </c>
      <c r="E101" s="183">
        <f t="shared" si="36"/>
        <v>10</v>
      </c>
      <c r="F101" s="41"/>
      <c r="G101" s="198"/>
      <c r="H101" s="41"/>
      <c r="I101" s="95"/>
      <c r="J101" s="41"/>
      <c r="K101" s="198"/>
      <c r="L101" s="41"/>
      <c r="M101" s="95"/>
      <c r="N101" s="182">
        <v>2</v>
      </c>
      <c r="O101" s="198">
        <v>1</v>
      </c>
      <c r="P101" s="41">
        <v>2</v>
      </c>
      <c r="Q101" s="95"/>
      <c r="R101" s="182">
        <v>2</v>
      </c>
      <c r="S101" s="198">
        <v>2</v>
      </c>
      <c r="T101" s="41">
        <v>2</v>
      </c>
      <c r="U101" s="95"/>
      <c r="V101" s="182">
        <v>2</v>
      </c>
      <c r="W101" s="198"/>
      <c r="X101" s="41"/>
      <c r="Y101" s="95">
        <v>2</v>
      </c>
      <c r="Z101" s="182">
        <v>1</v>
      </c>
      <c r="AA101" s="198">
        <v>2</v>
      </c>
      <c r="AB101" s="41">
        <v>2</v>
      </c>
      <c r="AC101" s="95"/>
      <c r="AD101" s="41">
        <v>1</v>
      </c>
      <c r="AE101" s="96">
        <v>1</v>
      </c>
      <c r="AF101" s="41">
        <v>1</v>
      </c>
      <c r="AG101" s="42">
        <v>1</v>
      </c>
      <c r="AH101" s="41">
        <v>3</v>
      </c>
      <c r="AI101" s="42">
        <v>1</v>
      </c>
      <c r="AJ101" s="41">
        <v>1</v>
      </c>
      <c r="AK101" s="42"/>
      <c r="AL101" s="182">
        <v>1</v>
      </c>
      <c r="AM101" s="46"/>
      <c r="AN101" s="182">
        <v>0</v>
      </c>
      <c r="AO101" s="43">
        <v>0</v>
      </c>
      <c r="AP101" s="32">
        <v>0</v>
      </c>
      <c r="AQ101" s="95">
        <v>1</v>
      </c>
      <c r="AR101" s="96">
        <v>0</v>
      </c>
      <c r="AS101" s="33" t="str">
        <f t="shared" si="30"/>
        <v/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17"/>
      <c r="BE101" s="17"/>
      <c r="BX101" s="2"/>
      <c r="CA101" s="35" t="str">
        <f t="shared" si="31"/>
        <v/>
      </c>
      <c r="CB101" s="35" t="str">
        <f t="shared" si="32"/>
        <v/>
      </c>
      <c r="CG101" s="36">
        <f t="shared" si="33"/>
        <v>0</v>
      </c>
      <c r="CH101" s="36">
        <f t="shared" si="34"/>
        <v>0</v>
      </c>
      <c r="CI101" s="10"/>
      <c r="CJ101" s="10"/>
      <c r="CK101" s="10"/>
      <c r="CL101" s="10"/>
      <c r="CM101" s="10"/>
      <c r="CN101" s="10"/>
      <c r="CO101" s="10"/>
    </row>
    <row r="102" spans="1:93" ht="19.5" customHeight="1" x14ac:dyDescent="0.25">
      <c r="A102" s="383"/>
      <c r="B102" s="37" t="s">
        <v>81</v>
      </c>
      <c r="C102" s="38">
        <f t="shared" si="29"/>
        <v>6</v>
      </c>
      <c r="D102" s="39">
        <f>SUM(F102+H102+J102+L102+N102+P102+R102+T102+V102+X102+Z102+AB102+AD102+AF102+AH102+AJ102+AL102)</f>
        <v>1</v>
      </c>
      <c r="E102" s="183">
        <f t="shared" si="36"/>
        <v>5</v>
      </c>
      <c r="F102" s="41"/>
      <c r="G102" s="184">
        <v>1</v>
      </c>
      <c r="H102" s="41"/>
      <c r="I102" s="42"/>
      <c r="J102" s="41"/>
      <c r="K102" s="184"/>
      <c r="L102" s="41"/>
      <c r="M102" s="42"/>
      <c r="N102" s="182"/>
      <c r="O102" s="184">
        <v>1</v>
      </c>
      <c r="P102" s="41"/>
      <c r="Q102" s="42">
        <v>1</v>
      </c>
      <c r="R102" s="182">
        <v>1</v>
      </c>
      <c r="S102" s="184">
        <v>1</v>
      </c>
      <c r="T102" s="41"/>
      <c r="U102" s="42"/>
      <c r="V102" s="182"/>
      <c r="W102" s="184"/>
      <c r="X102" s="41"/>
      <c r="Y102" s="42"/>
      <c r="Z102" s="182"/>
      <c r="AA102" s="184"/>
      <c r="AB102" s="41"/>
      <c r="AC102" s="42"/>
      <c r="AD102" s="41"/>
      <c r="AE102" s="43"/>
      <c r="AF102" s="41"/>
      <c r="AG102" s="42"/>
      <c r="AH102" s="41"/>
      <c r="AI102" s="42"/>
      <c r="AJ102" s="41"/>
      <c r="AK102" s="42">
        <v>1</v>
      </c>
      <c r="AL102" s="182"/>
      <c r="AM102" s="46"/>
      <c r="AN102" s="182">
        <v>0</v>
      </c>
      <c r="AO102" s="43">
        <v>0</v>
      </c>
      <c r="AP102" s="32">
        <v>0</v>
      </c>
      <c r="AQ102" s="42">
        <v>0</v>
      </c>
      <c r="AR102" s="43">
        <v>0</v>
      </c>
      <c r="AS102" s="33" t="str">
        <f t="shared" si="30"/>
        <v/>
      </c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17"/>
      <c r="BE102" s="17"/>
      <c r="BX102" s="2"/>
      <c r="CA102" s="35" t="str">
        <f t="shared" si="31"/>
        <v/>
      </c>
      <c r="CB102" s="35" t="str">
        <f t="shared" si="32"/>
        <v/>
      </c>
      <c r="CG102" s="36">
        <f t="shared" si="33"/>
        <v>0</v>
      </c>
      <c r="CH102" s="36">
        <f t="shared" si="34"/>
        <v>0</v>
      </c>
      <c r="CI102" s="10"/>
      <c r="CJ102" s="10"/>
      <c r="CK102" s="10"/>
      <c r="CL102" s="10"/>
      <c r="CM102" s="10"/>
      <c r="CN102" s="10"/>
      <c r="CO102" s="10"/>
    </row>
    <row r="103" spans="1:93" ht="19.5" customHeight="1" x14ac:dyDescent="0.25">
      <c r="A103" s="383"/>
      <c r="B103" s="37" t="s">
        <v>82</v>
      </c>
      <c r="C103" s="38">
        <f t="shared" si="29"/>
        <v>0</v>
      </c>
      <c r="D103" s="39">
        <f t="shared" si="36"/>
        <v>0</v>
      </c>
      <c r="E103" s="183">
        <f t="shared" si="36"/>
        <v>0</v>
      </c>
      <c r="F103" s="41"/>
      <c r="G103" s="184"/>
      <c r="H103" s="41"/>
      <c r="I103" s="42"/>
      <c r="J103" s="41"/>
      <c r="K103" s="184"/>
      <c r="L103" s="41"/>
      <c r="M103" s="42"/>
      <c r="N103" s="182"/>
      <c r="O103" s="184"/>
      <c r="P103" s="41"/>
      <c r="Q103" s="42"/>
      <c r="R103" s="182"/>
      <c r="S103" s="184"/>
      <c r="T103" s="41"/>
      <c r="U103" s="42"/>
      <c r="V103" s="182"/>
      <c r="W103" s="184"/>
      <c r="X103" s="41"/>
      <c r="Y103" s="42"/>
      <c r="Z103" s="182"/>
      <c r="AA103" s="184"/>
      <c r="AB103" s="41"/>
      <c r="AC103" s="42"/>
      <c r="AD103" s="41"/>
      <c r="AE103" s="43"/>
      <c r="AF103" s="41"/>
      <c r="AG103" s="42"/>
      <c r="AH103" s="41"/>
      <c r="AI103" s="42"/>
      <c r="AJ103" s="41"/>
      <c r="AK103" s="42"/>
      <c r="AL103" s="182"/>
      <c r="AM103" s="46"/>
      <c r="AN103" s="182"/>
      <c r="AO103" s="43"/>
      <c r="AP103" s="32"/>
      <c r="AQ103" s="42"/>
      <c r="AR103" s="43"/>
      <c r="AS103" s="33" t="str">
        <f t="shared" si="30"/>
        <v/>
      </c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17"/>
      <c r="BE103" s="17"/>
      <c r="BX103" s="2"/>
      <c r="CA103" s="35" t="str">
        <f t="shared" si="31"/>
        <v/>
      </c>
      <c r="CB103" s="35" t="str">
        <f t="shared" si="32"/>
        <v/>
      </c>
      <c r="CG103" s="36">
        <f t="shared" si="33"/>
        <v>0</v>
      </c>
      <c r="CH103" s="36">
        <f t="shared" si="34"/>
        <v>0</v>
      </c>
      <c r="CI103" s="10"/>
      <c r="CJ103" s="10"/>
      <c r="CK103" s="10"/>
      <c r="CL103" s="10"/>
      <c r="CM103" s="10"/>
      <c r="CN103" s="10"/>
      <c r="CO103" s="10"/>
    </row>
    <row r="104" spans="1:93" ht="19.5" customHeight="1" x14ac:dyDescent="0.25">
      <c r="A104" s="383"/>
      <c r="B104" s="128" t="s">
        <v>83</v>
      </c>
      <c r="C104" s="129">
        <f t="shared" si="29"/>
        <v>0</v>
      </c>
      <c r="D104" s="185">
        <f>+J104+L104+N104</f>
        <v>0</v>
      </c>
      <c r="E104" s="186">
        <f>+K104+M104+O104</f>
        <v>0</v>
      </c>
      <c r="F104" s="90"/>
      <c r="G104" s="187"/>
      <c r="H104" s="126"/>
      <c r="I104" s="174"/>
      <c r="J104" s="41"/>
      <c r="K104" s="184"/>
      <c r="L104" s="41"/>
      <c r="M104" s="42"/>
      <c r="N104" s="182"/>
      <c r="O104" s="184"/>
      <c r="P104" s="199"/>
      <c r="Q104" s="127"/>
      <c r="R104" s="173"/>
      <c r="S104" s="200"/>
      <c r="T104" s="126"/>
      <c r="U104" s="174"/>
      <c r="V104" s="201"/>
      <c r="W104" s="173"/>
      <c r="X104" s="126"/>
      <c r="Y104" s="174"/>
      <c r="Z104" s="201"/>
      <c r="AA104" s="173"/>
      <c r="AB104" s="126"/>
      <c r="AC104" s="174"/>
      <c r="AD104" s="126"/>
      <c r="AE104" s="127"/>
      <c r="AF104" s="126"/>
      <c r="AG104" s="174"/>
      <c r="AH104" s="126"/>
      <c r="AI104" s="174"/>
      <c r="AJ104" s="126"/>
      <c r="AK104" s="174"/>
      <c r="AL104" s="173"/>
      <c r="AM104" s="202"/>
      <c r="AN104" s="182"/>
      <c r="AO104" s="43"/>
      <c r="AP104" s="32"/>
      <c r="AQ104" s="42"/>
      <c r="AR104" s="43"/>
      <c r="AS104" s="33" t="str">
        <f t="shared" si="30"/>
        <v/>
      </c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17"/>
      <c r="BE104" s="17"/>
      <c r="BX104" s="2"/>
      <c r="CA104" s="35" t="str">
        <f t="shared" si="31"/>
        <v/>
      </c>
      <c r="CB104" s="35" t="str">
        <f t="shared" si="32"/>
        <v/>
      </c>
      <c r="CG104" s="36">
        <f t="shared" si="33"/>
        <v>0</v>
      </c>
      <c r="CH104" s="36">
        <f t="shared" si="34"/>
        <v>0</v>
      </c>
      <c r="CI104" s="10"/>
      <c r="CJ104" s="10"/>
      <c r="CK104" s="10"/>
      <c r="CL104" s="10"/>
      <c r="CM104" s="10"/>
      <c r="CN104" s="10"/>
      <c r="CO104" s="10"/>
    </row>
    <row r="105" spans="1:93" ht="19.5" customHeight="1" x14ac:dyDescent="0.25">
      <c r="A105" s="384"/>
      <c r="B105" s="63" t="s">
        <v>84</v>
      </c>
      <c r="C105" s="64">
        <f t="shared" si="29"/>
        <v>0</v>
      </c>
      <c r="D105" s="65">
        <f>SUM(F105+H105+J105+L105+N105+P105+R105+T105+V105+X105+Z105+AB105+AD105+AF105+AH105+AJ105+AL105)</f>
        <v>0</v>
      </c>
      <c r="E105" s="191">
        <f>SUM(G105+I105+K105+M105+O105+Q105+S105+U105+W105+Y105+AA105+AC105+AE105+AG105+AI105+AK105+AM105)</f>
        <v>0</v>
      </c>
      <c r="F105" s="70"/>
      <c r="G105" s="192"/>
      <c r="H105" s="70"/>
      <c r="I105" s="74"/>
      <c r="J105" s="193"/>
      <c r="K105" s="194"/>
      <c r="L105" s="70"/>
      <c r="M105" s="84"/>
      <c r="N105" s="193"/>
      <c r="O105" s="194"/>
      <c r="P105" s="85"/>
      <c r="Q105" s="84"/>
      <c r="R105" s="192"/>
      <c r="S105" s="194"/>
      <c r="T105" s="70"/>
      <c r="U105" s="74"/>
      <c r="V105" s="193"/>
      <c r="W105" s="192"/>
      <c r="X105" s="70"/>
      <c r="Y105" s="74"/>
      <c r="Z105" s="193"/>
      <c r="AA105" s="192"/>
      <c r="AB105" s="70"/>
      <c r="AC105" s="74"/>
      <c r="AD105" s="70"/>
      <c r="AE105" s="84"/>
      <c r="AF105" s="70"/>
      <c r="AG105" s="74"/>
      <c r="AH105" s="70"/>
      <c r="AI105" s="74"/>
      <c r="AJ105" s="70"/>
      <c r="AK105" s="74"/>
      <c r="AL105" s="192"/>
      <c r="AM105" s="86"/>
      <c r="AN105" s="193"/>
      <c r="AO105" s="84"/>
      <c r="AP105" s="75"/>
      <c r="AQ105" s="74"/>
      <c r="AR105" s="74"/>
      <c r="AS105" s="33" t="str">
        <f t="shared" si="30"/>
        <v/>
      </c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17"/>
      <c r="BE105" s="17"/>
      <c r="BX105" s="2"/>
      <c r="CA105" s="35" t="str">
        <f t="shared" si="31"/>
        <v/>
      </c>
      <c r="CB105" s="35" t="str">
        <f t="shared" si="32"/>
        <v/>
      </c>
      <c r="CG105" s="36">
        <f t="shared" si="33"/>
        <v>0</v>
      </c>
      <c r="CH105" s="36">
        <f t="shared" si="34"/>
        <v>0</v>
      </c>
      <c r="CI105" s="10"/>
      <c r="CJ105" s="10"/>
      <c r="CK105" s="10"/>
      <c r="CL105" s="10"/>
      <c r="CM105" s="10"/>
      <c r="CN105" s="10"/>
      <c r="CO105" s="10"/>
    </row>
    <row r="106" spans="1:93" ht="32.1" customHeight="1" x14ac:dyDescent="0.25">
      <c r="A106" s="203" t="s">
        <v>86</v>
      </c>
      <c r="B106" s="9"/>
      <c r="C106" s="9"/>
      <c r="D106" s="9"/>
      <c r="E106" s="163"/>
      <c r="F106" s="163"/>
      <c r="G106" s="163"/>
      <c r="H106" s="163"/>
      <c r="I106" s="163"/>
      <c r="J106" s="163"/>
      <c r="K106" s="163"/>
      <c r="L106" s="164"/>
      <c r="M106" s="17"/>
      <c r="N106" s="17"/>
      <c r="O106" s="17"/>
      <c r="P106" s="17"/>
      <c r="Q106" s="17"/>
      <c r="R106" s="17"/>
      <c r="S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25.35" customHeight="1" x14ac:dyDescent="0.25">
      <c r="A107" s="392" t="s">
        <v>87</v>
      </c>
      <c r="B107" s="204" t="s">
        <v>88</v>
      </c>
      <c r="C107" s="330" t="s">
        <v>89</v>
      </c>
      <c r="D107" s="330" t="s">
        <v>90</v>
      </c>
      <c r="E107" s="163"/>
      <c r="F107" s="163"/>
      <c r="G107" s="163"/>
      <c r="H107" s="163"/>
      <c r="I107" s="163"/>
      <c r="J107" s="163"/>
      <c r="K107" s="163"/>
      <c r="L107" s="164"/>
      <c r="M107" s="17"/>
      <c r="N107" s="17"/>
      <c r="O107" s="17"/>
      <c r="P107" s="17"/>
      <c r="Q107" s="17"/>
      <c r="R107" s="17"/>
      <c r="S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26.25" customHeight="1" x14ac:dyDescent="0.25">
      <c r="A108" s="395"/>
      <c r="B108" s="206" t="s">
        <v>91</v>
      </c>
      <c r="C108" s="30"/>
      <c r="D108" s="30"/>
      <c r="E108" s="33" t="str">
        <f>$CA108&amp;$CB108&amp;$CC108&amp;$CD108</f>
        <v/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17"/>
      <c r="R108" s="17"/>
      <c r="S108" s="17"/>
      <c r="CA108" s="4" t="str">
        <f>IF(D108&lt;=C108,"","* Las consejerías realizadas en Espacios Amigables NO DEBEN ser mayor al Total de Actividades. ")</f>
        <v/>
      </c>
      <c r="CG108" s="10">
        <f>IF(D108&lt;=C108,0,1)</f>
        <v>0</v>
      </c>
      <c r="CH108" s="10"/>
      <c r="CI108" s="10"/>
      <c r="CJ108" s="10"/>
      <c r="CK108" s="10"/>
      <c r="CL108" s="10"/>
      <c r="CM108" s="10"/>
      <c r="CN108" s="10"/>
      <c r="CO108" s="10"/>
    </row>
    <row r="109" spans="1:93" ht="26.25" customHeight="1" x14ac:dyDescent="0.25">
      <c r="A109" s="395"/>
      <c r="B109" s="207" t="s">
        <v>92</v>
      </c>
      <c r="C109" s="32"/>
      <c r="D109" s="32"/>
      <c r="E109" s="33" t="str">
        <f>$CA109&amp;$CB109&amp;$CC109&amp;$CD109</f>
        <v/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17"/>
      <c r="R109" s="17"/>
      <c r="S109" s="17"/>
      <c r="CA109" s="4" t="str">
        <f>IF(D109&lt;=C109,"","* Las consejerías realizadas en Espacios Amigables NO DEBEN ser mayor al Total de Actividades. ")</f>
        <v/>
      </c>
      <c r="CG109" s="10">
        <f>IF(D109&lt;=C109,0,1)</f>
        <v>0</v>
      </c>
      <c r="CH109" s="10"/>
      <c r="CI109" s="10"/>
      <c r="CJ109" s="10"/>
      <c r="CK109" s="10"/>
      <c r="CL109" s="10"/>
      <c r="CM109" s="10"/>
      <c r="CN109" s="10"/>
      <c r="CO109" s="10"/>
    </row>
    <row r="110" spans="1:93" ht="26.25" customHeight="1" x14ac:dyDescent="0.25">
      <c r="A110" s="395"/>
      <c r="B110" s="207" t="s">
        <v>93</v>
      </c>
      <c r="C110" s="32"/>
      <c r="D110" s="32"/>
      <c r="E110" s="33" t="str">
        <f>$CA110&amp;$CB110&amp;$CC110&amp;$CD110</f>
        <v/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17"/>
      <c r="R110" s="17"/>
      <c r="S110" s="17"/>
      <c r="CA110" s="4" t="str">
        <f>IF(D110&lt;=C110,"","* Las consejerías realizadas en Espacios Amigables NO DEBEN ser mayor al Total de Actividades. ")</f>
        <v/>
      </c>
      <c r="CG110" s="10">
        <f>IF(D110&lt;=C110,0,1)</f>
        <v>0</v>
      </c>
      <c r="CH110" s="10"/>
      <c r="CI110" s="10"/>
      <c r="CJ110" s="10"/>
      <c r="CK110" s="10"/>
      <c r="CL110" s="10"/>
      <c r="CM110" s="10"/>
      <c r="CN110" s="10"/>
      <c r="CO110" s="10"/>
    </row>
    <row r="111" spans="1:93" ht="26.25" customHeight="1" x14ac:dyDescent="0.25">
      <c r="A111" s="395"/>
      <c r="B111" s="207" t="s">
        <v>94</v>
      </c>
      <c r="C111" s="32"/>
      <c r="D111" s="208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17"/>
      <c r="R111" s="17"/>
      <c r="S111" s="17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ht="26.25" customHeight="1" x14ac:dyDescent="0.25">
      <c r="A112" s="395"/>
      <c r="B112" s="209" t="s">
        <v>95</v>
      </c>
      <c r="C112" s="42"/>
      <c r="D112" s="208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17"/>
      <c r="R112" s="17"/>
      <c r="S112" s="17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104" ht="26.25" customHeight="1" x14ac:dyDescent="0.25">
      <c r="A113" s="395"/>
      <c r="B113" s="209" t="s">
        <v>96</v>
      </c>
      <c r="C113" s="42"/>
      <c r="D113" s="32"/>
      <c r="E113" s="33" t="str">
        <f>$CA113&amp;$CB113&amp;$CC113&amp;$CD113</f>
        <v/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17"/>
      <c r="R113" s="17"/>
      <c r="S113" s="17"/>
      <c r="CA113" s="4" t="str">
        <f>IF(D113&lt;=C113,"","* Las consejerías realizadas en Espacios Amigables NO DEBEN ser mayor al Total de Actividades. ")</f>
        <v/>
      </c>
      <c r="CG113" s="10">
        <f>IF(D113&lt;=C113,0,1)</f>
        <v>0</v>
      </c>
      <c r="CH113" s="10"/>
      <c r="CI113" s="10"/>
      <c r="CJ113" s="10"/>
      <c r="CK113" s="10"/>
      <c r="CL113" s="10"/>
      <c r="CM113" s="10"/>
      <c r="CN113" s="10"/>
      <c r="CO113" s="10"/>
    </row>
    <row r="114" spans="1:104" ht="26.25" customHeight="1" x14ac:dyDescent="0.25">
      <c r="A114" s="395"/>
      <c r="B114" s="209" t="s">
        <v>97</v>
      </c>
      <c r="C114" s="42"/>
      <c r="D114" s="32"/>
      <c r="E114" s="33" t="str">
        <f>$CA114&amp;$CB114&amp;$CC114&amp;$CD114</f>
        <v/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17"/>
      <c r="R114" s="17"/>
      <c r="S114" s="17"/>
      <c r="CA114" s="4" t="str">
        <f>IF(D114&lt;=C114,"","* Las consejerías realizadas en Espacios Amigables NO DEBEN ser mayor al Total de Actividades. ")</f>
        <v/>
      </c>
      <c r="CG114" s="10">
        <f>IF(D114&lt;=C114,0,1)</f>
        <v>0</v>
      </c>
      <c r="CH114" s="10"/>
      <c r="CI114" s="10"/>
      <c r="CJ114" s="10"/>
      <c r="CK114" s="10"/>
      <c r="CL114" s="10"/>
      <c r="CM114" s="10"/>
      <c r="CN114" s="10"/>
      <c r="CO114" s="10"/>
    </row>
    <row r="115" spans="1:104" ht="26.25" customHeight="1" x14ac:dyDescent="0.25">
      <c r="A115" s="395"/>
      <c r="B115" s="209" t="s">
        <v>98</v>
      </c>
      <c r="C115" s="32"/>
      <c r="D115" s="32"/>
      <c r="E115" s="33" t="str">
        <f>$CA115&amp;$CB115&amp;$CC115&amp;$CD115</f>
        <v/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7"/>
      <c r="R115" s="17"/>
      <c r="S115" s="17"/>
      <c r="CA115" s="4" t="str">
        <f>IF(D115&lt;=C115,"","* Las consejerías realizadas en Espacios Amigables NO DEBEN ser mayor al Total de Actividades. ")</f>
        <v/>
      </c>
      <c r="CG115" s="10">
        <f>IF(D115&lt;=C115,0,1)</f>
        <v>0</v>
      </c>
      <c r="CH115" s="10"/>
      <c r="CI115" s="10"/>
      <c r="CJ115" s="10"/>
      <c r="CK115" s="10"/>
      <c r="CL115" s="10"/>
      <c r="CM115" s="10"/>
      <c r="CN115" s="10"/>
      <c r="CO115" s="10"/>
    </row>
    <row r="116" spans="1:104" ht="26.25" customHeight="1" x14ac:dyDescent="0.25">
      <c r="A116" s="398"/>
      <c r="B116" s="210" t="s">
        <v>99</v>
      </c>
      <c r="C116" s="211"/>
      <c r="D116" s="211"/>
      <c r="E116" s="33" t="str">
        <f>$CA116&amp;$CB116&amp;$CC116&amp;$CD116</f>
        <v/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17"/>
      <c r="R116" s="17"/>
      <c r="S116" s="17"/>
      <c r="CA116" s="4" t="str">
        <f>IF(D116&lt;=C116,"","* Las consejerías realizadas en Espacios Amigables NO DEBEN ser mayor al Total de Actividades. ")</f>
        <v/>
      </c>
      <c r="CG116" s="10">
        <f>IF(D116&lt;=C116,0,1)</f>
        <v>0</v>
      </c>
      <c r="CH116" s="10"/>
      <c r="CI116" s="10"/>
      <c r="CJ116" s="10"/>
      <c r="CK116" s="10"/>
      <c r="CL116" s="10"/>
      <c r="CM116" s="10"/>
      <c r="CN116" s="10"/>
      <c r="CO116" s="10"/>
    </row>
    <row r="117" spans="1:104" ht="26.25" customHeight="1" x14ac:dyDescent="0.25">
      <c r="A117" s="212" t="s">
        <v>100</v>
      </c>
      <c r="B117" s="212"/>
      <c r="C117" s="203"/>
      <c r="D117" s="203"/>
      <c r="E117" s="21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7"/>
      <c r="R117" s="17"/>
      <c r="S117" s="17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104" ht="26.25" customHeight="1" x14ac:dyDescent="0.25">
      <c r="A118" s="382" t="s">
        <v>101</v>
      </c>
      <c r="B118" s="203"/>
      <c r="C118" s="391" t="s">
        <v>102</v>
      </c>
      <c r="D118" s="392"/>
      <c r="E118" s="393"/>
      <c r="F118" s="419" t="s">
        <v>7</v>
      </c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1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26.25" customHeight="1" x14ac:dyDescent="0.25">
      <c r="A119" s="383"/>
      <c r="B119" s="203"/>
      <c r="C119" s="397"/>
      <c r="D119" s="398"/>
      <c r="E119" s="399"/>
      <c r="F119" s="407" t="s">
        <v>16</v>
      </c>
      <c r="G119" s="408"/>
      <c r="H119" s="407" t="s">
        <v>17</v>
      </c>
      <c r="I119" s="408"/>
      <c r="J119" s="407" t="s">
        <v>18</v>
      </c>
      <c r="K119" s="408"/>
      <c r="L119" s="407" t="s">
        <v>19</v>
      </c>
      <c r="M119" s="408"/>
      <c r="N119" s="407" t="s">
        <v>20</v>
      </c>
      <c r="O119" s="408"/>
      <c r="P119" s="407" t="s">
        <v>21</v>
      </c>
      <c r="Q119" s="408"/>
      <c r="R119" s="407" t="s">
        <v>22</v>
      </c>
      <c r="S119" s="408"/>
      <c r="T119" s="407" t="s">
        <v>23</v>
      </c>
      <c r="U119" s="408"/>
      <c r="V119" s="407" t="s">
        <v>24</v>
      </c>
      <c r="W119" s="408"/>
      <c r="X119" s="407" t="s">
        <v>25</v>
      </c>
      <c r="Y119" s="408"/>
      <c r="Z119" s="407" t="s">
        <v>26</v>
      </c>
      <c r="AA119" s="408"/>
      <c r="AB119" s="407" t="s">
        <v>27</v>
      </c>
      <c r="AC119" s="408"/>
      <c r="AD119" s="407" t="s">
        <v>28</v>
      </c>
      <c r="AE119" s="408"/>
      <c r="AF119" s="407" t="s">
        <v>29</v>
      </c>
      <c r="AG119" s="408"/>
      <c r="AH119" s="415" t="s">
        <v>30</v>
      </c>
      <c r="AI119" s="416"/>
      <c r="AJ119" s="418" t="s">
        <v>103</v>
      </c>
      <c r="AK119" s="417"/>
      <c r="AP119" s="3"/>
      <c r="AQ119" s="3"/>
      <c r="AR119" s="3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27" customHeight="1" x14ac:dyDescent="0.25">
      <c r="A120" s="384"/>
      <c r="B120" s="203"/>
      <c r="C120" s="322" t="s">
        <v>31</v>
      </c>
      <c r="D120" s="170" t="s">
        <v>32</v>
      </c>
      <c r="E120" s="326" t="s">
        <v>33</v>
      </c>
      <c r="F120" s="11" t="s">
        <v>32</v>
      </c>
      <c r="G120" s="325" t="s">
        <v>33</v>
      </c>
      <c r="H120" s="11" t="s">
        <v>32</v>
      </c>
      <c r="I120" s="325" t="s">
        <v>33</v>
      </c>
      <c r="J120" s="11" t="s">
        <v>32</v>
      </c>
      <c r="K120" s="325" t="s">
        <v>33</v>
      </c>
      <c r="L120" s="11" t="s">
        <v>32</v>
      </c>
      <c r="M120" s="325" t="s">
        <v>33</v>
      </c>
      <c r="N120" s="11" t="s">
        <v>32</v>
      </c>
      <c r="O120" s="325" t="s">
        <v>33</v>
      </c>
      <c r="P120" s="11" t="s">
        <v>32</v>
      </c>
      <c r="Q120" s="325" t="s">
        <v>33</v>
      </c>
      <c r="R120" s="11" t="s">
        <v>32</v>
      </c>
      <c r="S120" s="325" t="s">
        <v>33</v>
      </c>
      <c r="T120" s="11" t="s">
        <v>32</v>
      </c>
      <c r="U120" s="325" t="s">
        <v>33</v>
      </c>
      <c r="V120" s="11" t="s">
        <v>32</v>
      </c>
      <c r="W120" s="325" t="s">
        <v>33</v>
      </c>
      <c r="X120" s="11" t="s">
        <v>32</v>
      </c>
      <c r="Y120" s="325" t="s">
        <v>33</v>
      </c>
      <c r="Z120" s="11" t="s">
        <v>32</v>
      </c>
      <c r="AA120" s="325" t="s">
        <v>33</v>
      </c>
      <c r="AB120" s="11" t="s">
        <v>32</v>
      </c>
      <c r="AC120" s="325" t="s">
        <v>33</v>
      </c>
      <c r="AD120" s="11" t="s">
        <v>32</v>
      </c>
      <c r="AE120" s="325" t="s">
        <v>33</v>
      </c>
      <c r="AF120" s="11" t="s">
        <v>32</v>
      </c>
      <c r="AG120" s="325" t="s">
        <v>33</v>
      </c>
      <c r="AH120" s="11" t="s">
        <v>32</v>
      </c>
      <c r="AI120" s="331" t="s">
        <v>33</v>
      </c>
      <c r="AJ120" s="170" t="s">
        <v>32</v>
      </c>
      <c r="AK120" s="325" t="s">
        <v>33</v>
      </c>
      <c r="AP120" s="3"/>
      <c r="AQ120" s="3"/>
      <c r="AR120" s="3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20.25" customHeight="1" x14ac:dyDescent="0.25">
      <c r="A121" s="393" t="s">
        <v>104</v>
      </c>
      <c r="B121" s="18" t="s">
        <v>105</v>
      </c>
      <c r="C121" s="215">
        <f>SUM(D121:E121)</f>
        <v>0</v>
      </c>
      <c r="D121" s="216">
        <f t="shared" ref="D121:E123" si="37">+F121+H121+J121+L121+N121+P121+R121+T121+V121+X121+Z121+AB121+AD121+AF121+AH121</f>
        <v>0</v>
      </c>
      <c r="E121" s="21">
        <f t="shared" si="37"/>
        <v>0</v>
      </c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5"/>
      <c r="AI121" s="26"/>
      <c r="AJ121" s="217"/>
      <c r="AK121" s="24"/>
      <c r="AP121" s="3"/>
      <c r="AQ121" s="3"/>
      <c r="AR121" s="3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8.75" customHeight="1" x14ac:dyDescent="0.25">
      <c r="A122" s="396"/>
      <c r="B122" s="37" t="s">
        <v>106</v>
      </c>
      <c r="C122" s="103">
        <f>SUM(D122:E122)</f>
        <v>0</v>
      </c>
      <c r="D122" s="218">
        <f t="shared" si="37"/>
        <v>0</v>
      </c>
      <c r="E122" s="40">
        <f t="shared" si="37"/>
        <v>0</v>
      </c>
      <c r="F122" s="41"/>
      <c r="G122" s="43"/>
      <c r="H122" s="41"/>
      <c r="I122" s="43"/>
      <c r="J122" s="41"/>
      <c r="K122" s="43"/>
      <c r="L122" s="41"/>
      <c r="M122" s="43"/>
      <c r="N122" s="41"/>
      <c r="O122" s="43"/>
      <c r="P122" s="41"/>
      <c r="Q122" s="43"/>
      <c r="R122" s="41"/>
      <c r="S122" s="43"/>
      <c r="T122" s="41"/>
      <c r="U122" s="43"/>
      <c r="V122" s="41"/>
      <c r="W122" s="43"/>
      <c r="X122" s="41"/>
      <c r="Y122" s="43"/>
      <c r="Z122" s="41"/>
      <c r="AA122" s="43"/>
      <c r="AB122" s="41"/>
      <c r="AC122" s="43"/>
      <c r="AD122" s="41"/>
      <c r="AE122" s="43"/>
      <c r="AF122" s="41"/>
      <c r="AG122" s="43"/>
      <c r="AH122" s="44"/>
      <c r="AI122" s="45"/>
      <c r="AJ122" s="184"/>
      <c r="AK122" s="43"/>
      <c r="AP122" s="3"/>
      <c r="AQ122" s="3"/>
      <c r="AR122" s="3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8.75" customHeight="1" x14ac:dyDescent="0.25">
      <c r="A123" s="399"/>
      <c r="B123" s="63" t="s">
        <v>107</v>
      </c>
      <c r="C123" s="219">
        <f>SUM(D123:E123)</f>
        <v>0</v>
      </c>
      <c r="D123" s="220">
        <f t="shared" si="37"/>
        <v>0</v>
      </c>
      <c r="E123" s="66">
        <f t="shared" si="37"/>
        <v>0</v>
      </c>
      <c r="F123" s="70"/>
      <c r="G123" s="84"/>
      <c r="H123" s="70"/>
      <c r="I123" s="84"/>
      <c r="J123" s="70"/>
      <c r="K123" s="84"/>
      <c r="L123" s="70"/>
      <c r="M123" s="84"/>
      <c r="N123" s="70"/>
      <c r="O123" s="84"/>
      <c r="P123" s="70"/>
      <c r="Q123" s="84"/>
      <c r="R123" s="70"/>
      <c r="S123" s="84"/>
      <c r="T123" s="70"/>
      <c r="U123" s="84"/>
      <c r="V123" s="70"/>
      <c r="W123" s="84"/>
      <c r="X123" s="70"/>
      <c r="Y123" s="84"/>
      <c r="Z123" s="70"/>
      <c r="AA123" s="84"/>
      <c r="AB123" s="70"/>
      <c r="AC123" s="84"/>
      <c r="AD123" s="70"/>
      <c r="AE123" s="84"/>
      <c r="AF123" s="70"/>
      <c r="AG123" s="84"/>
      <c r="AH123" s="85"/>
      <c r="AI123" s="86"/>
      <c r="AJ123" s="192"/>
      <c r="AK123" s="84"/>
      <c r="AP123" s="3"/>
      <c r="AQ123" s="3"/>
      <c r="AR123" s="3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21" customHeight="1" x14ac:dyDescent="0.25">
      <c r="A124" s="203" t="s">
        <v>108</v>
      </c>
      <c r="B124" s="9"/>
      <c r="C124" s="221"/>
      <c r="D124" s="222"/>
      <c r="E124" s="164"/>
      <c r="F124" s="164"/>
      <c r="G124" s="164"/>
      <c r="H124" s="164"/>
      <c r="I124" s="164"/>
      <c r="J124" s="164"/>
      <c r="K124" s="164"/>
      <c r="L124" s="164"/>
      <c r="M124" s="17"/>
      <c r="N124" s="17"/>
      <c r="O124" s="17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104" ht="21.75" customHeight="1" x14ac:dyDescent="0.25">
      <c r="A125" s="203" t="s">
        <v>109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104" ht="27" customHeight="1" x14ac:dyDescent="0.25">
      <c r="A126" s="406" t="s">
        <v>110</v>
      </c>
      <c r="B126" s="406" t="s">
        <v>111</v>
      </c>
      <c r="C126" s="406" t="s">
        <v>89</v>
      </c>
      <c r="D126" s="407" t="s">
        <v>112</v>
      </c>
      <c r="E126" s="422"/>
      <c r="F126" s="422"/>
      <c r="G126" s="422"/>
      <c r="H126" s="422"/>
      <c r="I126" s="422"/>
      <c r="J126" s="423"/>
      <c r="K126" s="393" t="s">
        <v>113</v>
      </c>
      <c r="L126" s="393" t="s">
        <v>114</v>
      </c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104" ht="55.5" customHeight="1" x14ac:dyDescent="0.25">
      <c r="A127" s="406"/>
      <c r="B127" s="406"/>
      <c r="C127" s="406"/>
      <c r="D127" s="11" t="s">
        <v>115</v>
      </c>
      <c r="E127" s="12" t="s">
        <v>116</v>
      </c>
      <c r="F127" s="12" t="s">
        <v>117</v>
      </c>
      <c r="G127" s="12" t="s">
        <v>118</v>
      </c>
      <c r="H127" s="12" t="s">
        <v>119</v>
      </c>
      <c r="I127" s="223" t="s">
        <v>120</v>
      </c>
      <c r="J127" s="224" t="s">
        <v>121</v>
      </c>
      <c r="K127" s="399"/>
      <c r="L127" s="399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104" ht="19.5" customHeight="1" x14ac:dyDescent="0.25">
      <c r="A128" s="406" t="s">
        <v>122</v>
      </c>
      <c r="B128" s="225" t="s">
        <v>123</v>
      </c>
      <c r="C128" s="226">
        <f t="shared" ref="C128:C143" si="38">SUM(D128:J128)</f>
        <v>0</v>
      </c>
      <c r="D128" s="22"/>
      <c r="E128" s="227"/>
      <c r="F128" s="227"/>
      <c r="G128" s="227"/>
      <c r="H128" s="227"/>
      <c r="I128" s="228"/>
      <c r="J128" s="26"/>
      <c r="K128" s="229"/>
      <c r="L128" s="102"/>
      <c r="M128" s="3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ht="19.5" customHeight="1" x14ac:dyDescent="0.25">
      <c r="A129" s="406"/>
      <c r="B129" s="209" t="s">
        <v>124</v>
      </c>
      <c r="C129" s="103">
        <f t="shared" si="38"/>
        <v>0</v>
      </c>
      <c r="D129" s="41"/>
      <c r="E129" s="230"/>
      <c r="F129" s="230"/>
      <c r="G129" s="230"/>
      <c r="H129" s="230"/>
      <c r="I129" s="101"/>
      <c r="J129" s="45"/>
      <c r="K129" s="182"/>
      <c r="L129" s="32"/>
      <c r="M129" s="3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ht="19.5" customHeight="1" x14ac:dyDescent="0.25">
      <c r="A130" s="406"/>
      <c r="B130" s="209" t="s">
        <v>125</v>
      </c>
      <c r="C130" s="103">
        <f t="shared" si="38"/>
        <v>0</v>
      </c>
      <c r="D130" s="41"/>
      <c r="E130" s="230"/>
      <c r="F130" s="230"/>
      <c r="G130" s="230"/>
      <c r="H130" s="230"/>
      <c r="I130" s="101"/>
      <c r="J130" s="45"/>
      <c r="K130" s="182"/>
      <c r="L130" s="32"/>
      <c r="M130" s="3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ht="19.5" customHeight="1" x14ac:dyDescent="0.25">
      <c r="A131" s="406"/>
      <c r="B131" s="231" t="s">
        <v>126</v>
      </c>
      <c r="C131" s="219">
        <f t="shared" si="38"/>
        <v>0</v>
      </c>
      <c r="D131" s="67"/>
      <c r="E131" s="232"/>
      <c r="F131" s="232"/>
      <c r="G131" s="232"/>
      <c r="H131" s="232"/>
      <c r="I131" s="233"/>
      <c r="J131" s="71"/>
      <c r="K131" s="234"/>
      <c r="L131" s="211"/>
      <c r="M131" s="3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ht="19.5" customHeight="1" x14ac:dyDescent="0.25">
      <c r="A132" s="406" t="s">
        <v>127</v>
      </c>
      <c r="B132" s="225" t="s">
        <v>123</v>
      </c>
      <c r="C132" s="215">
        <f t="shared" si="38"/>
        <v>0</v>
      </c>
      <c r="D132" s="77"/>
      <c r="E132" s="235"/>
      <c r="F132" s="235"/>
      <c r="G132" s="235"/>
      <c r="H132" s="235"/>
      <c r="I132" s="176"/>
      <c r="J132" s="80"/>
      <c r="K132" s="175"/>
      <c r="L132" s="30"/>
      <c r="M132" s="3"/>
      <c r="CG132" s="10"/>
      <c r="CH132" s="10"/>
      <c r="CI132" s="10"/>
      <c r="CJ132" s="10"/>
      <c r="CK132" s="10"/>
      <c r="CL132" s="10"/>
      <c r="CM132" s="10"/>
      <c r="CN132" s="10"/>
      <c r="CO132" s="10"/>
    </row>
    <row r="133" spans="1:93" ht="19.5" customHeight="1" x14ac:dyDescent="0.25">
      <c r="A133" s="406"/>
      <c r="B133" s="209" t="s">
        <v>124</v>
      </c>
      <c r="C133" s="236">
        <f t="shared" si="38"/>
        <v>0</v>
      </c>
      <c r="D133" s="237"/>
      <c r="E133" s="238"/>
      <c r="F133" s="238"/>
      <c r="G133" s="238"/>
      <c r="H133" s="238"/>
      <c r="I133" s="239"/>
      <c r="J133" s="240"/>
      <c r="K133" s="241"/>
      <c r="L133" s="124"/>
      <c r="M133" s="3"/>
      <c r="CG133" s="10"/>
      <c r="CH133" s="10"/>
      <c r="CI133" s="10"/>
      <c r="CJ133" s="10"/>
      <c r="CK133" s="10"/>
      <c r="CL133" s="10"/>
      <c r="CM133" s="10"/>
      <c r="CN133" s="10"/>
      <c r="CO133" s="10"/>
    </row>
    <row r="134" spans="1:93" ht="19.5" customHeight="1" x14ac:dyDescent="0.25">
      <c r="A134" s="406"/>
      <c r="B134" s="209" t="s">
        <v>125</v>
      </c>
      <c r="C134" s="103">
        <f t="shared" si="38"/>
        <v>0</v>
      </c>
      <c r="D134" s="41"/>
      <c r="E134" s="230"/>
      <c r="F134" s="230"/>
      <c r="G134" s="230"/>
      <c r="H134" s="230"/>
      <c r="I134" s="101"/>
      <c r="J134" s="45"/>
      <c r="K134" s="182"/>
      <c r="L134" s="32"/>
      <c r="M134" s="3"/>
      <c r="CG134" s="10"/>
      <c r="CH134" s="10"/>
      <c r="CI134" s="10"/>
      <c r="CJ134" s="10"/>
      <c r="CK134" s="10"/>
      <c r="CL134" s="10"/>
      <c r="CM134" s="10"/>
      <c r="CN134" s="10"/>
      <c r="CO134" s="10"/>
    </row>
    <row r="135" spans="1:93" ht="19.5" customHeight="1" x14ac:dyDescent="0.25">
      <c r="A135" s="406"/>
      <c r="B135" s="231" t="s">
        <v>126</v>
      </c>
      <c r="C135" s="219">
        <f t="shared" si="38"/>
        <v>0</v>
      </c>
      <c r="D135" s="70"/>
      <c r="E135" s="242"/>
      <c r="F135" s="242"/>
      <c r="G135" s="242"/>
      <c r="H135" s="242"/>
      <c r="I135" s="194"/>
      <c r="J135" s="86"/>
      <c r="K135" s="193"/>
      <c r="L135" s="75"/>
      <c r="M135" s="3"/>
      <c r="CG135" s="10"/>
      <c r="CH135" s="10"/>
      <c r="CI135" s="10"/>
      <c r="CJ135" s="10"/>
      <c r="CK135" s="10"/>
      <c r="CL135" s="10"/>
      <c r="CM135" s="10"/>
      <c r="CN135" s="10"/>
      <c r="CO135" s="10"/>
    </row>
    <row r="136" spans="1:93" ht="19.5" customHeight="1" x14ac:dyDescent="0.25">
      <c r="A136" s="406" t="s">
        <v>128</v>
      </c>
      <c r="B136" s="225" t="s">
        <v>123</v>
      </c>
      <c r="C136" s="215">
        <f t="shared" si="38"/>
        <v>0</v>
      </c>
      <c r="D136" s="77"/>
      <c r="E136" s="235"/>
      <c r="F136" s="235"/>
      <c r="G136" s="235"/>
      <c r="H136" s="235"/>
      <c r="I136" s="176"/>
      <c r="J136" s="80"/>
      <c r="K136" s="175"/>
      <c r="L136" s="30"/>
      <c r="M136" s="3"/>
      <c r="CG136" s="10"/>
      <c r="CH136" s="10"/>
      <c r="CI136" s="10"/>
      <c r="CJ136" s="10"/>
      <c r="CK136" s="10"/>
      <c r="CL136" s="10"/>
      <c r="CM136" s="10"/>
      <c r="CN136" s="10"/>
      <c r="CO136" s="10"/>
    </row>
    <row r="137" spans="1:93" ht="19.5" customHeight="1" x14ac:dyDescent="0.25">
      <c r="A137" s="406"/>
      <c r="B137" s="209" t="s">
        <v>124</v>
      </c>
      <c r="C137" s="236">
        <f t="shared" si="38"/>
        <v>0</v>
      </c>
      <c r="D137" s="237"/>
      <c r="E137" s="238"/>
      <c r="F137" s="238"/>
      <c r="G137" s="238"/>
      <c r="H137" s="238"/>
      <c r="I137" s="239"/>
      <c r="J137" s="240"/>
      <c r="K137" s="241"/>
      <c r="L137" s="124"/>
      <c r="M137" s="3"/>
      <c r="CG137" s="10"/>
      <c r="CH137" s="10"/>
      <c r="CI137" s="10"/>
      <c r="CJ137" s="10"/>
      <c r="CK137" s="10"/>
      <c r="CL137" s="10"/>
      <c r="CM137" s="10"/>
      <c r="CN137" s="10"/>
      <c r="CO137" s="10"/>
    </row>
    <row r="138" spans="1:93" ht="19.5" customHeight="1" x14ac:dyDescent="0.25">
      <c r="A138" s="406"/>
      <c r="B138" s="209" t="s">
        <v>125</v>
      </c>
      <c r="C138" s="103">
        <f t="shared" si="38"/>
        <v>0</v>
      </c>
      <c r="D138" s="41"/>
      <c r="E138" s="230"/>
      <c r="F138" s="230"/>
      <c r="G138" s="230"/>
      <c r="H138" s="230"/>
      <c r="I138" s="101"/>
      <c r="J138" s="45"/>
      <c r="K138" s="182"/>
      <c r="L138" s="32"/>
      <c r="M138" s="3"/>
      <c r="CG138" s="10"/>
      <c r="CH138" s="10"/>
      <c r="CI138" s="10"/>
      <c r="CJ138" s="10"/>
      <c r="CK138" s="10"/>
      <c r="CL138" s="10"/>
      <c r="CM138" s="10"/>
      <c r="CN138" s="10"/>
      <c r="CO138" s="10"/>
    </row>
    <row r="139" spans="1:93" ht="19.5" customHeight="1" x14ac:dyDescent="0.25">
      <c r="A139" s="406"/>
      <c r="B139" s="231" t="s">
        <v>126</v>
      </c>
      <c r="C139" s="219">
        <f t="shared" si="38"/>
        <v>0</v>
      </c>
      <c r="D139" s="70"/>
      <c r="E139" s="242"/>
      <c r="F139" s="242"/>
      <c r="G139" s="242"/>
      <c r="H139" s="242"/>
      <c r="I139" s="194"/>
      <c r="J139" s="86"/>
      <c r="K139" s="193"/>
      <c r="L139" s="75"/>
      <c r="M139" s="3"/>
      <c r="CG139" s="10"/>
      <c r="CH139" s="10"/>
      <c r="CI139" s="10"/>
      <c r="CJ139" s="10"/>
      <c r="CK139" s="10"/>
      <c r="CL139" s="10"/>
      <c r="CM139" s="10"/>
      <c r="CN139" s="10"/>
      <c r="CO139" s="10"/>
    </row>
    <row r="140" spans="1:93" ht="19.5" customHeight="1" x14ac:dyDescent="0.25">
      <c r="A140" s="406" t="s">
        <v>129</v>
      </c>
      <c r="B140" s="225" t="s">
        <v>123</v>
      </c>
      <c r="C140" s="215">
        <f t="shared" si="38"/>
        <v>0</v>
      </c>
      <c r="D140" s="77"/>
      <c r="E140" s="235"/>
      <c r="F140" s="235"/>
      <c r="G140" s="235"/>
      <c r="H140" s="235"/>
      <c r="I140" s="176"/>
      <c r="J140" s="80"/>
      <c r="K140" s="175"/>
      <c r="L140" s="30"/>
      <c r="M140" s="3"/>
      <c r="CG140" s="10"/>
      <c r="CH140" s="10"/>
      <c r="CI140" s="10"/>
      <c r="CJ140" s="10"/>
      <c r="CK140" s="10"/>
      <c r="CL140" s="10"/>
      <c r="CM140" s="10"/>
      <c r="CN140" s="10"/>
      <c r="CO140" s="10"/>
    </row>
    <row r="141" spans="1:93" ht="19.5" customHeight="1" x14ac:dyDescent="0.25">
      <c r="A141" s="406"/>
      <c r="B141" s="209" t="s">
        <v>124</v>
      </c>
      <c r="C141" s="236">
        <f t="shared" si="38"/>
        <v>0</v>
      </c>
      <c r="D141" s="237"/>
      <c r="E141" s="238"/>
      <c r="F141" s="238"/>
      <c r="G141" s="238"/>
      <c r="H141" s="238"/>
      <c r="I141" s="239"/>
      <c r="J141" s="240"/>
      <c r="K141" s="241"/>
      <c r="L141" s="124"/>
      <c r="M141" s="3"/>
      <c r="CG141" s="10"/>
      <c r="CH141" s="10"/>
      <c r="CI141" s="10"/>
      <c r="CJ141" s="10"/>
      <c r="CK141" s="10"/>
      <c r="CL141" s="10"/>
      <c r="CM141" s="10"/>
      <c r="CN141" s="10"/>
      <c r="CO141" s="10"/>
    </row>
    <row r="142" spans="1:93" ht="19.5" customHeight="1" x14ac:dyDescent="0.25">
      <c r="A142" s="406"/>
      <c r="B142" s="209" t="s">
        <v>125</v>
      </c>
      <c r="C142" s="103">
        <f t="shared" si="38"/>
        <v>0</v>
      </c>
      <c r="D142" s="41"/>
      <c r="E142" s="230"/>
      <c r="F142" s="230"/>
      <c r="G142" s="230"/>
      <c r="H142" s="230"/>
      <c r="I142" s="101"/>
      <c r="J142" s="45"/>
      <c r="K142" s="182"/>
      <c r="L142" s="32"/>
      <c r="M142" s="3"/>
      <c r="CG142" s="10"/>
      <c r="CH142" s="10"/>
      <c r="CI142" s="10"/>
      <c r="CJ142" s="10"/>
      <c r="CK142" s="10"/>
      <c r="CL142" s="10"/>
      <c r="CM142" s="10"/>
      <c r="CN142" s="10"/>
      <c r="CO142" s="10"/>
    </row>
    <row r="143" spans="1:93" ht="19.5" customHeight="1" x14ac:dyDescent="0.25">
      <c r="A143" s="406"/>
      <c r="B143" s="231" t="s">
        <v>126</v>
      </c>
      <c r="C143" s="219">
        <f t="shared" si="38"/>
        <v>0</v>
      </c>
      <c r="D143" s="70"/>
      <c r="E143" s="242"/>
      <c r="F143" s="242"/>
      <c r="G143" s="242"/>
      <c r="H143" s="242"/>
      <c r="I143" s="194"/>
      <c r="J143" s="86"/>
      <c r="K143" s="193"/>
      <c r="L143" s="75"/>
      <c r="M143" s="3"/>
      <c r="CG143" s="10"/>
      <c r="CH143" s="10"/>
      <c r="CI143" s="10"/>
      <c r="CJ143" s="10"/>
      <c r="CK143" s="10"/>
      <c r="CL143" s="10"/>
      <c r="CM143" s="10"/>
      <c r="CN143" s="10"/>
      <c r="CO143" s="10"/>
    </row>
    <row r="144" spans="1:93" ht="37.35" customHeight="1" x14ac:dyDescent="0.25">
      <c r="A144" s="203" t="s">
        <v>130</v>
      </c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CG144" s="10"/>
      <c r="CH144" s="10"/>
      <c r="CI144" s="10"/>
      <c r="CJ144" s="10"/>
      <c r="CK144" s="10"/>
      <c r="CL144" s="10"/>
      <c r="CM144" s="10"/>
      <c r="CN144" s="10"/>
      <c r="CO144" s="10"/>
    </row>
    <row r="145" spans="1:93" ht="42.75" customHeight="1" x14ac:dyDescent="0.25">
      <c r="A145" s="204" t="s">
        <v>131</v>
      </c>
      <c r="B145" s="329" t="s">
        <v>132</v>
      </c>
      <c r="C145" s="166" t="s">
        <v>133</v>
      </c>
      <c r="D145" s="167" t="s">
        <v>134</v>
      </c>
      <c r="E145" s="167" t="s">
        <v>135</v>
      </c>
      <c r="F145" s="167" t="s">
        <v>136</v>
      </c>
      <c r="G145" s="167" t="s">
        <v>137</v>
      </c>
      <c r="H145" s="244" t="s">
        <v>138</v>
      </c>
      <c r="I145" s="245"/>
      <c r="J145" s="246"/>
      <c r="K145" s="246"/>
      <c r="L145" s="246"/>
      <c r="CG145" s="10"/>
      <c r="CH145" s="10"/>
      <c r="CI145" s="10"/>
      <c r="CJ145" s="10"/>
      <c r="CK145" s="10"/>
      <c r="CL145" s="10"/>
      <c r="CM145" s="10"/>
      <c r="CN145" s="10"/>
      <c r="CO145" s="10"/>
    </row>
    <row r="146" spans="1:93" ht="21.75" customHeight="1" x14ac:dyDescent="0.25">
      <c r="A146" s="225" t="s">
        <v>139</v>
      </c>
      <c r="B146" s="247"/>
      <c r="C146" s="77"/>
      <c r="D146" s="247"/>
      <c r="E146" s="247"/>
      <c r="F146" s="247"/>
      <c r="G146" s="247"/>
      <c r="H146" s="248"/>
      <c r="I146" s="249"/>
      <c r="J146" s="222"/>
      <c r="K146" s="222"/>
      <c r="L146" s="222"/>
      <c r="CG146" s="10"/>
      <c r="CH146" s="10"/>
      <c r="CI146" s="10"/>
      <c r="CJ146" s="10"/>
      <c r="CK146" s="10"/>
      <c r="CL146" s="10"/>
      <c r="CM146" s="10"/>
      <c r="CN146" s="10"/>
      <c r="CO146" s="10"/>
    </row>
    <row r="147" spans="1:93" ht="21.75" customHeight="1" x14ac:dyDescent="0.25">
      <c r="A147" s="209" t="s">
        <v>124</v>
      </c>
      <c r="B147" s="238"/>
      <c r="C147" s="237"/>
      <c r="D147" s="238"/>
      <c r="E147" s="238"/>
      <c r="F147" s="238"/>
      <c r="G147" s="238"/>
      <c r="H147" s="250"/>
      <c r="I147" s="249"/>
      <c r="J147" s="222"/>
      <c r="K147" s="222"/>
      <c r="L147" s="222"/>
      <c r="CG147" s="10"/>
      <c r="CH147" s="10"/>
      <c r="CI147" s="10"/>
      <c r="CJ147" s="10"/>
      <c r="CK147" s="10"/>
      <c r="CL147" s="10"/>
      <c r="CM147" s="10"/>
      <c r="CN147" s="10"/>
      <c r="CO147" s="10"/>
    </row>
    <row r="148" spans="1:93" ht="21.75" customHeight="1" x14ac:dyDescent="0.25">
      <c r="A148" s="209" t="s">
        <v>125</v>
      </c>
      <c r="B148" s="230"/>
      <c r="C148" s="41"/>
      <c r="D148" s="230"/>
      <c r="E148" s="230"/>
      <c r="F148" s="230"/>
      <c r="G148" s="230"/>
      <c r="H148" s="43"/>
      <c r="I148" s="249"/>
      <c r="J148" s="222"/>
      <c r="K148" s="222"/>
      <c r="L148" s="222"/>
      <c r="CG148" s="10"/>
      <c r="CH148" s="10"/>
      <c r="CI148" s="10"/>
      <c r="CJ148" s="10"/>
      <c r="CK148" s="10"/>
      <c r="CL148" s="10"/>
      <c r="CM148" s="10"/>
      <c r="CN148" s="10"/>
      <c r="CO148" s="10"/>
    </row>
    <row r="149" spans="1:93" ht="21.75" customHeight="1" x14ac:dyDescent="0.25">
      <c r="A149" s="231" t="s">
        <v>140</v>
      </c>
      <c r="B149" s="242"/>
      <c r="C149" s="70"/>
      <c r="D149" s="242"/>
      <c r="E149" s="242"/>
      <c r="F149" s="242"/>
      <c r="G149" s="242"/>
      <c r="H149" s="84"/>
      <c r="I149" s="249"/>
      <c r="J149" s="222"/>
      <c r="K149" s="222"/>
      <c r="L149" s="222"/>
      <c r="CG149" s="10"/>
      <c r="CH149" s="10"/>
      <c r="CI149" s="10"/>
      <c r="CJ149" s="10"/>
      <c r="CK149" s="10"/>
      <c r="CL149" s="10"/>
      <c r="CM149" s="10"/>
      <c r="CN149" s="10"/>
      <c r="CO149" s="10"/>
    </row>
    <row r="150" spans="1:93" ht="16.350000000000001" customHeight="1" x14ac:dyDescent="0.25">
      <c r="A150" s="203" t="s">
        <v>141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CG150" s="10"/>
      <c r="CH150" s="10"/>
      <c r="CI150" s="10"/>
      <c r="CJ150" s="10"/>
      <c r="CK150" s="10"/>
      <c r="CL150" s="10"/>
      <c r="CM150" s="10"/>
      <c r="CN150" s="10"/>
      <c r="CO150" s="10"/>
    </row>
    <row r="151" spans="1:93" ht="50.25" customHeight="1" x14ac:dyDescent="0.25">
      <c r="A151" s="204" t="s">
        <v>131</v>
      </c>
      <c r="B151" s="329" t="s">
        <v>89</v>
      </c>
      <c r="C151" s="166" t="s">
        <v>142</v>
      </c>
      <c r="D151" s="167" t="s">
        <v>143</v>
      </c>
      <c r="E151" s="167" t="s">
        <v>144</v>
      </c>
      <c r="F151" s="167" t="s">
        <v>145</v>
      </c>
      <c r="G151" s="167" t="s">
        <v>146</v>
      </c>
      <c r="H151" s="244" t="s">
        <v>147</v>
      </c>
      <c r="I151" s="245"/>
      <c r="J151" s="246"/>
      <c r="K151" s="246"/>
      <c r="L151" s="246"/>
      <c r="CG151" s="10"/>
      <c r="CH151" s="10"/>
      <c r="CI151" s="10"/>
      <c r="CJ151" s="10"/>
      <c r="CK151" s="10"/>
      <c r="CL151" s="10"/>
      <c r="CM151" s="10"/>
      <c r="CN151" s="10"/>
      <c r="CO151" s="10"/>
    </row>
    <row r="152" spans="1:93" ht="19.5" customHeight="1" x14ac:dyDescent="0.25">
      <c r="A152" s="225" t="s">
        <v>139</v>
      </c>
      <c r="B152" s="215">
        <f t="shared" ref="B152:B157" si="39">SUM(C152:H152)</f>
        <v>0</v>
      </c>
      <c r="C152" s="77"/>
      <c r="D152" s="247"/>
      <c r="E152" s="247"/>
      <c r="F152" s="247"/>
      <c r="G152" s="247"/>
      <c r="H152" s="248"/>
      <c r="I152" s="249"/>
      <c r="J152" s="222"/>
      <c r="K152" s="222"/>
      <c r="L152" s="222"/>
      <c r="BX152" s="2"/>
      <c r="CA152" s="3"/>
    </row>
    <row r="153" spans="1:93" ht="19.5" customHeight="1" x14ac:dyDescent="0.25">
      <c r="A153" s="209" t="s">
        <v>124</v>
      </c>
      <c r="B153" s="103">
        <f t="shared" si="39"/>
        <v>0</v>
      </c>
      <c r="C153" s="41"/>
      <c r="D153" s="230"/>
      <c r="E153" s="230"/>
      <c r="F153" s="230"/>
      <c r="G153" s="230"/>
      <c r="H153" s="43"/>
      <c r="I153" s="249"/>
      <c r="J153" s="222"/>
      <c r="K153" s="222"/>
      <c r="L153" s="222"/>
      <c r="BX153" s="2"/>
      <c r="CA153" s="3"/>
    </row>
    <row r="154" spans="1:93" ht="19.5" customHeight="1" x14ac:dyDescent="0.25">
      <c r="A154" s="209" t="s">
        <v>125</v>
      </c>
      <c r="B154" s="103">
        <f t="shared" si="39"/>
        <v>0</v>
      </c>
      <c r="C154" s="41"/>
      <c r="D154" s="230"/>
      <c r="E154" s="230"/>
      <c r="F154" s="230"/>
      <c r="G154" s="230"/>
      <c r="H154" s="43"/>
      <c r="I154" s="249"/>
      <c r="J154" s="222"/>
      <c r="K154" s="222"/>
      <c r="L154" s="222"/>
      <c r="BX154" s="2"/>
      <c r="CA154" s="3"/>
    </row>
    <row r="155" spans="1:93" ht="19.5" customHeight="1" x14ac:dyDescent="0.25">
      <c r="A155" s="251" t="s">
        <v>148</v>
      </c>
      <c r="B155" s="103">
        <f t="shared" si="39"/>
        <v>0</v>
      </c>
      <c r="C155" s="41"/>
      <c r="D155" s="230"/>
      <c r="E155" s="230"/>
      <c r="F155" s="230"/>
      <c r="G155" s="230"/>
      <c r="H155" s="43"/>
      <c r="I155" s="249"/>
      <c r="J155" s="222"/>
      <c r="K155" s="222"/>
      <c r="L155" s="222"/>
      <c r="BX155" s="2"/>
      <c r="CA155" s="3"/>
    </row>
    <row r="156" spans="1:93" ht="19.5" customHeight="1" x14ac:dyDescent="0.25">
      <c r="A156" s="252" t="s">
        <v>149</v>
      </c>
      <c r="B156" s="253">
        <f t="shared" si="39"/>
        <v>0</v>
      </c>
      <c r="C156" s="53"/>
      <c r="D156" s="254"/>
      <c r="E156" s="254"/>
      <c r="F156" s="254"/>
      <c r="G156" s="254"/>
      <c r="H156" s="55"/>
      <c r="I156" s="249"/>
      <c r="J156" s="222"/>
      <c r="K156" s="222"/>
      <c r="L156" s="222"/>
    </row>
    <row r="157" spans="1:93" ht="19.5" customHeight="1" x14ac:dyDescent="0.25">
      <c r="A157" s="219" t="s">
        <v>150</v>
      </c>
      <c r="B157" s="219">
        <f t="shared" si="39"/>
        <v>0</v>
      </c>
      <c r="C157" s="70"/>
      <c r="D157" s="242"/>
      <c r="E157" s="242"/>
      <c r="F157" s="242"/>
      <c r="G157" s="242"/>
      <c r="H157" s="84"/>
      <c r="I157" s="249"/>
      <c r="J157" s="222"/>
      <c r="K157" s="222"/>
      <c r="L157" s="222"/>
    </row>
    <row r="158" spans="1:93" ht="21.75" customHeight="1" x14ac:dyDescent="0.25">
      <c r="A158" s="203" t="s">
        <v>151</v>
      </c>
      <c r="B158" s="222"/>
      <c r="C158" s="222"/>
      <c r="D158" s="222"/>
      <c r="E158" s="222"/>
      <c r="F158" s="222"/>
      <c r="G158" s="222"/>
      <c r="H158" s="222"/>
    </row>
    <row r="159" spans="1:93" ht="57.75" customHeight="1" x14ac:dyDescent="0.25">
      <c r="A159" s="204" t="s">
        <v>131</v>
      </c>
      <c r="B159" s="204" t="s">
        <v>152</v>
      </c>
      <c r="C159" s="255" t="s">
        <v>153</v>
      </c>
      <c r="D159" s="255" t="s">
        <v>36</v>
      </c>
      <c r="E159" s="167" t="s">
        <v>154</v>
      </c>
      <c r="F159" s="167" t="s">
        <v>155</v>
      </c>
      <c r="G159" s="167" t="s">
        <v>156</v>
      </c>
      <c r="H159" s="167" t="s">
        <v>157</v>
      </c>
      <c r="I159" s="167" t="s">
        <v>158</v>
      </c>
      <c r="J159" s="330" t="s">
        <v>159</v>
      </c>
    </row>
    <row r="160" spans="1:93" ht="18" customHeight="1" x14ac:dyDescent="0.25">
      <c r="A160" s="225" t="s">
        <v>160</v>
      </c>
      <c r="B160" s="256"/>
      <c r="C160" s="175"/>
      <c r="D160" s="175"/>
      <c r="E160" s="247"/>
      <c r="F160" s="247"/>
      <c r="G160" s="247"/>
      <c r="H160" s="247"/>
      <c r="I160" s="247"/>
      <c r="J160" s="257"/>
    </row>
    <row r="161" spans="1:10" ht="18" customHeight="1" x14ac:dyDescent="0.25">
      <c r="A161" s="209" t="s">
        <v>140</v>
      </c>
      <c r="B161" s="32"/>
      <c r="C161" s="182"/>
      <c r="D161" s="182"/>
      <c r="E161" s="230"/>
      <c r="F161" s="230"/>
      <c r="G161" s="230"/>
      <c r="H161" s="230"/>
      <c r="I161" s="230"/>
      <c r="J161" s="42"/>
    </row>
    <row r="162" spans="1:10" ht="18" customHeight="1" x14ac:dyDescent="0.25">
      <c r="A162" s="258" t="s">
        <v>161</v>
      </c>
      <c r="B162" s="75"/>
      <c r="C162" s="193"/>
      <c r="D162" s="193"/>
      <c r="E162" s="242"/>
      <c r="F162" s="242"/>
      <c r="G162" s="242"/>
      <c r="H162" s="242"/>
      <c r="I162" s="242"/>
      <c r="J162" s="74"/>
    </row>
    <row r="186" spans="1:104" ht="12.75" customHeight="1" x14ac:dyDescent="0.25"/>
    <row r="187" spans="1:104" s="259" customFormat="1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</row>
    <row r="194" spans="1:15" hidden="1" x14ac:dyDescent="0.25">
      <c r="A194" s="259">
        <f>SUM(C14:C89,C94:C105,C128:C143,B146:B149,B152:B157,C108:C115)</f>
        <v>1371</v>
      </c>
      <c r="B194" s="259">
        <f>SUM(CG11:CO151)</f>
        <v>0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</row>
  </sheetData>
  <mergeCells count="96">
    <mergeCell ref="A140:A143"/>
    <mergeCell ref="AJ119:AK119"/>
    <mergeCell ref="A121:A123"/>
    <mergeCell ref="A126:A127"/>
    <mergeCell ref="B126:B127"/>
    <mergeCell ref="C126:C127"/>
    <mergeCell ref="D126:J126"/>
    <mergeCell ref="K126:K127"/>
    <mergeCell ref="L126:L127"/>
    <mergeCell ref="X119:Y119"/>
    <mergeCell ref="Z119:AA119"/>
    <mergeCell ref="AB119:AC119"/>
    <mergeCell ref="AD119:AE119"/>
    <mergeCell ref="T119:U119"/>
    <mergeCell ref="V119:W119"/>
    <mergeCell ref="A128:A131"/>
    <mergeCell ref="A132:A135"/>
    <mergeCell ref="A136:A139"/>
    <mergeCell ref="F118:AK118"/>
    <mergeCell ref="F119:G119"/>
    <mergeCell ref="H119:I119"/>
    <mergeCell ref="J119:K119"/>
    <mergeCell ref="AF119:AG119"/>
    <mergeCell ref="AH119:AI119"/>
    <mergeCell ref="L119:M119"/>
    <mergeCell ref="N119:O119"/>
    <mergeCell ref="P119:Q119"/>
    <mergeCell ref="R119:S119"/>
    <mergeCell ref="Z92:AA92"/>
    <mergeCell ref="AB92:AC92"/>
    <mergeCell ref="AD92:AE92"/>
    <mergeCell ref="AF92:AG92"/>
    <mergeCell ref="AH92:AI92"/>
    <mergeCell ref="A94:A99"/>
    <mergeCell ref="A100:A105"/>
    <mergeCell ref="A107:A116"/>
    <mergeCell ref="A118:A120"/>
    <mergeCell ref="C118:E119"/>
    <mergeCell ref="AQ91:AQ93"/>
    <mergeCell ref="AR91:AR93"/>
    <mergeCell ref="F92:G92"/>
    <mergeCell ref="H92:I92"/>
    <mergeCell ref="J92:K92"/>
    <mergeCell ref="L92:M92"/>
    <mergeCell ref="X92:Y92"/>
    <mergeCell ref="F91:AM91"/>
    <mergeCell ref="AN91:AO92"/>
    <mergeCell ref="AP91:AP93"/>
    <mergeCell ref="N92:O92"/>
    <mergeCell ref="P92:Q92"/>
    <mergeCell ref="R92:S92"/>
    <mergeCell ref="T92:U92"/>
    <mergeCell ref="V92:W92"/>
    <mergeCell ref="AL92:AM92"/>
    <mergeCell ref="A65:A68"/>
    <mergeCell ref="A69:A75"/>
    <mergeCell ref="A76:A80"/>
    <mergeCell ref="A82:A89"/>
    <mergeCell ref="A91:A93"/>
    <mergeCell ref="A14:A24"/>
    <mergeCell ref="A25:A35"/>
    <mergeCell ref="A36:A46"/>
    <mergeCell ref="A47:A57"/>
    <mergeCell ref="A58:A64"/>
    <mergeCell ref="X12:Y12"/>
    <mergeCell ref="AN10:AN13"/>
    <mergeCell ref="AO10:AP12"/>
    <mergeCell ref="B91:B93"/>
    <mergeCell ref="AL12:AM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C91:E92"/>
    <mergeCell ref="AJ92:AK9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F12:G12"/>
    <mergeCell ref="H12:I12"/>
    <mergeCell ref="J12:K12"/>
    <mergeCell ref="L12:M12"/>
    <mergeCell ref="T12:U12"/>
    <mergeCell ref="V12:W12"/>
  </mergeCells>
  <dataValidations count="1">
    <dataValidation type="whole" allowBlank="1" showInputMessage="1" showErrorMessage="1" error="Valor no Permitido" sqref="A1:XFD1048576" xr:uid="{BA76AC71-7780-4F98-B544-8742BC948A38}">
      <formula1>0</formula1>
      <formula2>1E+30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19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17.28515625" style="2" customWidth="1"/>
    <col min="4" max="4" width="16.140625" style="2" customWidth="1"/>
    <col min="5" max="5" width="14.140625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ht="16.350000000000001" customHeight="1" x14ac:dyDescent="0.25">
      <c r="A1" s="1" t="s">
        <v>0</v>
      </c>
    </row>
    <row r="2" spans="1:93" ht="16.350000000000001" customHeight="1" x14ac:dyDescent="0.25">
      <c r="A2" s="1" t="str">
        <f>CONCATENATE("COMUNA: ",[7]NOMBRE!B2," - ","( ",[7]NOMBRE!C2,[7]NOMBRE!D2,[7]NOMBRE!E2,[7]NOMBRE!F2,[7]NOMBRE!G2," )")</f>
        <v>COMUNA: LINARES - ( 07401 )</v>
      </c>
    </row>
    <row r="3" spans="1:93" ht="16.350000000000001" customHeight="1" x14ac:dyDescent="0.25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93" ht="16.350000000000001" customHeight="1" x14ac:dyDescent="0.25">
      <c r="A4" s="1" t="str">
        <f>CONCATENATE("MES: ",[7]NOMBRE!B6," - ","( ",[7]NOMBRE!C6,[7]NOMBRE!D6," )")</f>
        <v>MES: JUNIO - ( 06 )</v>
      </c>
    </row>
    <row r="5" spans="1:93" ht="16.350000000000001" customHeight="1" x14ac:dyDescent="0.25">
      <c r="A5" s="1" t="str">
        <f>CONCATENATE("AÑO: ",[7]NOMBRE!B7)</f>
        <v>AÑO: 2021</v>
      </c>
    </row>
    <row r="6" spans="1:93" x14ac:dyDescent="0.25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93" x14ac:dyDescent="0.25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</row>
    <row r="8" spans="1:93" ht="32.1" customHeight="1" x14ac:dyDescent="0.25">
      <c r="A8" s="386" t="s">
        <v>2</v>
      </c>
      <c r="B8" s="38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93" ht="32.1" customHeigh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</row>
    <row r="10" spans="1:93" ht="16.350000000000001" customHeight="1" x14ac:dyDescent="0.25">
      <c r="A10" s="387" t="s">
        <v>4</v>
      </c>
      <c r="B10" s="388" t="s">
        <v>5</v>
      </c>
      <c r="C10" s="391" t="s">
        <v>6</v>
      </c>
      <c r="D10" s="392"/>
      <c r="E10" s="393"/>
      <c r="F10" s="400" t="s">
        <v>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2"/>
      <c r="AN10" s="409" t="s">
        <v>8</v>
      </c>
      <c r="AO10" s="412" t="s">
        <v>9</v>
      </c>
      <c r="AP10" s="393"/>
      <c r="AQ10" s="382" t="s">
        <v>10</v>
      </c>
      <c r="AR10" s="382" t="s">
        <v>11</v>
      </c>
      <c r="AS10" s="382" t="s">
        <v>12</v>
      </c>
      <c r="AT10" s="382" t="s">
        <v>13</v>
      </c>
      <c r="BX10" s="2"/>
    </row>
    <row r="11" spans="1:93" ht="16.350000000000001" customHeight="1" x14ac:dyDescent="0.25">
      <c r="A11" s="387"/>
      <c r="B11" s="389"/>
      <c r="C11" s="394"/>
      <c r="D11" s="395"/>
      <c r="E11" s="396"/>
      <c r="F11" s="403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5"/>
      <c r="AN11" s="410"/>
      <c r="AO11" s="413"/>
      <c r="AP11" s="396"/>
      <c r="AQ11" s="383"/>
      <c r="AR11" s="383"/>
      <c r="AS11" s="383"/>
      <c r="AT11" s="383"/>
      <c r="BX11" s="2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6.350000000000001" customHeight="1" x14ac:dyDescent="0.25">
      <c r="A12" s="387"/>
      <c r="B12" s="389"/>
      <c r="C12" s="397"/>
      <c r="D12" s="398"/>
      <c r="E12" s="399"/>
      <c r="F12" s="406" t="s">
        <v>14</v>
      </c>
      <c r="G12" s="406"/>
      <c r="H12" s="407" t="s">
        <v>15</v>
      </c>
      <c r="I12" s="408"/>
      <c r="J12" s="407" t="s">
        <v>16</v>
      </c>
      <c r="K12" s="408"/>
      <c r="L12" s="407" t="s">
        <v>17</v>
      </c>
      <c r="M12" s="408"/>
      <c r="N12" s="407" t="s">
        <v>18</v>
      </c>
      <c r="O12" s="408"/>
      <c r="P12" s="407" t="s">
        <v>19</v>
      </c>
      <c r="Q12" s="408"/>
      <c r="R12" s="407" t="s">
        <v>20</v>
      </c>
      <c r="S12" s="408"/>
      <c r="T12" s="407" t="s">
        <v>21</v>
      </c>
      <c r="U12" s="408"/>
      <c r="V12" s="407" t="s">
        <v>22</v>
      </c>
      <c r="W12" s="408"/>
      <c r="X12" s="407" t="s">
        <v>23</v>
      </c>
      <c r="Y12" s="408"/>
      <c r="Z12" s="407" t="s">
        <v>24</v>
      </c>
      <c r="AA12" s="408"/>
      <c r="AB12" s="407" t="s">
        <v>25</v>
      </c>
      <c r="AC12" s="408"/>
      <c r="AD12" s="407" t="s">
        <v>26</v>
      </c>
      <c r="AE12" s="408"/>
      <c r="AF12" s="407" t="s">
        <v>27</v>
      </c>
      <c r="AG12" s="408"/>
      <c r="AH12" s="407" t="s">
        <v>28</v>
      </c>
      <c r="AI12" s="408"/>
      <c r="AJ12" s="407" t="s">
        <v>29</v>
      </c>
      <c r="AK12" s="408"/>
      <c r="AL12" s="415" t="s">
        <v>30</v>
      </c>
      <c r="AM12" s="416"/>
      <c r="AN12" s="410"/>
      <c r="AO12" s="414"/>
      <c r="AP12" s="399"/>
      <c r="AQ12" s="383"/>
      <c r="AR12" s="383"/>
      <c r="AS12" s="383"/>
      <c r="AT12" s="383"/>
      <c r="BX12" s="2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6.350000000000001" customHeight="1" x14ac:dyDescent="0.25">
      <c r="A13" s="387"/>
      <c r="B13" s="390"/>
      <c r="C13" s="11" t="s">
        <v>31</v>
      </c>
      <c r="D13" s="12" t="s">
        <v>32</v>
      </c>
      <c r="E13" s="334" t="s">
        <v>33</v>
      </c>
      <c r="F13" s="11" t="s">
        <v>32</v>
      </c>
      <c r="G13" s="333" t="s">
        <v>33</v>
      </c>
      <c r="H13" s="11" t="s">
        <v>32</v>
      </c>
      <c r="I13" s="333" t="s">
        <v>33</v>
      </c>
      <c r="J13" s="11" t="s">
        <v>32</v>
      </c>
      <c r="K13" s="333" t="s">
        <v>33</v>
      </c>
      <c r="L13" s="11" t="s">
        <v>32</v>
      </c>
      <c r="M13" s="333" t="s">
        <v>33</v>
      </c>
      <c r="N13" s="11" t="s">
        <v>32</v>
      </c>
      <c r="O13" s="333" t="s">
        <v>33</v>
      </c>
      <c r="P13" s="11" t="s">
        <v>32</v>
      </c>
      <c r="Q13" s="333" t="s">
        <v>33</v>
      </c>
      <c r="R13" s="11" t="s">
        <v>32</v>
      </c>
      <c r="S13" s="333" t="s">
        <v>33</v>
      </c>
      <c r="T13" s="11" t="s">
        <v>32</v>
      </c>
      <c r="U13" s="333" t="s">
        <v>33</v>
      </c>
      <c r="V13" s="11" t="s">
        <v>32</v>
      </c>
      <c r="W13" s="333" t="s">
        <v>33</v>
      </c>
      <c r="X13" s="11" t="s">
        <v>32</v>
      </c>
      <c r="Y13" s="333" t="s">
        <v>33</v>
      </c>
      <c r="Z13" s="11" t="s">
        <v>32</v>
      </c>
      <c r="AA13" s="333" t="s">
        <v>33</v>
      </c>
      <c r="AB13" s="11" t="s">
        <v>32</v>
      </c>
      <c r="AC13" s="333" t="s">
        <v>33</v>
      </c>
      <c r="AD13" s="11" t="s">
        <v>32</v>
      </c>
      <c r="AE13" s="333" t="s">
        <v>33</v>
      </c>
      <c r="AF13" s="11" t="s">
        <v>32</v>
      </c>
      <c r="AG13" s="333" t="s">
        <v>33</v>
      </c>
      <c r="AH13" s="11" t="s">
        <v>32</v>
      </c>
      <c r="AI13" s="333" t="s">
        <v>33</v>
      </c>
      <c r="AJ13" s="11" t="s">
        <v>32</v>
      </c>
      <c r="AK13" s="333" t="s">
        <v>33</v>
      </c>
      <c r="AL13" s="11" t="s">
        <v>32</v>
      </c>
      <c r="AM13" s="340" t="s">
        <v>33</v>
      </c>
      <c r="AN13" s="411"/>
      <c r="AO13" s="16" t="s">
        <v>34</v>
      </c>
      <c r="AP13" s="333" t="s">
        <v>35</v>
      </c>
      <c r="AQ13" s="384"/>
      <c r="AR13" s="384"/>
      <c r="AS13" s="384"/>
      <c r="AT13" s="384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X13" s="2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6.350000000000001" customHeight="1" x14ac:dyDescent="0.25">
      <c r="A14" s="382" t="s">
        <v>36</v>
      </c>
      <c r="B14" s="18" t="s">
        <v>37</v>
      </c>
      <c r="C14" s="19">
        <f t="shared" ref="C14:C77" si="0">SUM(D14+E14)</f>
        <v>4</v>
      </c>
      <c r="D14" s="20">
        <f>+F14+H14+J14+L14+N14+P14+R14+T14+V14+X14+Z14+AB14+AD14+AF14+AH14+AJ14+AL14</f>
        <v>3</v>
      </c>
      <c r="E14" s="21">
        <f>+G14+I14+K14+M14+O14+Q14+S14+U14+W14+Y14+AA14+AC14+AE14+AG14+AI14+AK14+AM14</f>
        <v>1</v>
      </c>
      <c r="F14" s="22"/>
      <c r="G14" s="23"/>
      <c r="H14" s="22"/>
      <c r="I14" s="23"/>
      <c r="J14" s="22"/>
      <c r="K14" s="24"/>
      <c r="L14" s="22"/>
      <c r="M14" s="24"/>
      <c r="N14" s="22"/>
      <c r="O14" s="24"/>
      <c r="P14" s="22"/>
      <c r="Q14" s="24"/>
      <c r="R14" s="22"/>
      <c r="S14" s="24"/>
      <c r="T14" s="22">
        <v>2</v>
      </c>
      <c r="U14" s="24">
        <v>1</v>
      </c>
      <c r="V14" s="22">
        <v>1</v>
      </c>
      <c r="W14" s="24"/>
      <c r="X14" s="22"/>
      <c r="Y14" s="24"/>
      <c r="Z14" s="22"/>
      <c r="AA14" s="24"/>
      <c r="AB14" s="22"/>
      <c r="AC14" s="24"/>
      <c r="AD14" s="22"/>
      <c r="AE14" s="24"/>
      <c r="AF14" s="22"/>
      <c r="AG14" s="24"/>
      <c r="AH14" s="22"/>
      <c r="AI14" s="24"/>
      <c r="AJ14" s="22"/>
      <c r="AK14" s="24"/>
      <c r="AL14" s="25"/>
      <c r="AM14" s="26"/>
      <c r="AN14" s="27">
        <v>0</v>
      </c>
      <c r="AO14" s="28">
        <v>0</v>
      </c>
      <c r="AP14" s="29">
        <v>0</v>
      </c>
      <c r="AQ14" s="30">
        <v>0</v>
      </c>
      <c r="AR14" s="30">
        <v>0</v>
      </c>
      <c r="AS14" s="31"/>
      <c r="AT14" s="32">
        <v>0</v>
      </c>
      <c r="AU14" s="33" t="str">
        <f t="shared" ref="AU14:AU77" si="1">$CA14&amp;$CB14&amp;$CC14&amp;$CD14</f>
        <v/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17"/>
      <c r="BG14" s="17"/>
      <c r="BX14" s="2"/>
      <c r="CA14" s="35" t="str">
        <f t="shared" ref="CA14:CA77" si="2">IF(CG14=1,"* No olvide digitar la columna Trans y/o Pueblos Originarios y/o Migrantes y/o Población SENAME (Digite Cero si no tiene). ","")</f>
        <v/>
      </c>
      <c r="CB14" s="35" t="str">
        <f t="shared" ref="CB14:CB77" si="3">IF(CH14=1,"* El número de Trans y/o Pueblos Originarios y/o Migrantes y/o Población SENAME NO DEBE ser mayor que el Total. ","")</f>
        <v/>
      </c>
      <c r="CC14" s="35" t="str">
        <f t="shared" ref="CC14:CC77" si="4">IF(CI14=1,"* Las consejerías realizadas en Espacios amigables NO DEBEN ser mayor al Total. ","")</f>
        <v/>
      </c>
      <c r="CD14" s="35" t="str">
        <f t="shared" ref="CD14:CD77" si="5">IF(CJ14=1,"* La columna 14-18 AÑOS no puede ser mayor al total por grupo edad de 10 a 19 años. ","")</f>
        <v/>
      </c>
      <c r="CE14" s="35"/>
      <c r="CF14" s="35"/>
      <c r="CG14" s="36">
        <f t="shared" ref="CG14:CG77" si="6">IF(AND(C14&lt;&gt;0,OR(AO14="",AP14="",AQ14="",AR14="",AT14="")),1,0)</f>
        <v>0</v>
      </c>
      <c r="CH14" s="36">
        <f t="shared" ref="CH14:CH77" si="7">IF(OR(C14&lt;(AO14+AP14),C14&lt;AQ14,C14&lt;AR14,C14&lt;AT14),1,0)</f>
        <v>0</v>
      </c>
      <c r="CI14" s="36">
        <f t="shared" ref="CI14:CI77" si="8">IF(C14&lt;AN14,1,0)</f>
        <v>0</v>
      </c>
      <c r="CJ14" s="36">
        <f t="shared" ref="CJ14:CJ77" si="9">IF((J14+K14+L14+M14)&lt;AS14,1,0)</f>
        <v>0</v>
      </c>
      <c r="CK14" s="10"/>
      <c r="CL14" s="10"/>
      <c r="CM14" s="10"/>
      <c r="CN14" s="10"/>
      <c r="CO14" s="10"/>
    </row>
    <row r="15" spans="1:93" ht="16.350000000000001" customHeight="1" x14ac:dyDescent="0.25">
      <c r="A15" s="383"/>
      <c r="B15" s="37" t="s">
        <v>38</v>
      </c>
      <c r="C15" s="38">
        <f t="shared" si="0"/>
        <v>0</v>
      </c>
      <c r="D15" s="39">
        <f t="shared" ref="D15:E24" si="10">+F15+H15+J15+L15+N15+P15+R15+T15+V15+X15+Z15+AB15+AD15+AF15+AH15+AJ15+AL15</f>
        <v>0</v>
      </c>
      <c r="E15" s="40">
        <f>+G15+I15+K15+M15+O15+Q15+S15+U15+W15+Y15+AA15+AC15+AE15+AG15+AI15+AK15+AM15</f>
        <v>0</v>
      </c>
      <c r="F15" s="41"/>
      <c r="G15" s="42"/>
      <c r="H15" s="41"/>
      <c r="I15" s="42"/>
      <c r="J15" s="41"/>
      <c r="K15" s="43"/>
      <c r="L15" s="41"/>
      <c r="M15" s="43"/>
      <c r="N15" s="41"/>
      <c r="O15" s="43"/>
      <c r="P15" s="41"/>
      <c r="Q15" s="43"/>
      <c r="R15" s="41"/>
      <c r="S15" s="43"/>
      <c r="T15" s="41"/>
      <c r="U15" s="43"/>
      <c r="V15" s="41"/>
      <c r="W15" s="43"/>
      <c r="X15" s="41"/>
      <c r="Y15" s="43"/>
      <c r="Z15" s="41"/>
      <c r="AA15" s="43"/>
      <c r="AB15" s="41"/>
      <c r="AC15" s="43"/>
      <c r="AD15" s="41"/>
      <c r="AE15" s="43"/>
      <c r="AF15" s="41"/>
      <c r="AG15" s="43"/>
      <c r="AH15" s="41"/>
      <c r="AI15" s="43"/>
      <c r="AJ15" s="41"/>
      <c r="AK15" s="43"/>
      <c r="AL15" s="44"/>
      <c r="AM15" s="45"/>
      <c r="AN15" s="46"/>
      <c r="AO15" s="47"/>
      <c r="AP15" s="42"/>
      <c r="AQ15" s="32"/>
      <c r="AR15" s="32"/>
      <c r="AS15" s="48"/>
      <c r="AT15" s="32"/>
      <c r="AU15" s="33" t="str">
        <f t="shared" si="1"/>
        <v/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7"/>
      <c r="BG15" s="17"/>
      <c r="BX15" s="2"/>
      <c r="CA15" s="35" t="str">
        <f t="shared" si="2"/>
        <v/>
      </c>
      <c r="CB15" s="35" t="str">
        <f t="shared" si="3"/>
        <v/>
      </c>
      <c r="CC15" s="35" t="str">
        <f t="shared" si="4"/>
        <v/>
      </c>
      <c r="CD15" s="35" t="str">
        <f t="shared" si="5"/>
        <v/>
      </c>
      <c r="CE15" s="35"/>
      <c r="CF15" s="35"/>
      <c r="CG15" s="36">
        <f t="shared" si="6"/>
        <v>0</v>
      </c>
      <c r="CH15" s="36">
        <f t="shared" si="7"/>
        <v>0</v>
      </c>
      <c r="CI15" s="36">
        <f t="shared" si="8"/>
        <v>0</v>
      </c>
      <c r="CJ15" s="36">
        <f t="shared" si="9"/>
        <v>0</v>
      </c>
      <c r="CK15" s="10"/>
      <c r="CL15" s="10"/>
      <c r="CM15" s="10"/>
      <c r="CN15" s="10"/>
      <c r="CO15" s="10"/>
    </row>
    <row r="16" spans="1:93" ht="16.350000000000001" customHeight="1" x14ac:dyDescent="0.25">
      <c r="A16" s="383"/>
      <c r="B16" s="37" t="s">
        <v>39</v>
      </c>
      <c r="C16" s="38">
        <f t="shared" si="0"/>
        <v>132</v>
      </c>
      <c r="D16" s="39">
        <f t="shared" si="10"/>
        <v>102</v>
      </c>
      <c r="E16" s="40">
        <f t="shared" si="10"/>
        <v>30</v>
      </c>
      <c r="F16" s="41"/>
      <c r="G16" s="42"/>
      <c r="H16" s="41"/>
      <c r="I16" s="42"/>
      <c r="J16" s="41"/>
      <c r="K16" s="43"/>
      <c r="L16" s="41">
        <v>1</v>
      </c>
      <c r="M16" s="43"/>
      <c r="N16" s="41">
        <v>14</v>
      </c>
      <c r="O16" s="43"/>
      <c r="P16" s="41">
        <v>13</v>
      </c>
      <c r="Q16" s="43">
        <v>4</v>
      </c>
      <c r="R16" s="41">
        <v>19</v>
      </c>
      <c r="S16" s="43">
        <v>4</v>
      </c>
      <c r="T16" s="41">
        <v>14</v>
      </c>
      <c r="U16" s="43">
        <v>8</v>
      </c>
      <c r="V16" s="41">
        <v>13</v>
      </c>
      <c r="W16" s="43">
        <v>3</v>
      </c>
      <c r="X16" s="41">
        <v>13</v>
      </c>
      <c r="Y16" s="43">
        <v>5</v>
      </c>
      <c r="Z16" s="41">
        <v>4</v>
      </c>
      <c r="AA16" s="43">
        <v>5</v>
      </c>
      <c r="AB16" s="41">
        <v>8</v>
      </c>
      <c r="AC16" s="43">
        <v>1</v>
      </c>
      <c r="AD16" s="41"/>
      <c r="AE16" s="43"/>
      <c r="AF16" s="41">
        <v>2</v>
      </c>
      <c r="AG16" s="43"/>
      <c r="AH16" s="41">
        <v>1</v>
      </c>
      <c r="AI16" s="43"/>
      <c r="AJ16" s="41"/>
      <c r="AK16" s="43"/>
      <c r="AL16" s="44"/>
      <c r="AM16" s="45"/>
      <c r="AN16" s="46">
        <v>0</v>
      </c>
      <c r="AO16" s="47">
        <v>0</v>
      </c>
      <c r="AP16" s="42">
        <v>2</v>
      </c>
      <c r="AQ16" s="32">
        <v>0</v>
      </c>
      <c r="AR16" s="32">
        <v>10</v>
      </c>
      <c r="AS16" s="48"/>
      <c r="AT16" s="32">
        <v>0</v>
      </c>
      <c r="AU16" s="33" t="str">
        <f t="shared" si="1"/>
        <v/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17"/>
      <c r="BG16" s="17"/>
      <c r="BX16" s="2"/>
      <c r="CA16" s="35" t="str">
        <f t="shared" si="2"/>
        <v/>
      </c>
      <c r="CB16" s="35" t="str">
        <f t="shared" si="3"/>
        <v/>
      </c>
      <c r="CC16" s="35" t="str">
        <f t="shared" si="4"/>
        <v/>
      </c>
      <c r="CD16" s="35" t="str">
        <f t="shared" si="5"/>
        <v/>
      </c>
      <c r="CE16" s="35"/>
      <c r="CF16" s="35"/>
      <c r="CG16" s="36">
        <f t="shared" si="6"/>
        <v>0</v>
      </c>
      <c r="CH16" s="36">
        <f t="shared" si="7"/>
        <v>0</v>
      </c>
      <c r="CI16" s="36">
        <f t="shared" si="8"/>
        <v>0</v>
      </c>
      <c r="CJ16" s="36">
        <f t="shared" si="9"/>
        <v>0</v>
      </c>
      <c r="CK16" s="10"/>
      <c r="CL16" s="10"/>
      <c r="CM16" s="10"/>
      <c r="CN16" s="10"/>
      <c r="CO16" s="10"/>
    </row>
    <row r="17" spans="1:93" ht="16.350000000000001" customHeight="1" x14ac:dyDescent="0.25">
      <c r="A17" s="383"/>
      <c r="B17" s="37" t="s">
        <v>40</v>
      </c>
      <c r="C17" s="38">
        <f t="shared" si="0"/>
        <v>0</v>
      </c>
      <c r="D17" s="39">
        <f t="shared" si="10"/>
        <v>0</v>
      </c>
      <c r="E17" s="40">
        <f t="shared" si="10"/>
        <v>0</v>
      </c>
      <c r="F17" s="41"/>
      <c r="G17" s="42"/>
      <c r="H17" s="41"/>
      <c r="I17" s="42"/>
      <c r="J17" s="41"/>
      <c r="K17" s="43"/>
      <c r="L17" s="41"/>
      <c r="M17" s="43"/>
      <c r="N17" s="41"/>
      <c r="O17" s="43"/>
      <c r="P17" s="41"/>
      <c r="Q17" s="43"/>
      <c r="R17" s="41"/>
      <c r="S17" s="43"/>
      <c r="T17" s="41"/>
      <c r="U17" s="43"/>
      <c r="V17" s="41"/>
      <c r="W17" s="43"/>
      <c r="X17" s="41"/>
      <c r="Y17" s="43"/>
      <c r="Z17" s="41"/>
      <c r="AA17" s="43"/>
      <c r="AB17" s="41"/>
      <c r="AC17" s="43"/>
      <c r="AD17" s="41"/>
      <c r="AE17" s="43"/>
      <c r="AF17" s="41"/>
      <c r="AG17" s="43"/>
      <c r="AH17" s="41"/>
      <c r="AI17" s="43"/>
      <c r="AJ17" s="41"/>
      <c r="AK17" s="43"/>
      <c r="AL17" s="44"/>
      <c r="AM17" s="45"/>
      <c r="AN17" s="46"/>
      <c r="AO17" s="47"/>
      <c r="AP17" s="42"/>
      <c r="AQ17" s="32"/>
      <c r="AR17" s="32"/>
      <c r="AS17" s="48"/>
      <c r="AT17" s="32"/>
      <c r="AU17" s="33" t="str">
        <f t="shared" si="1"/>
        <v/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17"/>
      <c r="BG17" s="17"/>
      <c r="BX17" s="2"/>
      <c r="CA17" s="35" t="str">
        <f t="shared" si="2"/>
        <v/>
      </c>
      <c r="CB17" s="35" t="str">
        <f t="shared" si="3"/>
        <v/>
      </c>
      <c r="CC17" s="35" t="str">
        <f t="shared" si="4"/>
        <v/>
      </c>
      <c r="CD17" s="35" t="str">
        <f t="shared" si="5"/>
        <v/>
      </c>
      <c r="CE17" s="35"/>
      <c r="CF17" s="35"/>
      <c r="CG17" s="36">
        <f t="shared" si="6"/>
        <v>0</v>
      </c>
      <c r="CH17" s="36">
        <f t="shared" si="7"/>
        <v>0</v>
      </c>
      <c r="CI17" s="36">
        <f t="shared" si="8"/>
        <v>0</v>
      </c>
      <c r="CJ17" s="36">
        <f t="shared" si="9"/>
        <v>0</v>
      </c>
      <c r="CK17" s="10"/>
      <c r="CL17" s="10"/>
      <c r="CM17" s="10"/>
      <c r="CN17" s="10"/>
      <c r="CO17" s="10"/>
    </row>
    <row r="18" spans="1:93" ht="16.350000000000001" customHeight="1" x14ac:dyDescent="0.25">
      <c r="A18" s="383"/>
      <c r="B18" s="37" t="s">
        <v>41</v>
      </c>
      <c r="C18" s="38">
        <f t="shared" si="0"/>
        <v>0</v>
      </c>
      <c r="D18" s="39">
        <f t="shared" si="10"/>
        <v>0</v>
      </c>
      <c r="E18" s="40">
        <f t="shared" si="10"/>
        <v>0</v>
      </c>
      <c r="F18" s="41"/>
      <c r="G18" s="42"/>
      <c r="H18" s="41"/>
      <c r="I18" s="42"/>
      <c r="J18" s="41"/>
      <c r="K18" s="43"/>
      <c r="L18" s="41"/>
      <c r="M18" s="43"/>
      <c r="N18" s="41"/>
      <c r="O18" s="43"/>
      <c r="P18" s="41"/>
      <c r="Q18" s="43"/>
      <c r="R18" s="41"/>
      <c r="S18" s="43"/>
      <c r="T18" s="41"/>
      <c r="U18" s="43"/>
      <c r="V18" s="41"/>
      <c r="W18" s="43"/>
      <c r="X18" s="41"/>
      <c r="Y18" s="43"/>
      <c r="Z18" s="41"/>
      <c r="AA18" s="43"/>
      <c r="AB18" s="41"/>
      <c r="AC18" s="43"/>
      <c r="AD18" s="41"/>
      <c r="AE18" s="43"/>
      <c r="AF18" s="41"/>
      <c r="AG18" s="43"/>
      <c r="AH18" s="41"/>
      <c r="AI18" s="43"/>
      <c r="AJ18" s="41"/>
      <c r="AK18" s="43"/>
      <c r="AL18" s="44"/>
      <c r="AM18" s="45"/>
      <c r="AN18" s="46"/>
      <c r="AO18" s="47"/>
      <c r="AP18" s="42"/>
      <c r="AQ18" s="32"/>
      <c r="AR18" s="32"/>
      <c r="AS18" s="48"/>
      <c r="AT18" s="32"/>
      <c r="AU18" s="33" t="str">
        <f t="shared" si="1"/>
        <v/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17"/>
      <c r="BG18" s="17"/>
      <c r="BX18" s="2"/>
      <c r="CA18" s="35" t="str">
        <f t="shared" si="2"/>
        <v/>
      </c>
      <c r="CB18" s="35" t="str">
        <f t="shared" si="3"/>
        <v/>
      </c>
      <c r="CC18" s="35" t="str">
        <f t="shared" si="4"/>
        <v/>
      </c>
      <c r="CD18" s="35" t="str">
        <f t="shared" si="5"/>
        <v/>
      </c>
      <c r="CE18" s="35"/>
      <c r="CF18" s="35"/>
      <c r="CG18" s="36">
        <f t="shared" si="6"/>
        <v>0</v>
      </c>
      <c r="CH18" s="36">
        <f t="shared" si="7"/>
        <v>0</v>
      </c>
      <c r="CI18" s="36">
        <f t="shared" si="8"/>
        <v>0</v>
      </c>
      <c r="CJ18" s="36">
        <f t="shared" si="9"/>
        <v>0</v>
      </c>
      <c r="CK18" s="10"/>
      <c r="CL18" s="10"/>
      <c r="CM18" s="10"/>
      <c r="CN18" s="10"/>
      <c r="CO18" s="10"/>
    </row>
    <row r="19" spans="1:93" ht="16.350000000000001" customHeight="1" x14ac:dyDescent="0.25">
      <c r="A19" s="383"/>
      <c r="B19" s="37" t="s">
        <v>42</v>
      </c>
      <c r="C19" s="38">
        <f t="shared" si="0"/>
        <v>0</v>
      </c>
      <c r="D19" s="39">
        <f t="shared" si="10"/>
        <v>0</v>
      </c>
      <c r="E19" s="40">
        <f t="shared" si="10"/>
        <v>0</v>
      </c>
      <c r="F19" s="41"/>
      <c r="G19" s="42"/>
      <c r="H19" s="41"/>
      <c r="I19" s="42"/>
      <c r="J19" s="41"/>
      <c r="K19" s="43"/>
      <c r="L19" s="41"/>
      <c r="M19" s="43"/>
      <c r="N19" s="41"/>
      <c r="O19" s="43"/>
      <c r="P19" s="41"/>
      <c r="Q19" s="43"/>
      <c r="R19" s="41"/>
      <c r="S19" s="43"/>
      <c r="T19" s="41"/>
      <c r="U19" s="43"/>
      <c r="V19" s="41"/>
      <c r="W19" s="43"/>
      <c r="X19" s="41"/>
      <c r="Y19" s="43"/>
      <c r="Z19" s="41"/>
      <c r="AA19" s="43"/>
      <c r="AB19" s="41"/>
      <c r="AC19" s="43"/>
      <c r="AD19" s="41"/>
      <c r="AE19" s="43"/>
      <c r="AF19" s="41"/>
      <c r="AG19" s="43"/>
      <c r="AH19" s="41"/>
      <c r="AI19" s="43"/>
      <c r="AJ19" s="41"/>
      <c r="AK19" s="43"/>
      <c r="AL19" s="44"/>
      <c r="AM19" s="45"/>
      <c r="AN19" s="46"/>
      <c r="AO19" s="47"/>
      <c r="AP19" s="42"/>
      <c r="AQ19" s="32"/>
      <c r="AR19" s="32"/>
      <c r="AS19" s="48"/>
      <c r="AT19" s="32"/>
      <c r="AU19" s="33" t="str">
        <f t="shared" si="1"/>
        <v/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17"/>
      <c r="BG19" s="17"/>
      <c r="BX19" s="2"/>
      <c r="CA19" s="35" t="str">
        <f t="shared" si="2"/>
        <v/>
      </c>
      <c r="CB19" s="35" t="str">
        <f t="shared" si="3"/>
        <v/>
      </c>
      <c r="CC19" s="35" t="str">
        <f t="shared" si="4"/>
        <v/>
      </c>
      <c r="CD19" s="35" t="str">
        <f t="shared" si="5"/>
        <v/>
      </c>
      <c r="CE19" s="35"/>
      <c r="CF19" s="35"/>
      <c r="CG19" s="36">
        <f t="shared" si="6"/>
        <v>0</v>
      </c>
      <c r="CH19" s="36">
        <f t="shared" si="7"/>
        <v>0</v>
      </c>
      <c r="CI19" s="36">
        <f t="shared" si="8"/>
        <v>0</v>
      </c>
      <c r="CJ19" s="36">
        <f t="shared" si="9"/>
        <v>0</v>
      </c>
      <c r="CK19" s="10"/>
      <c r="CL19" s="10"/>
      <c r="CM19" s="10"/>
      <c r="CN19" s="10"/>
      <c r="CO19" s="10"/>
    </row>
    <row r="20" spans="1:93" ht="16.350000000000001" customHeight="1" x14ac:dyDescent="0.25">
      <c r="A20" s="383"/>
      <c r="B20" s="37" t="s">
        <v>43</v>
      </c>
      <c r="C20" s="38">
        <f t="shared" si="0"/>
        <v>0</v>
      </c>
      <c r="D20" s="39">
        <f t="shared" si="10"/>
        <v>0</v>
      </c>
      <c r="E20" s="40">
        <f t="shared" si="10"/>
        <v>0</v>
      </c>
      <c r="F20" s="41"/>
      <c r="G20" s="42"/>
      <c r="H20" s="41"/>
      <c r="I20" s="42"/>
      <c r="J20" s="41"/>
      <c r="K20" s="43"/>
      <c r="L20" s="41"/>
      <c r="M20" s="43"/>
      <c r="N20" s="41"/>
      <c r="O20" s="43"/>
      <c r="P20" s="41"/>
      <c r="Q20" s="43"/>
      <c r="R20" s="41"/>
      <c r="S20" s="43"/>
      <c r="T20" s="41"/>
      <c r="U20" s="43"/>
      <c r="V20" s="41"/>
      <c r="W20" s="43"/>
      <c r="X20" s="41"/>
      <c r="Y20" s="43"/>
      <c r="Z20" s="41"/>
      <c r="AA20" s="43"/>
      <c r="AB20" s="41"/>
      <c r="AC20" s="43"/>
      <c r="AD20" s="41"/>
      <c r="AE20" s="43"/>
      <c r="AF20" s="41"/>
      <c r="AG20" s="43"/>
      <c r="AH20" s="41"/>
      <c r="AI20" s="43"/>
      <c r="AJ20" s="41"/>
      <c r="AK20" s="43"/>
      <c r="AL20" s="44"/>
      <c r="AM20" s="45"/>
      <c r="AN20" s="46"/>
      <c r="AO20" s="47"/>
      <c r="AP20" s="42"/>
      <c r="AQ20" s="32"/>
      <c r="AR20" s="32"/>
      <c r="AS20" s="48"/>
      <c r="AT20" s="32"/>
      <c r="AU20" s="33" t="str">
        <f t="shared" si="1"/>
        <v/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17"/>
      <c r="BG20" s="17"/>
      <c r="BX20" s="2"/>
      <c r="CA20" s="35" t="str">
        <f t="shared" si="2"/>
        <v/>
      </c>
      <c r="CB20" s="35" t="str">
        <f t="shared" si="3"/>
        <v/>
      </c>
      <c r="CC20" s="35" t="str">
        <f t="shared" si="4"/>
        <v/>
      </c>
      <c r="CD20" s="35" t="str">
        <f t="shared" si="5"/>
        <v/>
      </c>
      <c r="CE20" s="35"/>
      <c r="CF20" s="35"/>
      <c r="CG20" s="36">
        <f t="shared" si="6"/>
        <v>0</v>
      </c>
      <c r="CH20" s="36">
        <f t="shared" si="7"/>
        <v>0</v>
      </c>
      <c r="CI20" s="36">
        <f t="shared" si="8"/>
        <v>0</v>
      </c>
      <c r="CJ20" s="36">
        <f t="shared" si="9"/>
        <v>0</v>
      </c>
      <c r="CK20" s="10"/>
      <c r="CL20" s="10"/>
      <c r="CM20" s="10"/>
      <c r="CN20" s="10"/>
      <c r="CO20" s="10"/>
    </row>
    <row r="21" spans="1:93" ht="16.350000000000001" customHeight="1" x14ac:dyDescent="0.25">
      <c r="A21" s="383"/>
      <c r="B21" s="49" t="s">
        <v>44</v>
      </c>
      <c r="C21" s="50">
        <f t="shared" si="0"/>
        <v>0</v>
      </c>
      <c r="D21" s="51">
        <f t="shared" si="10"/>
        <v>0</v>
      </c>
      <c r="E21" s="52">
        <f t="shared" si="10"/>
        <v>0</v>
      </c>
      <c r="F21" s="53"/>
      <c r="G21" s="54"/>
      <c r="H21" s="53"/>
      <c r="I21" s="54"/>
      <c r="J21" s="53"/>
      <c r="K21" s="55"/>
      <c r="L21" s="53"/>
      <c r="M21" s="55"/>
      <c r="N21" s="53"/>
      <c r="O21" s="55"/>
      <c r="P21" s="53"/>
      <c r="Q21" s="55"/>
      <c r="R21" s="53"/>
      <c r="S21" s="55"/>
      <c r="T21" s="53"/>
      <c r="U21" s="55"/>
      <c r="V21" s="53"/>
      <c r="W21" s="55"/>
      <c r="X21" s="53"/>
      <c r="Y21" s="55"/>
      <c r="Z21" s="53"/>
      <c r="AA21" s="55"/>
      <c r="AB21" s="53"/>
      <c r="AC21" s="55"/>
      <c r="AD21" s="53"/>
      <c r="AE21" s="55"/>
      <c r="AF21" s="53"/>
      <c r="AG21" s="55"/>
      <c r="AH21" s="53"/>
      <c r="AI21" s="55"/>
      <c r="AJ21" s="53"/>
      <c r="AK21" s="55"/>
      <c r="AL21" s="56"/>
      <c r="AM21" s="57"/>
      <c r="AN21" s="46"/>
      <c r="AO21" s="58"/>
      <c r="AP21" s="42"/>
      <c r="AQ21" s="32"/>
      <c r="AR21" s="32"/>
      <c r="AS21" s="48"/>
      <c r="AT21" s="32"/>
      <c r="AU21" s="33" t="str">
        <f t="shared" si="1"/>
        <v/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7"/>
      <c r="BG21" s="17"/>
      <c r="BX21" s="2"/>
      <c r="CA21" s="35" t="str">
        <f t="shared" si="2"/>
        <v/>
      </c>
      <c r="CB21" s="35" t="str">
        <f t="shared" si="3"/>
        <v/>
      </c>
      <c r="CC21" s="35" t="str">
        <f t="shared" si="4"/>
        <v/>
      </c>
      <c r="CD21" s="35" t="str">
        <f t="shared" si="5"/>
        <v/>
      </c>
      <c r="CE21" s="35"/>
      <c r="CF21" s="35"/>
      <c r="CG21" s="36">
        <f t="shared" si="6"/>
        <v>0</v>
      </c>
      <c r="CH21" s="36">
        <f t="shared" si="7"/>
        <v>0</v>
      </c>
      <c r="CI21" s="36">
        <f t="shared" si="8"/>
        <v>0</v>
      </c>
      <c r="CJ21" s="36">
        <f t="shared" si="9"/>
        <v>0</v>
      </c>
      <c r="CK21" s="10"/>
      <c r="CL21" s="10"/>
      <c r="CM21" s="10"/>
      <c r="CN21" s="10"/>
      <c r="CO21" s="10"/>
    </row>
    <row r="22" spans="1:93" ht="16.350000000000001" customHeight="1" x14ac:dyDescent="0.25">
      <c r="A22" s="383"/>
      <c r="B22" s="37" t="s">
        <v>45</v>
      </c>
      <c r="C22" s="38">
        <f t="shared" si="0"/>
        <v>0</v>
      </c>
      <c r="D22" s="39">
        <f t="shared" si="10"/>
        <v>0</v>
      </c>
      <c r="E22" s="40">
        <f t="shared" si="10"/>
        <v>0</v>
      </c>
      <c r="F22" s="41"/>
      <c r="G22" s="42"/>
      <c r="H22" s="41"/>
      <c r="I22" s="42"/>
      <c r="J22" s="41"/>
      <c r="K22" s="43"/>
      <c r="L22" s="41"/>
      <c r="M22" s="43"/>
      <c r="N22" s="41"/>
      <c r="O22" s="43"/>
      <c r="P22" s="41"/>
      <c r="Q22" s="43"/>
      <c r="R22" s="41"/>
      <c r="S22" s="43"/>
      <c r="T22" s="41"/>
      <c r="U22" s="43"/>
      <c r="V22" s="41"/>
      <c r="W22" s="43"/>
      <c r="X22" s="41"/>
      <c r="Y22" s="43"/>
      <c r="Z22" s="41"/>
      <c r="AA22" s="43"/>
      <c r="AB22" s="41"/>
      <c r="AC22" s="43"/>
      <c r="AD22" s="41"/>
      <c r="AE22" s="43"/>
      <c r="AF22" s="41"/>
      <c r="AG22" s="43"/>
      <c r="AH22" s="41"/>
      <c r="AI22" s="43"/>
      <c r="AJ22" s="41"/>
      <c r="AK22" s="43"/>
      <c r="AL22" s="44"/>
      <c r="AM22" s="45"/>
      <c r="AN22" s="46"/>
      <c r="AO22" s="47"/>
      <c r="AP22" s="42"/>
      <c r="AQ22" s="32"/>
      <c r="AR22" s="32"/>
      <c r="AS22" s="48"/>
      <c r="AT22" s="32"/>
      <c r="AU22" s="33" t="str">
        <f t="shared" si="1"/>
        <v/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17"/>
      <c r="BG22" s="17"/>
      <c r="BX22" s="2"/>
      <c r="CA22" s="35" t="str">
        <f t="shared" si="2"/>
        <v/>
      </c>
      <c r="CB22" s="35" t="str">
        <f t="shared" si="3"/>
        <v/>
      </c>
      <c r="CC22" s="35" t="str">
        <f t="shared" si="4"/>
        <v/>
      </c>
      <c r="CD22" s="35" t="str">
        <f t="shared" si="5"/>
        <v/>
      </c>
      <c r="CE22" s="35"/>
      <c r="CF22" s="35"/>
      <c r="CG22" s="36">
        <f t="shared" si="6"/>
        <v>0</v>
      </c>
      <c r="CH22" s="36">
        <f t="shared" si="7"/>
        <v>0</v>
      </c>
      <c r="CI22" s="36">
        <f t="shared" si="8"/>
        <v>0</v>
      </c>
      <c r="CJ22" s="36">
        <f t="shared" si="9"/>
        <v>0</v>
      </c>
      <c r="CK22" s="10"/>
      <c r="CL22" s="10"/>
      <c r="CM22" s="10"/>
      <c r="CN22" s="10"/>
      <c r="CO22" s="10"/>
    </row>
    <row r="23" spans="1:93" ht="16.350000000000001" customHeight="1" x14ac:dyDescent="0.25">
      <c r="A23" s="383"/>
      <c r="B23" s="59" t="s">
        <v>46</v>
      </c>
      <c r="C23" s="38">
        <f t="shared" si="0"/>
        <v>0</v>
      </c>
      <c r="D23" s="60">
        <f t="shared" si="10"/>
        <v>0</v>
      </c>
      <c r="E23" s="61">
        <f t="shared" si="10"/>
        <v>0</v>
      </c>
      <c r="F23" s="41"/>
      <c r="G23" s="42"/>
      <c r="H23" s="41"/>
      <c r="I23" s="42"/>
      <c r="J23" s="41"/>
      <c r="K23" s="43"/>
      <c r="L23" s="41"/>
      <c r="M23" s="43"/>
      <c r="N23" s="41"/>
      <c r="O23" s="43"/>
      <c r="P23" s="41"/>
      <c r="Q23" s="43"/>
      <c r="R23" s="41"/>
      <c r="S23" s="43"/>
      <c r="T23" s="41"/>
      <c r="U23" s="43"/>
      <c r="V23" s="41"/>
      <c r="W23" s="43"/>
      <c r="X23" s="41"/>
      <c r="Y23" s="43"/>
      <c r="Z23" s="41"/>
      <c r="AA23" s="43"/>
      <c r="AB23" s="41"/>
      <c r="AC23" s="43"/>
      <c r="AD23" s="41"/>
      <c r="AE23" s="43"/>
      <c r="AF23" s="41"/>
      <c r="AG23" s="43"/>
      <c r="AH23" s="41"/>
      <c r="AI23" s="43"/>
      <c r="AJ23" s="41"/>
      <c r="AK23" s="43"/>
      <c r="AL23" s="62"/>
      <c r="AM23" s="45"/>
      <c r="AN23" s="46"/>
      <c r="AO23" s="47"/>
      <c r="AP23" s="42"/>
      <c r="AQ23" s="32"/>
      <c r="AR23" s="32"/>
      <c r="AS23" s="48"/>
      <c r="AT23" s="32"/>
      <c r="AU23" s="33" t="str">
        <f t="shared" si="1"/>
        <v/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7"/>
      <c r="BG23" s="17"/>
      <c r="BX23" s="2"/>
      <c r="CA23" s="35" t="str">
        <f t="shared" si="2"/>
        <v/>
      </c>
      <c r="CB23" s="35" t="str">
        <f t="shared" si="3"/>
        <v/>
      </c>
      <c r="CC23" s="35" t="str">
        <f t="shared" si="4"/>
        <v/>
      </c>
      <c r="CD23" s="35" t="str">
        <f t="shared" si="5"/>
        <v/>
      </c>
      <c r="CE23" s="35"/>
      <c r="CF23" s="35"/>
      <c r="CG23" s="36">
        <f t="shared" si="6"/>
        <v>0</v>
      </c>
      <c r="CH23" s="36">
        <f t="shared" si="7"/>
        <v>0</v>
      </c>
      <c r="CI23" s="36">
        <f t="shared" si="8"/>
        <v>0</v>
      </c>
      <c r="CJ23" s="36">
        <f t="shared" si="9"/>
        <v>0</v>
      </c>
      <c r="CK23" s="10"/>
      <c r="CL23" s="10"/>
      <c r="CM23" s="10"/>
      <c r="CN23" s="10"/>
      <c r="CO23" s="10"/>
    </row>
    <row r="24" spans="1:93" ht="16.350000000000001" customHeight="1" x14ac:dyDescent="0.25">
      <c r="A24" s="384"/>
      <c r="B24" s="63" t="s">
        <v>47</v>
      </c>
      <c r="C24" s="64">
        <f t="shared" si="0"/>
        <v>0</v>
      </c>
      <c r="D24" s="65">
        <f t="shared" si="10"/>
        <v>0</v>
      </c>
      <c r="E24" s="66">
        <f t="shared" si="10"/>
        <v>0</v>
      </c>
      <c r="F24" s="67"/>
      <c r="G24" s="68"/>
      <c r="H24" s="67"/>
      <c r="I24" s="68"/>
      <c r="J24" s="67"/>
      <c r="K24" s="69"/>
      <c r="L24" s="67"/>
      <c r="M24" s="69"/>
      <c r="N24" s="67"/>
      <c r="O24" s="69"/>
      <c r="P24" s="67"/>
      <c r="Q24" s="69"/>
      <c r="R24" s="67"/>
      <c r="S24" s="69"/>
      <c r="T24" s="67"/>
      <c r="U24" s="69"/>
      <c r="V24" s="67"/>
      <c r="W24" s="69"/>
      <c r="X24" s="67"/>
      <c r="Y24" s="69"/>
      <c r="Z24" s="67"/>
      <c r="AA24" s="69"/>
      <c r="AB24" s="67"/>
      <c r="AC24" s="69"/>
      <c r="AD24" s="67"/>
      <c r="AE24" s="69"/>
      <c r="AF24" s="67"/>
      <c r="AG24" s="69"/>
      <c r="AH24" s="67"/>
      <c r="AI24" s="69"/>
      <c r="AJ24" s="67"/>
      <c r="AK24" s="69"/>
      <c r="AL24" s="70"/>
      <c r="AM24" s="71"/>
      <c r="AN24" s="72"/>
      <c r="AO24" s="73"/>
      <c r="AP24" s="74"/>
      <c r="AQ24" s="75"/>
      <c r="AR24" s="75"/>
      <c r="AS24" s="76"/>
      <c r="AT24" s="75"/>
      <c r="AU24" s="33" t="str">
        <f t="shared" si="1"/>
        <v/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7"/>
      <c r="BG24" s="17"/>
      <c r="BX24" s="2"/>
      <c r="CA24" s="35" t="str">
        <f t="shared" si="2"/>
        <v/>
      </c>
      <c r="CB24" s="35" t="str">
        <f t="shared" si="3"/>
        <v/>
      </c>
      <c r="CC24" s="35" t="str">
        <f t="shared" si="4"/>
        <v/>
      </c>
      <c r="CD24" s="35" t="str">
        <f t="shared" si="5"/>
        <v/>
      </c>
      <c r="CE24" s="35"/>
      <c r="CF24" s="35"/>
      <c r="CG24" s="36">
        <f t="shared" si="6"/>
        <v>0</v>
      </c>
      <c r="CH24" s="36">
        <f t="shared" si="7"/>
        <v>0</v>
      </c>
      <c r="CI24" s="36">
        <f t="shared" si="8"/>
        <v>0</v>
      </c>
      <c r="CJ24" s="36">
        <f t="shared" si="9"/>
        <v>0</v>
      </c>
      <c r="CK24" s="10"/>
      <c r="CL24" s="10"/>
      <c r="CM24" s="10"/>
      <c r="CN24" s="10"/>
      <c r="CO24" s="10"/>
    </row>
    <row r="25" spans="1:93" ht="16.350000000000001" customHeight="1" x14ac:dyDescent="0.25">
      <c r="A25" s="382" t="s">
        <v>48</v>
      </c>
      <c r="B25" s="18" t="s">
        <v>37</v>
      </c>
      <c r="C25" s="19">
        <f t="shared" si="0"/>
        <v>4</v>
      </c>
      <c r="D25" s="20">
        <f>+F25+H25+J25+L25+N25+P25+R25+T25+V25+X25+Z25+AB25+AD25+AF25+AH25+AJ25+AL25</f>
        <v>3</v>
      </c>
      <c r="E25" s="21">
        <f>+G25+I25+K25+M25+O25+Q25+S25+U25+W25+Y25+AA25+AC25+AE25+AG25+AI25+AK25+AM25</f>
        <v>1</v>
      </c>
      <c r="F25" s="77"/>
      <c r="G25" s="29"/>
      <c r="H25" s="77"/>
      <c r="I25" s="29"/>
      <c r="J25" s="77"/>
      <c r="K25" s="78"/>
      <c r="L25" s="77"/>
      <c r="M25" s="78"/>
      <c r="N25" s="77"/>
      <c r="O25" s="78"/>
      <c r="P25" s="77"/>
      <c r="Q25" s="78"/>
      <c r="R25" s="77"/>
      <c r="S25" s="78"/>
      <c r="T25" s="77">
        <v>2</v>
      </c>
      <c r="U25" s="78">
        <v>1</v>
      </c>
      <c r="V25" s="77">
        <v>1</v>
      </c>
      <c r="W25" s="78"/>
      <c r="X25" s="77"/>
      <c r="Y25" s="78"/>
      <c r="Z25" s="77"/>
      <c r="AA25" s="78"/>
      <c r="AB25" s="77"/>
      <c r="AC25" s="78"/>
      <c r="AD25" s="77"/>
      <c r="AE25" s="78"/>
      <c r="AF25" s="77"/>
      <c r="AG25" s="78"/>
      <c r="AH25" s="77"/>
      <c r="AI25" s="78"/>
      <c r="AJ25" s="77"/>
      <c r="AK25" s="78"/>
      <c r="AL25" s="79"/>
      <c r="AM25" s="80"/>
      <c r="AN25" s="81">
        <v>0</v>
      </c>
      <c r="AO25" s="82">
        <v>0</v>
      </c>
      <c r="AP25" s="29">
        <v>0</v>
      </c>
      <c r="AQ25" s="30">
        <v>0</v>
      </c>
      <c r="AR25" s="30">
        <v>0</v>
      </c>
      <c r="AS25" s="31"/>
      <c r="AT25" s="83">
        <v>0</v>
      </c>
      <c r="AU25" s="33" t="str">
        <f t="shared" si="1"/>
        <v/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17"/>
      <c r="BG25" s="17"/>
      <c r="BX25" s="2"/>
      <c r="CA25" s="35" t="str">
        <f t="shared" si="2"/>
        <v/>
      </c>
      <c r="CB25" s="35" t="str">
        <f t="shared" si="3"/>
        <v/>
      </c>
      <c r="CC25" s="35" t="str">
        <f t="shared" si="4"/>
        <v/>
      </c>
      <c r="CD25" s="35" t="str">
        <f t="shared" si="5"/>
        <v/>
      </c>
      <c r="CE25" s="35"/>
      <c r="CF25" s="35"/>
      <c r="CG25" s="36">
        <f t="shared" si="6"/>
        <v>0</v>
      </c>
      <c r="CH25" s="36">
        <f t="shared" si="7"/>
        <v>0</v>
      </c>
      <c r="CI25" s="36">
        <f t="shared" si="8"/>
        <v>0</v>
      </c>
      <c r="CJ25" s="36">
        <f t="shared" si="9"/>
        <v>0</v>
      </c>
      <c r="CK25" s="10"/>
      <c r="CL25" s="10"/>
      <c r="CM25" s="10"/>
      <c r="CN25" s="10"/>
      <c r="CO25" s="10"/>
    </row>
    <row r="26" spans="1:93" ht="16.350000000000001" customHeight="1" x14ac:dyDescent="0.25">
      <c r="A26" s="383"/>
      <c r="B26" s="37" t="s">
        <v>38</v>
      </c>
      <c r="C26" s="38">
        <f t="shared" si="0"/>
        <v>0</v>
      </c>
      <c r="D26" s="39">
        <f t="shared" ref="D26:E35" si="11">+F26+H26+J26+L26+N26+P26+R26+T26+V26+X26+Z26+AB26+AD26+AF26+AH26+AJ26+AL26</f>
        <v>0</v>
      </c>
      <c r="E26" s="40">
        <f t="shared" si="11"/>
        <v>0</v>
      </c>
      <c r="F26" s="41"/>
      <c r="G26" s="42"/>
      <c r="H26" s="41"/>
      <c r="I26" s="42"/>
      <c r="J26" s="41"/>
      <c r="K26" s="43"/>
      <c r="L26" s="41"/>
      <c r="M26" s="43"/>
      <c r="N26" s="41"/>
      <c r="O26" s="43"/>
      <c r="P26" s="41"/>
      <c r="Q26" s="43"/>
      <c r="R26" s="41"/>
      <c r="S26" s="43"/>
      <c r="T26" s="41"/>
      <c r="U26" s="43"/>
      <c r="V26" s="41"/>
      <c r="W26" s="43"/>
      <c r="X26" s="41"/>
      <c r="Y26" s="43"/>
      <c r="Z26" s="41"/>
      <c r="AA26" s="43"/>
      <c r="AB26" s="41"/>
      <c r="AC26" s="43"/>
      <c r="AD26" s="41"/>
      <c r="AE26" s="43"/>
      <c r="AF26" s="41"/>
      <c r="AG26" s="43"/>
      <c r="AH26" s="41"/>
      <c r="AI26" s="43"/>
      <c r="AJ26" s="41"/>
      <c r="AK26" s="43"/>
      <c r="AL26" s="44"/>
      <c r="AM26" s="45"/>
      <c r="AN26" s="46"/>
      <c r="AO26" s="47"/>
      <c r="AP26" s="42"/>
      <c r="AQ26" s="32"/>
      <c r="AR26" s="32"/>
      <c r="AS26" s="48"/>
      <c r="AT26" s="32"/>
      <c r="AU26" s="33" t="str">
        <f t="shared" si="1"/>
        <v/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17"/>
      <c r="BG26" s="17"/>
      <c r="BX26" s="2"/>
      <c r="CA26" s="35" t="str">
        <f t="shared" si="2"/>
        <v/>
      </c>
      <c r="CB26" s="35" t="str">
        <f t="shared" si="3"/>
        <v/>
      </c>
      <c r="CC26" s="35" t="str">
        <f t="shared" si="4"/>
        <v/>
      </c>
      <c r="CD26" s="35" t="str">
        <f t="shared" si="5"/>
        <v/>
      </c>
      <c r="CE26" s="35"/>
      <c r="CF26" s="35"/>
      <c r="CG26" s="36">
        <f t="shared" si="6"/>
        <v>0</v>
      </c>
      <c r="CH26" s="36">
        <f t="shared" si="7"/>
        <v>0</v>
      </c>
      <c r="CI26" s="36">
        <f t="shared" si="8"/>
        <v>0</v>
      </c>
      <c r="CJ26" s="36">
        <f t="shared" si="9"/>
        <v>0</v>
      </c>
      <c r="CK26" s="10"/>
      <c r="CL26" s="10"/>
      <c r="CM26" s="10"/>
      <c r="CN26" s="10"/>
      <c r="CO26" s="10"/>
    </row>
    <row r="27" spans="1:93" ht="16.350000000000001" customHeight="1" x14ac:dyDescent="0.25">
      <c r="A27" s="383"/>
      <c r="B27" s="37" t="s">
        <v>39</v>
      </c>
      <c r="C27" s="38">
        <f t="shared" si="0"/>
        <v>132</v>
      </c>
      <c r="D27" s="39">
        <f t="shared" si="11"/>
        <v>102</v>
      </c>
      <c r="E27" s="40">
        <f t="shared" si="11"/>
        <v>30</v>
      </c>
      <c r="F27" s="41"/>
      <c r="G27" s="42"/>
      <c r="H27" s="41"/>
      <c r="I27" s="42"/>
      <c r="J27" s="41"/>
      <c r="K27" s="43"/>
      <c r="L27" s="41">
        <v>1</v>
      </c>
      <c r="M27" s="43"/>
      <c r="N27" s="41">
        <v>14</v>
      </c>
      <c r="O27" s="43"/>
      <c r="P27" s="41">
        <v>13</v>
      </c>
      <c r="Q27" s="43">
        <v>4</v>
      </c>
      <c r="R27" s="41">
        <v>19</v>
      </c>
      <c r="S27" s="43">
        <v>4</v>
      </c>
      <c r="T27" s="41">
        <v>14</v>
      </c>
      <c r="U27" s="43">
        <v>8</v>
      </c>
      <c r="V27" s="41">
        <v>13</v>
      </c>
      <c r="W27" s="43">
        <v>3</v>
      </c>
      <c r="X27" s="41">
        <v>13</v>
      </c>
      <c r="Y27" s="43">
        <v>5</v>
      </c>
      <c r="Z27" s="41">
        <v>4</v>
      </c>
      <c r="AA27" s="43">
        <v>5</v>
      </c>
      <c r="AB27" s="41">
        <v>8</v>
      </c>
      <c r="AC27" s="43">
        <v>1</v>
      </c>
      <c r="AD27" s="41"/>
      <c r="AE27" s="43"/>
      <c r="AF27" s="41">
        <v>2</v>
      </c>
      <c r="AG27" s="43"/>
      <c r="AH27" s="41">
        <v>1</v>
      </c>
      <c r="AI27" s="43"/>
      <c r="AJ27" s="41"/>
      <c r="AK27" s="43"/>
      <c r="AL27" s="44"/>
      <c r="AM27" s="45"/>
      <c r="AN27" s="46">
        <v>0</v>
      </c>
      <c r="AO27" s="47">
        <v>0</v>
      </c>
      <c r="AP27" s="42">
        <v>2</v>
      </c>
      <c r="AQ27" s="32">
        <v>0</v>
      </c>
      <c r="AR27" s="32">
        <v>10</v>
      </c>
      <c r="AS27" s="48"/>
      <c r="AT27" s="32">
        <v>0</v>
      </c>
      <c r="AU27" s="33" t="str">
        <f t="shared" si="1"/>
        <v/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7"/>
      <c r="BG27" s="17"/>
      <c r="BX27" s="2"/>
      <c r="CA27" s="35" t="str">
        <f t="shared" si="2"/>
        <v/>
      </c>
      <c r="CB27" s="35" t="str">
        <f t="shared" si="3"/>
        <v/>
      </c>
      <c r="CC27" s="35" t="str">
        <f t="shared" si="4"/>
        <v/>
      </c>
      <c r="CD27" s="35" t="str">
        <f t="shared" si="5"/>
        <v/>
      </c>
      <c r="CE27" s="35"/>
      <c r="CF27" s="35"/>
      <c r="CG27" s="36">
        <f t="shared" si="6"/>
        <v>0</v>
      </c>
      <c r="CH27" s="36">
        <f t="shared" si="7"/>
        <v>0</v>
      </c>
      <c r="CI27" s="36">
        <f t="shared" si="8"/>
        <v>0</v>
      </c>
      <c r="CJ27" s="36">
        <f t="shared" si="9"/>
        <v>0</v>
      </c>
      <c r="CK27" s="10"/>
      <c r="CL27" s="10"/>
      <c r="CM27" s="10"/>
      <c r="CN27" s="10"/>
      <c r="CO27" s="10"/>
    </row>
    <row r="28" spans="1:93" ht="16.350000000000001" customHeight="1" x14ac:dyDescent="0.25">
      <c r="A28" s="383"/>
      <c r="B28" s="37" t="s">
        <v>40</v>
      </c>
      <c r="C28" s="38">
        <f t="shared" si="0"/>
        <v>0</v>
      </c>
      <c r="D28" s="39">
        <f t="shared" si="11"/>
        <v>0</v>
      </c>
      <c r="E28" s="40">
        <f t="shared" si="11"/>
        <v>0</v>
      </c>
      <c r="F28" s="41"/>
      <c r="G28" s="42"/>
      <c r="H28" s="41"/>
      <c r="I28" s="42"/>
      <c r="J28" s="41"/>
      <c r="K28" s="43"/>
      <c r="L28" s="41"/>
      <c r="M28" s="43"/>
      <c r="N28" s="41"/>
      <c r="O28" s="43"/>
      <c r="P28" s="41"/>
      <c r="Q28" s="43"/>
      <c r="R28" s="41"/>
      <c r="S28" s="43"/>
      <c r="T28" s="41"/>
      <c r="U28" s="43"/>
      <c r="V28" s="41"/>
      <c r="W28" s="43"/>
      <c r="X28" s="41"/>
      <c r="Y28" s="43"/>
      <c r="Z28" s="41"/>
      <c r="AA28" s="43"/>
      <c r="AB28" s="41"/>
      <c r="AC28" s="43"/>
      <c r="AD28" s="41"/>
      <c r="AE28" s="43"/>
      <c r="AF28" s="41"/>
      <c r="AG28" s="43"/>
      <c r="AH28" s="41"/>
      <c r="AI28" s="43"/>
      <c r="AJ28" s="41"/>
      <c r="AK28" s="43"/>
      <c r="AL28" s="44"/>
      <c r="AM28" s="45"/>
      <c r="AN28" s="46"/>
      <c r="AO28" s="47"/>
      <c r="AP28" s="42"/>
      <c r="AQ28" s="32"/>
      <c r="AR28" s="32"/>
      <c r="AS28" s="48"/>
      <c r="AT28" s="32"/>
      <c r="AU28" s="33" t="str">
        <f t="shared" si="1"/>
        <v/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17"/>
      <c r="BG28" s="17"/>
      <c r="BX28" s="2"/>
      <c r="CA28" s="35" t="str">
        <f t="shared" si="2"/>
        <v/>
      </c>
      <c r="CB28" s="35" t="str">
        <f t="shared" si="3"/>
        <v/>
      </c>
      <c r="CC28" s="35" t="str">
        <f t="shared" si="4"/>
        <v/>
      </c>
      <c r="CD28" s="35" t="str">
        <f t="shared" si="5"/>
        <v/>
      </c>
      <c r="CE28" s="35"/>
      <c r="CF28" s="35"/>
      <c r="CG28" s="36">
        <f t="shared" si="6"/>
        <v>0</v>
      </c>
      <c r="CH28" s="36">
        <f t="shared" si="7"/>
        <v>0</v>
      </c>
      <c r="CI28" s="36">
        <f t="shared" si="8"/>
        <v>0</v>
      </c>
      <c r="CJ28" s="36">
        <f t="shared" si="9"/>
        <v>0</v>
      </c>
      <c r="CK28" s="10"/>
      <c r="CL28" s="10"/>
      <c r="CM28" s="10"/>
      <c r="CN28" s="10"/>
      <c r="CO28" s="10"/>
    </row>
    <row r="29" spans="1:93" ht="16.350000000000001" customHeight="1" x14ac:dyDescent="0.25">
      <c r="A29" s="383"/>
      <c r="B29" s="37" t="s">
        <v>41</v>
      </c>
      <c r="C29" s="38">
        <f t="shared" si="0"/>
        <v>0</v>
      </c>
      <c r="D29" s="39">
        <f t="shared" si="11"/>
        <v>0</v>
      </c>
      <c r="E29" s="40">
        <f t="shared" si="11"/>
        <v>0</v>
      </c>
      <c r="F29" s="41"/>
      <c r="G29" s="42"/>
      <c r="H29" s="41"/>
      <c r="I29" s="42"/>
      <c r="J29" s="41"/>
      <c r="K29" s="43"/>
      <c r="L29" s="41"/>
      <c r="M29" s="43"/>
      <c r="N29" s="41"/>
      <c r="O29" s="43"/>
      <c r="P29" s="41"/>
      <c r="Q29" s="43"/>
      <c r="R29" s="41"/>
      <c r="S29" s="43"/>
      <c r="T29" s="41"/>
      <c r="U29" s="43"/>
      <c r="V29" s="41"/>
      <c r="W29" s="43"/>
      <c r="X29" s="41"/>
      <c r="Y29" s="43"/>
      <c r="Z29" s="41"/>
      <c r="AA29" s="43"/>
      <c r="AB29" s="41"/>
      <c r="AC29" s="43"/>
      <c r="AD29" s="41"/>
      <c r="AE29" s="43"/>
      <c r="AF29" s="41"/>
      <c r="AG29" s="43"/>
      <c r="AH29" s="41"/>
      <c r="AI29" s="43"/>
      <c r="AJ29" s="41"/>
      <c r="AK29" s="43"/>
      <c r="AL29" s="44"/>
      <c r="AM29" s="45"/>
      <c r="AN29" s="46"/>
      <c r="AO29" s="47"/>
      <c r="AP29" s="42"/>
      <c r="AQ29" s="32"/>
      <c r="AR29" s="32"/>
      <c r="AS29" s="48"/>
      <c r="AT29" s="32"/>
      <c r="AU29" s="33" t="str">
        <f t="shared" si="1"/>
        <v/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7"/>
      <c r="BG29" s="17"/>
      <c r="BX29" s="2"/>
      <c r="CA29" s="35" t="str">
        <f t="shared" si="2"/>
        <v/>
      </c>
      <c r="CB29" s="35" t="str">
        <f t="shared" si="3"/>
        <v/>
      </c>
      <c r="CC29" s="35" t="str">
        <f t="shared" si="4"/>
        <v/>
      </c>
      <c r="CD29" s="35" t="str">
        <f t="shared" si="5"/>
        <v/>
      </c>
      <c r="CE29" s="35"/>
      <c r="CF29" s="35"/>
      <c r="CG29" s="36">
        <f t="shared" si="6"/>
        <v>0</v>
      </c>
      <c r="CH29" s="36">
        <f t="shared" si="7"/>
        <v>0</v>
      </c>
      <c r="CI29" s="36">
        <f t="shared" si="8"/>
        <v>0</v>
      </c>
      <c r="CJ29" s="36">
        <f t="shared" si="9"/>
        <v>0</v>
      </c>
      <c r="CK29" s="10"/>
      <c r="CL29" s="10"/>
      <c r="CM29" s="10"/>
      <c r="CN29" s="10"/>
      <c r="CO29" s="10"/>
    </row>
    <row r="30" spans="1:93" ht="16.350000000000001" customHeight="1" x14ac:dyDescent="0.25">
      <c r="A30" s="383"/>
      <c r="B30" s="37" t="s">
        <v>42</v>
      </c>
      <c r="C30" s="38">
        <f t="shared" si="0"/>
        <v>0</v>
      </c>
      <c r="D30" s="39">
        <f t="shared" si="11"/>
        <v>0</v>
      </c>
      <c r="E30" s="40">
        <f t="shared" si="11"/>
        <v>0</v>
      </c>
      <c r="F30" s="53"/>
      <c r="G30" s="54"/>
      <c r="H30" s="53"/>
      <c r="I30" s="54"/>
      <c r="J30" s="53"/>
      <c r="K30" s="55"/>
      <c r="L30" s="53"/>
      <c r="M30" s="55"/>
      <c r="N30" s="53"/>
      <c r="O30" s="55"/>
      <c r="P30" s="53"/>
      <c r="Q30" s="55"/>
      <c r="R30" s="53"/>
      <c r="S30" s="55"/>
      <c r="T30" s="53"/>
      <c r="U30" s="55"/>
      <c r="V30" s="53"/>
      <c r="W30" s="55"/>
      <c r="X30" s="53"/>
      <c r="Y30" s="55"/>
      <c r="Z30" s="53"/>
      <c r="AA30" s="55"/>
      <c r="AB30" s="53"/>
      <c r="AC30" s="55"/>
      <c r="AD30" s="53"/>
      <c r="AE30" s="55"/>
      <c r="AF30" s="53"/>
      <c r="AG30" s="55"/>
      <c r="AH30" s="53"/>
      <c r="AI30" s="55"/>
      <c r="AJ30" s="53"/>
      <c r="AK30" s="55"/>
      <c r="AL30" s="56"/>
      <c r="AM30" s="57"/>
      <c r="AN30" s="46"/>
      <c r="AO30" s="58"/>
      <c r="AP30" s="42"/>
      <c r="AQ30" s="32"/>
      <c r="AR30" s="32"/>
      <c r="AS30" s="48"/>
      <c r="AT30" s="32"/>
      <c r="AU30" s="33" t="str">
        <f t="shared" si="1"/>
        <v/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17"/>
      <c r="BG30" s="17"/>
      <c r="BX30" s="2"/>
      <c r="CA30" s="35" t="str">
        <f t="shared" si="2"/>
        <v/>
      </c>
      <c r="CB30" s="35" t="str">
        <f t="shared" si="3"/>
        <v/>
      </c>
      <c r="CC30" s="35" t="str">
        <f t="shared" si="4"/>
        <v/>
      </c>
      <c r="CD30" s="35" t="str">
        <f t="shared" si="5"/>
        <v/>
      </c>
      <c r="CE30" s="35"/>
      <c r="CF30" s="35"/>
      <c r="CG30" s="36">
        <f t="shared" si="6"/>
        <v>0</v>
      </c>
      <c r="CH30" s="36">
        <f t="shared" si="7"/>
        <v>0</v>
      </c>
      <c r="CI30" s="36">
        <f t="shared" si="8"/>
        <v>0</v>
      </c>
      <c r="CJ30" s="36">
        <f t="shared" si="9"/>
        <v>0</v>
      </c>
      <c r="CK30" s="10"/>
      <c r="CL30" s="10"/>
      <c r="CM30" s="10"/>
      <c r="CN30" s="10"/>
      <c r="CO30" s="10"/>
    </row>
    <row r="31" spans="1:93" ht="16.350000000000001" customHeight="1" x14ac:dyDescent="0.25">
      <c r="A31" s="383"/>
      <c r="B31" s="37" t="s">
        <v>43</v>
      </c>
      <c r="C31" s="38">
        <f t="shared" si="0"/>
        <v>0</v>
      </c>
      <c r="D31" s="39">
        <f t="shared" si="11"/>
        <v>0</v>
      </c>
      <c r="E31" s="40">
        <f t="shared" si="11"/>
        <v>0</v>
      </c>
      <c r="F31" s="53"/>
      <c r="G31" s="54"/>
      <c r="H31" s="53"/>
      <c r="I31" s="54"/>
      <c r="J31" s="53"/>
      <c r="K31" s="55"/>
      <c r="L31" s="53"/>
      <c r="M31" s="55"/>
      <c r="N31" s="53"/>
      <c r="O31" s="55"/>
      <c r="P31" s="53"/>
      <c r="Q31" s="55"/>
      <c r="R31" s="53"/>
      <c r="S31" s="55"/>
      <c r="T31" s="53"/>
      <c r="U31" s="55"/>
      <c r="V31" s="53"/>
      <c r="W31" s="55"/>
      <c r="X31" s="53"/>
      <c r="Y31" s="55"/>
      <c r="Z31" s="53"/>
      <c r="AA31" s="55"/>
      <c r="AB31" s="53"/>
      <c r="AC31" s="55"/>
      <c r="AD31" s="53"/>
      <c r="AE31" s="55"/>
      <c r="AF31" s="53"/>
      <c r="AG31" s="55"/>
      <c r="AH31" s="53"/>
      <c r="AI31" s="55"/>
      <c r="AJ31" s="53"/>
      <c r="AK31" s="55"/>
      <c r="AL31" s="56"/>
      <c r="AM31" s="57"/>
      <c r="AN31" s="46"/>
      <c r="AO31" s="58"/>
      <c r="AP31" s="42"/>
      <c r="AQ31" s="32"/>
      <c r="AR31" s="32"/>
      <c r="AS31" s="48"/>
      <c r="AT31" s="32"/>
      <c r="AU31" s="33" t="str">
        <f t="shared" si="1"/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17"/>
      <c r="BG31" s="17"/>
      <c r="BX31" s="2"/>
      <c r="CA31" s="35" t="str">
        <f t="shared" si="2"/>
        <v/>
      </c>
      <c r="CB31" s="35" t="str">
        <f t="shared" si="3"/>
        <v/>
      </c>
      <c r="CC31" s="35" t="str">
        <f t="shared" si="4"/>
        <v/>
      </c>
      <c r="CD31" s="35" t="str">
        <f t="shared" si="5"/>
        <v/>
      </c>
      <c r="CE31" s="35"/>
      <c r="CF31" s="35"/>
      <c r="CG31" s="36">
        <f t="shared" si="6"/>
        <v>0</v>
      </c>
      <c r="CH31" s="36">
        <f t="shared" si="7"/>
        <v>0</v>
      </c>
      <c r="CI31" s="36">
        <f t="shared" si="8"/>
        <v>0</v>
      </c>
      <c r="CJ31" s="36">
        <f t="shared" si="9"/>
        <v>0</v>
      </c>
      <c r="CK31" s="10"/>
      <c r="CL31" s="10"/>
      <c r="CM31" s="10"/>
      <c r="CN31" s="10"/>
      <c r="CO31" s="10"/>
    </row>
    <row r="32" spans="1:93" ht="16.350000000000001" customHeight="1" x14ac:dyDescent="0.25">
      <c r="A32" s="383"/>
      <c r="B32" s="49" t="s">
        <v>44</v>
      </c>
      <c r="C32" s="50">
        <f t="shared" si="0"/>
        <v>0</v>
      </c>
      <c r="D32" s="51">
        <f t="shared" si="11"/>
        <v>0</v>
      </c>
      <c r="E32" s="52">
        <f t="shared" si="11"/>
        <v>0</v>
      </c>
      <c r="F32" s="53"/>
      <c r="G32" s="54"/>
      <c r="H32" s="53"/>
      <c r="I32" s="54"/>
      <c r="J32" s="53"/>
      <c r="K32" s="55"/>
      <c r="L32" s="53"/>
      <c r="M32" s="55"/>
      <c r="N32" s="53"/>
      <c r="O32" s="55"/>
      <c r="P32" s="53"/>
      <c r="Q32" s="55"/>
      <c r="R32" s="53"/>
      <c r="S32" s="55"/>
      <c r="T32" s="53"/>
      <c r="U32" s="55"/>
      <c r="V32" s="53"/>
      <c r="W32" s="55"/>
      <c r="X32" s="53"/>
      <c r="Y32" s="55"/>
      <c r="Z32" s="53"/>
      <c r="AA32" s="55"/>
      <c r="AB32" s="53"/>
      <c r="AC32" s="55"/>
      <c r="AD32" s="53"/>
      <c r="AE32" s="55"/>
      <c r="AF32" s="53"/>
      <c r="AG32" s="55"/>
      <c r="AH32" s="53"/>
      <c r="AI32" s="55"/>
      <c r="AJ32" s="53"/>
      <c r="AK32" s="55"/>
      <c r="AL32" s="56"/>
      <c r="AM32" s="57"/>
      <c r="AN32" s="46"/>
      <c r="AO32" s="58"/>
      <c r="AP32" s="42"/>
      <c r="AQ32" s="32"/>
      <c r="AR32" s="32"/>
      <c r="AS32" s="48"/>
      <c r="AT32" s="32"/>
      <c r="AU32" s="33" t="str">
        <f t="shared" si="1"/>
        <v/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17"/>
      <c r="BG32" s="17"/>
      <c r="BX32" s="2"/>
      <c r="CA32" s="35" t="str">
        <f t="shared" si="2"/>
        <v/>
      </c>
      <c r="CB32" s="35" t="str">
        <f t="shared" si="3"/>
        <v/>
      </c>
      <c r="CC32" s="35" t="str">
        <f t="shared" si="4"/>
        <v/>
      </c>
      <c r="CD32" s="35" t="str">
        <f t="shared" si="5"/>
        <v/>
      </c>
      <c r="CE32" s="35"/>
      <c r="CF32" s="35"/>
      <c r="CG32" s="36">
        <f t="shared" si="6"/>
        <v>0</v>
      </c>
      <c r="CH32" s="36">
        <f t="shared" si="7"/>
        <v>0</v>
      </c>
      <c r="CI32" s="36">
        <f t="shared" si="8"/>
        <v>0</v>
      </c>
      <c r="CJ32" s="36">
        <f t="shared" si="9"/>
        <v>0</v>
      </c>
      <c r="CK32" s="10"/>
      <c r="CL32" s="10"/>
      <c r="CM32" s="10"/>
      <c r="CN32" s="10"/>
      <c r="CO32" s="10"/>
    </row>
    <row r="33" spans="1:93" ht="16.350000000000001" customHeight="1" x14ac:dyDescent="0.25">
      <c r="A33" s="383"/>
      <c r="B33" s="37" t="s">
        <v>45</v>
      </c>
      <c r="C33" s="38">
        <f t="shared" si="0"/>
        <v>0</v>
      </c>
      <c r="D33" s="39">
        <f t="shared" si="11"/>
        <v>0</v>
      </c>
      <c r="E33" s="40">
        <f t="shared" si="11"/>
        <v>0</v>
      </c>
      <c r="F33" s="53"/>
      <c r="G33" s="54"/>
      <c r="H33" s="53"/>
      <c r="I33" s="54"/>
      <c r="J33" s="53"/>
      <c r="K33" s="55"/>
      <c r="L33" s="53"/>
      <c r="M33" s="55"/>
      <c r="N33" s="53"/>
      <c r="O33" s="55"/>
      <c r="P33" s="53"/>
      <c r="Q33" s="55"/>
      <c r="R33" s="53"/>
      <c r="S33" s="55"/>
      <c r="T33" s="53"/>
      <c r="U33" s="55"/>
      <c r="V33" s="53"/>
      <c r="W33" s="55"/>
      <c r="X33" s="53"/>
      <c r="Y33" s="55"/>
      <c r="Z33" s="53"/>
      <c r="AA33" s="55"/>
      <c r="AB33" s="53"/>
      <c r="AC33" s="55"/>
      <c r="AD33" s="53"/>
      <c r="AE33" s="55"/>
      <c r="AF33" s="53"/>
      <c r="AG33" s="55"/>
      <c r="AH33" s="53"/>
      <c r="AI33" s="55"/>
      <c r="AJ33" s="53"/>
      <c r="AK33" s="55"/>
      <c r="AL33" s="56"/>
      <c r="AM33" s="57"/>
      <c r="AN33" s="46"/>
      <c r="AO33" s="58"/>
      <c r="AP33" s="42"/>
      <c r="AQ33" s="32"/>
      <c r="AR33" s="32"/>
      <c r="AS33" s="48"/>
      <c r="AT33" s="32"/>
      <c r="AU33" s="33" t="str">
        <f t="shared" si="1"/>
        <v/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17"/>
      <c r="BG33" s="17"/>
      <c r="BX33" s="2"/>
      <c r="CA33" s="35" t="str">
        <f t="shared" si="2"/>
        <v/>
      </c>
      <c r="CB33" s="35" t="str">
        <f t="shared" si="3"/>
        <v/>
      </c>
      <c r="CC33" s="35" t="str">
        <f t="shared" si="4"/>
        <v/>
      </c>
      <c r="CD33" s="35" t="str">
        <f t="shared" si="5"/>
        <v/>
      </c>
      <c r="CE33" s="35"/>
      <c r="CF33" s="35"/>
      <c r="CG33" s="36">
        <f t="shared" si="6"/>
        <v>0</v>
      </c>
      <c r="CH33" s="36">
        <f t="shared" si="7"/>
        <v>0</v>
      </c>
      <c r="CI33" s="36">
        <f t="shared" si="8"/>
        <v>0</v>
      </c>
      <c r="CJ33" s="36">
        <f t="shared" si="9"/>
        <v>0</v>
      </c>
      <c r="CK33" s="10"/>
      <c r="CL33" s="10"/>
      <c r="CM33" s="10"/>
      <c r="CN33" s="10"/>
      <c r="CO33" s="10"/>
    </row>
    <row r="34" spans="1:93" ht="16.350000000000001" customHeight="1" x14ac:dyDescent="0.25">
      <c r="A34" s="383"/>
      <c r="B34" s="59" t="s">
        <v>46</v>
      </c>
      <c r="C34" s="38">
        <f t="shared" si="0"/>
        <v>0</v>
      </c>
      <c r="D34" s="60">
        <f t="shared" si="11"/>
        <v>0</v>
      </c>
      <c r="E34" s="61">
        <f t="shared" si="11"/>
        <v>0</v>
      </c>
      <c r="F34" s="53"/>
      <c r="G34" s="54"/>
      <c r="H34" s="53"/>
      <c r="I34" s="54"/>
      <c r="J34" s="53"/>
      <c r="K34" s="55"/>
      <c r="L34" s="53"/>
      <c r="M34" s="55"/>
      <c r="N34" s="53"/>
      <c r="O34" s="55"/>
      <c r="P34" s="53"/>
      <c r="Q34" s="55"/>
      <c r="R34" s="53"/>
      <c r="S34" s="55"/>
      <c r="T34" s="53"/>
      <c r="U34" s="55"/>
      <c r="V34" s="53"/>
      <c r="W34" s="55"/>
      <c r="X34" s="53"/>
      <c r="Y34" s="55"/>
      <c r="Z34" s="53"/>
      <c r="AA34" s="55"/>
      <c r="AB34" s="53"/>
      <c r="AC34" s="55"/>
      <c r="AD34" s="53"/>
      <c r="AE34" s="55"/>
      <c r="AF34" s="53"/>
      <c r="AG34" s="55"/>
      <c r="AH34" s="53"/>
      <c r="AI34" s="55"/>
      <c r="AJ34" s="53"/>
      <c r="AK34" s="55"/>
      <c r="AL34" s="56"/>
      <c r="AM34" s="57"/>
      <c r="AN34" s="46"/>
      <c r="AO34" s="58"/>
      <c r="AP34" s="42"/>
      <c r="AQ34" s="32"/>
      <c r="AR34" s="32"/>
      <c r="AS34" s="48"/>
      <c r="AT34" s="32"/>
      <c r="AU34" s="33" t="str">
        <f t="shared" si="1"/>
        <v/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7"/>
      <c r="BG34" s="17"/>
      <c r="BX34" s="2"/>
      <c r="CA34" s="35" t="str">
        <f t="shared" si="2"/>
        <v/>
      </c>
      <c r="CB34" s="35" t="str">
        <f t="shared" si="3"/>
        <v/>
      </c>
      <c r="CC34" s="35" t="str">
        <f t="shared" si="4"/>
        <v/>
      </c>
      <c r="CD34" s="35" t="str">
        <f t="shared" si="5"/>
        <v/>
      </c>
      <c r="CE34" s="35"/>
      <c r="CF34" s="35"/>
      <c r="CG34" s="36">
        <f t="shared" si="6"/>
        <v>0</v>
      </c>
      <c r="CH34" s="36">
        <f t="shared" si="7"/>
        <v>0</v>
      </c>
      <c r="CI34" s="36">
        <f t="shared" si="8"/>
        <v>0</v>
      </c>
      <c r="CJ34" s="36">
        <f t="shared" si="9"/>
        <v>0</v>
      </c>
      <c r="CK34" s="10"/>
      <c r="CL34" s="10"/>
      <c r="CM34" s="10"/>
      <c r="CN34" s="10"/>
      <c r="CO34" s="10"/>
    </row>
    <row r="35" spans="1:93" ht="16.350000000000001" customHeight="1" x14ac:dyDescent="0.25">
      <c r="A35" s="384"/>
      <c r="B35" s="63" t="s">
        <v>47</v>
      </c>
      <c r="C35" s="64">
        <f t="shared" si="0"/>
        <v>0</v>
      </c>
      <c r="D35" s="65">
        <f t="shared" si="11"/>
        <v>0</v>
      </c>
      <c r="E35" s="66">
        <f t="shared" si="11"/>
        <v>0</v>
      </c>
      <c r="F35" s="70"/>
      <c r="G35" s="74"/>
      <c r="H35" s="70"/>
      <c r="I35" s="74"/>
      <c r="J35" s="70"/>
      <c r="K35" s="84"/>
      <c r="L35" s="70"/>
      <c r="M35" s="84"/>
      <c r="N35" s="70"/>
      <c r="O35" s="84"/>
      <c r="P35" s="70"/>
      <c r="Q35" s="84"/>
      <c r="R35" s="70"/>
      <c r="S35" s="84"/>
      <c r="T35" s="70"/>
      <c r="U35" s="84"/>
      <c r="V35" s="70"/>
      <c r="W35" s="84"/>
      <c r="X35" s="70"/>
      <c r="Y35" s="84"/>
      <c r="Z35" s="70"/>
      <c r="AA35" s="84"/>
      <c r="AB35" s="70"/>
      <c r="AC35" s="84"/>
      <c r="AD35" s="70"/>
      <c r="AE35" s="84"/>
      <c r="AF35" s="70"/>
      <c r="AG35" s="84"/>
      <c r="AH35" s="70"/>
      <c r="AI35" s="84"/>
      <c r="AJ35" s="70"/>
      <c r="AK35" s="84"/>
      <c r="AL35" s="85"/>
      <c r="AM35" s="86"/>
      <c r="AN35" s="72"/>
      <c r="AO35" s="87"/>
      <c r="AP35" s="74"/>
      <c r="AQ35" s="75"/>
      <c r="AR35" s="75"/>
      <c r="AS35" s="76"/>
      <c r="AT35" s="75"/>
      <c r="AU35" s="33" t="str">
        <f t="shared" si="1"/>
        <v/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7"/>
      <c r="BG35" s="17"/>
      <c r="BX35" s="2"/>
      <c r="CA35" s="35" t="str">
        <f t="shared" si="2"/>
        <v/>
      </c>
      <c r="CB35" s="35" t="str">
        <f t="shared" si="3"/>
        <v/>
      </c>
      <c r="CC35" s="35" t="str">
        <f t="shared" si="4"/>
        <v/>
      </c>
      <c r="CD35" s="35" t="str">
        <f t="shared" si="5"/>
        <v/>
      </c>
      <c r="CE35" s="35"/>
      <c r="CF35" s="35"/>
      <c r="CG35" s="36">
        <f t="shared" si="6"/>
        <v>0</v>
      </c>
      <c r="CH35" s="36">
        <f t="shared" si="7"/>
        <v>0</v>
      </c>
      <c r="CI35" s="36">
        <f t="shared" si="8"/>
        <v>0</v>
      </c>
      <c r="CJ35" s="36">
        <f t="shared" si="9"/>
        <v>0</v>
      </c>
      <c r="CK35" s="10"/>
      <c r="CL35" s="10"/>
      <c r="CM35" s="10"/>
      <c r="CN35" s="10"/>
      <c r="CO35" s="10"/>
    </row>
    <row r="36" spans="1:93" ht="16.350000000000001" customHeight="1" x14ac:dyDescent="0.25">
      <c r="A36" s="382" t="s">
        <v>49</v>
      </c>
      <c r="B36" s="18" t="s">
        <v>37</v>
      </c>
      <c r="C36" s="19">
        <f t="shared" si="0"/>
        <v>4</v>
      </c>
      <c r="D36" s="20">
        <f>SUM(H36+J36+L36+N36+P36+R36+T36+V36+X36+Z36+AB36+AD36+AF36+AH36+AJ36+AL36)</f>
        <v>3</v>
      </c>
      <c r="E36" s="21">
        <f>SUM(I36+K36+M36+O36+Q36+S36+U36+W36+Y36+AA36+AC36+AE36+AG36+AI36+AK36+AM36)</f>
        <v>1</v>
      </c>
      <c r="F36" s="88"/>
      <c r="G36" s="89"/>
      <c r="H36" s="22"/>
      <c r="I36" s="23"/>
      <c r="J36" s="22"/>
      <c r="K36" s="24"/>
      <c r="L36" s="22"/>
      <c r="M36" s="24"/>
      <c r="N36" s="22"/>
      <c r="O36" s="24"/>
      <c r="P36" s="22"/>
      <c r="Q36" s="24"/>
      <c r="R36" s="22"/>
      <c r="S36" s="24"/>
      <c r="T36" s="22">
        <v>2</v>
      </c>
      <c r="U36" s="24">
        <v>1</v>
      </c>
      <c r="V36" s="22">
        <v>1</v>
      </c>
      <c r="W36" s="24"/>
      <c r="X36" s="22"/>
      <c r="Y36" s="24"/>
      <c r="Z36" s="22"/>
      <c r="AA36" s="24"/>
      <c r="AB36" s="22"/>
      <c r="AC36" s="24"/>
      <c r="AD36" s="22"/>
      <c r="AE36" s="24"/>
      <c r="AF36" s="22"/>
      <c r="AG36" s="24"/>
      <c r="AH36" s="22"/>
      <c r="AI36" s="24"/>
      <c r="AJ36" s="22"/>
      <c r="AK36" s="24"/>
      <c r="AL36" s="25"/>
      <c r="AM36" s="26"/>
      <c r="AN36" s="81">
        <v>0</v>
      </c>
      <c r="AO36" s="28">
        <v>0</v>
      </c>
      <c r="AP36" s="29">
        <v>0</v>
      </c>
      <c r="AQ36" s="30">
        <v>0</v>
      </c>
      <c r="AR36" s="30">
        <v>0</v>
      </c>
      <c r="AS36" s="31"/>
      <c r="AT36" s="83">
        <v>0</v>
      </c>
      <c r="AU36" s="33" t="str">
        <f t="shared" si="1"/>
        <v/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7"/>
      <c r="BG36" s="17"/>
      <c r="BX36" s="2"/>
      <c r="CA36" s="35" t="str">
        <f t="shared" si="2"/>
        <v/>
      </c>
      <c r="CB36" s="35" t="str">
        <f t="shared" si="3"/>
        <v/>
      </c>
      <c r="CC36" s="35" t="str">
        <f t="shared" si="4"/>
        <v/>
      </c>
      <c r="CD36" s="35" t="str">
        <f t="shared" si="5"/>
        <v/>
      </c>
      <c r="CE36" s="35"/>
      <c r="CF36" s="35"/>
      <c r="CG36" s="36">
        <f t="shared" si="6"/>
        <v>0</v>
      </c>
      <c r="CH36" s="36">
        <f t="shared" si="7"/>
        <v>0</v>
      </c>
      <c r="CI36" s="36">
        <f t="shared" si="8"/>
        <v>0</v>
      </c>
      <c r="CJ36" s="36">
        <f t="shared" si="9"/>
        <v>0</v>
      </c>
      <c r="CK36" s="10"/>
      <c r="CL36" s="10"/>
      <c r="CM36" s="10"/>
      <c r="CN36" s="10"/>
      <c r="CO36" s="10"/>
    </row>
    <row r="37" spans="1:93" ht="16.350000000000001" customHeight="1" x14ac:dyDescent="0.25">
      <c r="A37" s="383"/>
      <c r="B37" s="37" t="s">
        <v>38</v>
      </c>
      <c r="C37" s="38">
        <f t="shared" si="0"/>
        <v>0</v>
      </c>
      <c r="D37" s="39">
        <f t="shared" ref="D37:E52" si="12">SUM(H37+J37+L37+N37+P37+R37+T37+V37+X37+Z37+AB37+AD37+AF37+AH37+AJ37+AL37)</f>
        <v>0</v>
      </c>
      <c r="E37" s="40">
        <f t="shared" si="12"/>
        <v>0</v>
      </c>
      <c r="F37" s="90"/>
      <c r="G37" s="91"/>
      <c r="H37" s="41"/>
      <c r="I37" s="42"/>
      <c r="J37" s="41"/>
      <c r="K37" s="43"/>
      <c r="L37" s="41"/>
      <c r="M37" s="43"/>
      <c r="N37" s="41"/>
      <c r="O37" s="43"/>
      <c r="P37" s="41"/>
      <c r="Q37" s="43"/>
      <c r="R37" s="41"/>
      <c r="S37" s="43"/>
      <c r="T37" s="41"/>
      <c r="U37" s="43"/>
      <c r="V37" s="41"/>
      <c r="W37" s="43"/>
      <c r="X37" s="41"/>
      <c r="Y37" s="43"/>
      <c r="Z37" s="41"/>
      <c r="AA37" s="43"/>
      <c r="AB37" s="41"/>
      <c r="AC37" s="43"/>
      <c r="AD37" s="41"/>
      <c r="AE37" s="43"/>
      <c r="AF37" s="41"/>
      <c r="AG37" s="43"/>
      <c r="AH37" s="41"/>
      <c r="AI37" s="43"/>
      <c r="AJ37" s="41"/>
      <c r="AK37" s="43"/>
      <c r="AL37" s="44"/>
      <c r="AM37" s="45"/>
      <c r="AN37" s="46"/>
      <c r="AO37" s="47"/>
      <c r="AP37" s="42"/>
      <c r="AQ37" s="32"/>
      <c r="AR37" s="32"/>
      <c r="AS37" s="48"/>
      <c r="AT37" s="32"/>
      <c r="AU37" s="33" t="str">
        <f t="shared" si="1"/>
        <v/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17"/>
      <c r="BG37" s="17"/>
      <c r="BX37" s="2"/>
      <c r="CA37" s="35" t="str">
        <f t="shared" si="2"/>
        <v/>
      </c>
      <c r="CB37" s="35" t="str">
        <f t="shared" si="3"/>
        <v/>
      </c>
      <c r="CC37" s="35" t="str">
        <f t="shared" si="4"/>
        <v/>
      </c>
      <c r="CD37" s="35" t="str">
        <f t="shared" si="5"/>
        <v/>
      </c>
      <c r="CE37" s="35"/>
      <c r="CF37" s="35"/>
      <c r="CG37" s="36">
        <f t="shared" si="6"/>
        <v>0</v>
      </c>
      <c r="CH37" s="36">
        <f t="shared" si="7"/>
        <v>0</v>
      </c>
      <c r="CI37" s="36">
        <f t="shared" si="8"/>
        <v>0</v>
      </c>
      <c r="CJ37" s="36">
        <f t="shared" si="9"/>
        <v>0</v>
      </c>
      <c r="CK37" s="10"/>
      <c r="CL37" s="10"/>
      <c r="CM37" s="10"/>
      <c r="CN37" s="10"/>
      <c r="CO37" s="10"/>
    </row>
    <row r="38" spans="1:93" ht="16.350000000000001" customHeight="1" x14ac:dyDescent="0.25">
      <c r="A38" s="383"/>
      <c r="B38" s="37" t="s">
        <v>39</v>
      </c>
      <c r="C38" s="38">
        <f t="shared" si="0"/>
        <v>132</v>
      </c>
      <c r="D38" s="39">
        <f t="shared" si="12"/>
        <v>102</v>
      </c>
      <c r="E38" s="40">
        <f t="shared" si="12"/>
        <v>30</v>
      </c>
      <c r="F38" s="90"/>
      <c r="G38" s="91"/>
      <c r="H38" s="41"/>
      <c r="I38" s="42"/>
      <c r="J38" s="41"/>
      <c r="K38" s="43"/>
      <c r="L38" s="41">
        <v>1</v>
      </c>
      <c r="M38" s="43"/>
      <c r="N38" s="41">
        <v>14</v>
      </c>
      <c r="O38" s="43"/>
      <c r="P38" s="41">
        <v>13</v>
      </c>
      <c r="Q38" s="43">
        <v>4</v>
      </c>
      <c r="R38" s="41">
        <v>19</v>
      </c>
      <c r="S38" s="43">
        <v>4</v>
      </c>
      <c r="T38" s="41">
        <v>14</v>
      </c>
      <c r="U38" s="43">
        <v>8</v>
      </c>
      <c r="V38" s="41">
        <v>13</v>
      </c>
      <c r="W38" s="43">
        <v>3</v>
      </c>
      <c r="X38" s="41">
        <v>13</v>
      </c>
      <c r="Y38" s="43">
        <v>5</v>
      </c>
      <c r="Z38" s="41">
        <v>4</v>
      </c>
      <c r="AA38" s="43">
        <v>5</v>
      </c>
      <c r="AB38" s="41">
        <v>8</v>
      </c>
      <c r="AC38" s="43">
        <v>1</v>
      </c>
      <c r="AD38" s="41"/>
      <c r="AE38" s="43"/>
      <c r="AF38" s="41">
        <v>2</v>
      </c>
      <c r="AG38" s="43"/>
      <c r="AH38" s="41">
        <v>1</v>
      </c>
      <c r="AI38" s="43"/>
      <c r="AJ38" s="41"/>
      <c r="AK38" s="43"/>
      <c r="AL38" s="44"/>
      <c r="AM38" s="45"/>
      <c r="AN38" s="46">
        <v>0</v>
      </c>
      <c r="AO38" s="47">
        <v>0</v>
      </c>
      <c r="AP38" s="42">
        <v>2</v>
      </c>
      <c r="AQ38" s="32">
        <v>0</v>
      </c>
      <c r="AR38" s="32">
        <v>10</v>
      </c>
      <c r="AS38" s="48"/>
      <c r="AT38" s="32">
        <v>0</v>
      </c>
      <c r="AU38" s="33" t="str">
        <f t="shared" si="1"/>
        <v/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17"/>
      <c r="BG38" s="17"/>
      <c r="BX38" s="2"/>
      <c r="CA38" s="35" t="str">
        <f t="shared" si="2"/>
        <v/>
      </c>
      <c r="CB38" s="35" t="str">
        <f t="shared" si="3"/>
        <v/>
      </c>
      <c r="CC38" s="35" t="str">
        <f t="shared" si="4"/>
        <v/>
      </c>
      <c r="CD38" s="35" t="str">
        <f t="shared" si="5"/>
        <v/>
      </c>
      <c r="CE38" s="35"/>
      <c r="CF38" s="35"/>
      <c r="CG38" s="36">
        <f t="shared" si="6"/>
        <v>0</v>
      </c>
      <c r="CH38" s="36">
        <f t="shared" si="7"/>
        <v>0</v>
      </c>
      <c r="CI38" s="36">
        <f t="shared" si="8"/>
        <v>0</v>
      </c>
      <c r="CJ38" s="36">
        <f t="shared" si="9"/>
        <v>0</v>
      </c>
      <c r="CK38" s="10"/>
      <c r="CL38" s="10"/>
      <c r="CM38" s="10"/>
      <c r="CN38" s="10"/>
      <c r="CO38" s="10"/>
    </row>
    <row r="39" spans="1:93" ht="16.350000000000001" customHeight="1" x14ac:dyDescent="0.25">
      <c r="A39" s="383"/>
      <c r="B39" s="37" t="s">
        <v>40</v>
      </c>
      <c r="C39" s="38">
        <f t="shared" si="0"/>
        <v>0</v>
      </c>
      <c r="D39" s="39">
        <f t="shared" si="12"/>
        <v>0</v>
      </c>
      <c r="E39" s="40">
        <f t="shared" si="12"/>
        <v>0</v>
      </c>
      <c r="F39" s="90"/>
      <c r="G39" s="91"/>
      <c r="H39" s="41"/>
      <c r="I39" s="42"/>
      <c r="J39" s="41"/>
      <c r="K39" s="43"/>
      <c r="L39" s="41"/>
      <c r="M39" s="43"/>
      <c r="N39" s="41"/>
      <c r="O39" s="43"/>
      <c r="P39" s="41"/>
      <c r="Q39" s="43"/>
      <c r="R39" s="41"/>
      <c r="S39" s="43"/>
      <c r="T39" s="41"/>
      <c r="U39" s="43"/>
      <c r="V39" s="41"/>
      <c r="W39" s="43"/>
      <c r="X39" s="41"/>
      <c r="Y39" s="43"/>
      <c r="Z39" s="41"/>
      <c r="AA39" s="43"/>
      <c r="AB39" s="41"/>
      <c r="AC39" s="43"/>
      <c r="AD39" s="41"/>
      <c r="AE39" s="43"/>
      <c r="AF39" s="41"/>
      <c r="AG39" s="43"/>
      <c r="AH39" s="41"/>
      <c r="AI39" s="43"/>
      <c r="AJ39" s="41"/>
      <c r="AK39" s="43"/>
      <c r="AL39" s="44"/>
      <c r="AM39" s="45"/>
      <c r="AN39" s="46"/>
      <c r="AO39" s="47"/>
      <c r="AP39" s="42"/>
      <c r="AQ39" s="32"/>
      <c r="AR39" s="32"/>
      <c r="AS39" s="48"/>
      <c r="AT39" s="32"/>
      <c r="AU39" s="33" t="str">
        <f t="shared" si="1"/>
        <v/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17"/>
      <c r="BG39" s="17"/>
      <c r="BX39" s="2"/>
      <c r="CA39" s="35" t="str">
        <f t="shared" si="2"/>
        <v/>
      </c>
      <c r="CB39" s="35" t="str">
        <f t="shared" si="3"/>
        <v/>
      </c>
      <c r="CC39" s="35" t="str">
        <f t="shared" si="4"/>
        <v/>
      </c>
      <c r="CD39" s="35" t="str">
        <f t="shared" si="5"/>
        <v/>
      </c>
      <c r="CE39" s="35"/>
      <c r="CF39" s="35"/>
      <c r="CG39" s="36">
        <f t="shared" si="6"/>
        <v>0</v>
      </c>
      <c r="CH39" s="36">
        <f t="shared" si="7"/>
        <v>0</v>
      </c>
      <c r="CI39" s="36">
        <f t="shared" si="8"/>
        <v>0</v>
      </c>
      <c r="CJ39" s="36">
        <f t="shared" si="9"/>
        <v>0</v>
      </c>
      <c r="CK39" s="10"/>
      <c r="CL39" s="10"/>
      <c r="CM39" s="10"/>
      <c r="CN39" s="10"/>
      <c r="CO39" s="10"/>
    </row>
    <row r="40" spans="1:93" ht="16.350000000000001" customHeight="1" x14ac:dyDescent="0.25">
      <c r="A40" s="383"/>
      <c r="B40" s="37" t="s">
        <v>41</v>
      </c>
      <c r="C40" s="38">
        <f t="shared" si="0"/>
        <v>0</v>
      </c>
      <c r="D40" s="39">
        <f t="shared" si="12"/>
        <v>0</v>
      </c>
      <c r="E40" s="40">
        <f t="shared" si="12"/>
        <v>0</v>
      </c>
      <c r="F40" s="90"/>
      <c r="G40" s="91"/>
      <c r="H40" s="41"/>
      <c r="I40" s="42"/>
      <c r="J40" s="41"/>
      <c r="K40" s="43"/>
      <c r="L40" s="41"/>
      <c r="M40" s="43"/>
      <c r="N40" s="41"/>
      <c r="O40" s="43"/>
      <c r="P40" s="41"/>
      <c r="Q40" s="43"/>
      <c r="R40" s="41"/>
      <c r="S40" s="43"/>
      <c r="T40" s="41"/>
      <c r="U40" s="43"/>
      <c r="V40" s="41"/>
      <c r="W40" s="43"/>
      <c r="X40" s="41"/>
      <c r="Y40" s="43"/>
      <c r="Z40" s="41"/>
      <c r="AA40" s="43"/>
      <c r="AB40" s="41"/>
      <c r="AC40" s="43"/>
      <c r="AD40" s="41"/>
      <c r="AE40" s="43"/>
      <c r="AF40" s="41"/>
      <c r="AG40" s="43"/>
      <c r="AH40" s="41"/>
      <c r="AI40" s="43"/>
      <c r="AJ40" s="41"/>
      <c r="AK40" s="43"/>
      <c r="AL40" s="44"/>
      <c r="AM40" s="45"/>
      <c r="AN40" s="46"/>
      <c r="AO40" s="47"/>
      <c r="AP40" s="42"/>
      <c r="AQ40" s="32"/>
      <c r="AR40" s="32"/>
      <c r="AS40" s="48"/>
      <c r="AT40" s="32"/>
      <c r="AU40" s="33" t="str">
        <f t="shared" si="1"/>
        <v/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17"/>
      <c r="BG40" s="17"/>
      <c r="BX40" s="2"/>
      <c r="CA40" s="35" t="str">
        <f t="shared" si="2"/>
        <v/>
      </c>
      <c r="CB40" s="35" t="str">
        <f t="shared" si="3"/>
        <v/>
      </c>
      <c r="CC40" s="35" t="str">
        <f t="shared" si="4"/>
        <v/>
      </c>
      <c r="CD40" s="35" t="str">
        <f t="shared" si="5"/>
        <v/>
      </c>
      <c r="CE40" s="35"/>
      <c r="CF40" s="35"/>
      <c r="CG40" s="36">
        <f t="shared" si="6"/>
        <v>0</v>
      </c>
      <c r="CH40" s="36">
        <f t="shared" si="7"/>
        <v>0</v>
      </c>
      <c r="CI40" s="36">
        <f t="shared" si="8"/>
        <v>0</v>
      </c>
      <c r="CJ40" s="36">
        <f t="shared" si="9"/>
        <v>0</v>
      </c>
      <c r="CK40" s="10"/>
      <c r="CL40" s="10"/>
      <c r="CM40" s="10"/>
      <c r="CN40" s="10"/>
      <c r="CO40" s="10"/>
    </row>
    <row r="41" spans="1:93" ht="16.350000000000001" customHeight="1" x14ac:dyDescent="0.25">
      <c r="A41" s="383"/>
      <c r="B41" s="37" t="s">
        <v>42</v>
      </c>
      <c r="C41" s="38">
        <f t="shared" si="0"/>
        <v>0</v>
      </c>
      <c r="D41" s="39">
        <f t="shared" si="12"/>
        <v>0</v>
      </c>
      <c r="E41" s="40">
        <f t="shared" si="12"/>
        <v>0</v>
      </c>
      <c r="F41" s="90"/>
      <c r="G41" s="91"/>
      <c r="H41" s="41"/>
      <c r="I41" s="42"/>
      <c r="J41" s="41"/>
      <c r="K41" s="43"/>
      <c r="L41" s="41"/>
      <c r="M41" s="43"/>
      <c r="N41" s="41"/>
      <c r="O41" s="43"/>
      <c r="P41" s="41"/>
      <c r="Q41" s="43"/>
      <c r="R41" s="41"/>
      <c r="S41" s="43"/>
      <c r="T41" s="41"/>
      <c r="U41" s="43"/>
      <c r="V41" s="41"/>
      <c r="W41" s="43"/>
      <c r="X41" s="41"/>
      <c r="Y41" s="43"/>
      <c r="Z41" s="41"/>
      <c r="AA41" s="43"/>
      <c r="AB41" s="41"/>
      <c r="AC41" s="43"/>
      <c r="AD41" s="41"/>
      <c r="AE41" s="43"/>
      <c r="AF41" s="41"/>
      <c r="AG41" s="43"/>
      <c r="AH41" s="41"/>
      <c r="AI41" s="43"/>
      <c r="AJ41" s="41"/>
      <c r="AK41" s="43"/>
      <c r="AL41" s="44"/>
      <c r="AM41" s="45"/>
      <c r="AN41" s="46"/>
      <c r="AO41" s="47"/>
      <c r="AP41" s="42"/>
      <c r="AQ41" s="32"/>
      <c r="AR41" s="32"/>
      <c r="AS41" s="48"/>
      <c r="AT41" s="32"/>
      <c r="AU41" s="33" t="str">
        <f t="shared" si="1"/>
        <v/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17"/>
      <c r="BG41" s="17"/>
      <c r="BX41" s="2"/>
      <c r="CA41" s="35" t="str">
        <f t="shared" si="2"/>
        <v/>
      </c>
      <c r="CB41" s="35" t="str">
        <f t="shared" si="3"/>
        <v/>
      </c>
      <c r="CC41" s="35" t="str">
        <f t="shared" si="4"/>
        <v/>
      </c>
      <c r="CD41" s="35" t="str">
        <f t="shared" si="5"/>
        <v/>
      </c>
      <c r="CE41" s="35"/>
      <c r="CF41" s="35"/>
      <c r="CG41" s="36">
        <f t="shared" si="6"/>
        <v>0</v>
      </c>
      <c r="CH41" s="36">
        <f t="shared" si="7"/>
        <v>0</v>
      </c>
      <c r="CI41" s="36">
        <f t="shared" si="8"/>
        <v>0</v>
      </c>
      <c r="CJ41" s="36">
        <f t="shared" si="9"/>
        <v>0</v>
      </c>
      <c r="CK41" s="10"/>
      <c r="CL41" s="10"/>
      <c r="CM41" s="10"/>
      <c r="CN41" s="10"/>
      <c r="CO41" s="10"/>
    </row>
    <row r="42" spans="1:93" ht="16.350000000000001" customHeight="1" x14ac:dyDescent="0.25">
      <c r="A42" s="383"/>
      <c r="B42" s="37" t="s">
        <v>43</v>
      </c>
      <c r="C42" s="38">
        <f t="shared" si="0"/>
        <v>0</v>
      </c>
      <c r="D42" s="39">
        <f t="shared" si="12"/>
        <v>0</v>
      </c>
      <c r="E42" s="40">
        <f t="shared" si="12"/>
        <v>0</v>
      </c>
      <c r="F42" s="90"/>
      <c r="G42" s="91"/>
      <c r="H42" s="41"/>
      <c r="I42" s="42"/>
      <c r="J42" s="41"/>
      <c r="K42" s="43"/>
      <c r="L42" s="41"/>
      <c r="M42" s="43"/>
      <c r="N42" s="41"/>
      <c r="O42" s="43"/>
      <c r="P42" s="41"/>
      <c r="Q42" s="43"/>
      <c r="R42" s="41"/>
      <c r="S42" s="43"/>
      <c r="T42" s="41"/>
      <c r="U42" s="43"/>
      <c r="V42" s="41"/>
      <c r="W42" s="43"/>
      <c r="X42" s="41"/>
      <c r="Y42" s="43"/>
      <c r="Z42" s="41"/>
      <c r="AA42" s="43"/>
      <c r="AB42" s="41"/>
      <c r="AC42" s="43"/>
      <c r="AD42" s="41"/>
      <c r="AE42" s="43"/>
      <c r="AF42" s="41"/>
      <c r="AG42" s="43"/>
      <c r="AH42" s="41"/>
      <c r="AI42" s="43"/>
      <c r="AJ42" s="41"/>
      <c r="AK42" s="43"/>
      <c r="AL42" s="44"/>
      <c r="AM42" s="45"/>
      <c r="AN42" s="46"/>
      <c r="AO42" s="47"/>
      <c r="AP42" s="42"/>
      <c r="AQ42" s="32"/>
      <c r="AR42" s="32"/>
      <c r="AS42" s="48"/>
      <c r="AT42" s="32"/>
      <c r="AU42" s="33" t="str">
        <f t="shared" si="1"/>
        <v/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17"/>
      <c r="BG42" s="17"/>
      <c r="BX42" s="2"/>
      <c r="CA42" s="35" t="str">
        <f t="shared" si="2"/>
        <v/>
      </c>
      <c r="CB42" s="35" t="str">
        <f t="shared" si="3"/>
        <v/>
      </c>
      <c r="CC42" s="35" t="str">
        <f t="shared" si="4"/>
        <v/>
      </c>
      <c r="CD42" s="35" t="str">
        <f t="shared" si="5"/>
        <v/>
      </c>
      <c r="CE42" s="35"/>
      <c r="CF42" s="35"/>
      <c r="CG42" s="36">
        <f t="shared" si="6"/>
        <v>0</v>
      </c>
      <c r="CH42" s="36">
        <f t="shared" si="7"/>
        <v>0</v>
      </c>
      <c r="CI42" s="36">
        <f t="shared" si="8"/>
        <v>0</v>
      </c>
      <c r="CJ42" s="36">
        <f t="shared" si="9"/>
        <v>0</v>
      </c>
      <c r="CK42" s="10"/>
      <c r="CL42" s="10"/>
      <c r="CM42" s="10"/>
      <c r="CN42" s="10"/>
      <c r="CO42" s="10"/>
    </row>
    <row r="43" spans="1:93" ht="16.350000000000001" customHeight="1" x14ac:dyDescent="0.25">
      <c r="A43" s="383"/>
      <c r="B43" s="49" t="s">
        <v>44</v>
      </c>
      <c r="C43" s="50">
        <f t="shared" si="0"/>
        <v>0</v>
      </c>
      <c r="D43" s="51">
        <f t="shared" si="12"/>
        <v>0</v>
      </c>
      <c r="E43" s="52">
        <f t="shared" si="12"/>
        <v>0</v>
      </c>
      <c r="F43" s="90"/>
      <c r="G43" s="91"/>
      <c r="H43" s="53"/>
      <c r="I43" s="54"/>
      <c r="J43" s="53"/>
      <c r="K43" s="55"/>
      <c r="L43" s="53"/>
      <c r="M43" s="55"/>
      <c r="N43" s="53"/>
      <c r="O43" s="55"/>
      <c r="P43" s="53"/>
      <c r="Q43" s="55"/>
      <c r="R43" s="53"/>
      <c r="S43" s="55"/>
      <c r="T43" s="53"/>
      <c r="U43" s="55"/>
      <c r="V43" s="53"/>
      <c r="W43" s="55"/>
      <c r="X43" s="53"/>
      <c r="Y43" s="55"/>
      <c r="Z43" s="53"/>
      <c r="AA43" s="55"/>
      <c r="AB43" s="53"/>
      <c r="AC43" s="55"/>
      <c r="AD43" s="53"/>
      <c r="AE43" s="55"/>
      <c r="AF43" s="53"/>
      <c r="AG43" s="55"/>
      <c r="AH43" s="53"/>
      <c r="AI43" s="55"/>
      <c r="AJ43" s="53"/>
      <c r="AK43" s="55"/>
      <c r="AL43" s="56"/>
      <c r="AM43" s="57"/>
      <c r="AN43" s="46"/>
      <c r="AO43" s="58"/>
      <c r="AP43" s="42"/>
      <c r="AQ43" s="32"/>
      <c r="AR43" s="32"/>
      <c r="AS43" s="48"/>
      <c r="AT43" s="32"/>
      <c r="AU43" s="33" t="str">
        <f t="shared" si="1"/>
        <v/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17"/>
      <c r="BG43" s="17"/>
      <c r="BX43" s="2"/>
      <c r="CA43" s="35" t="str">
        <f t="shared" si="2"/>
        <v/>
      </c>
      <c r="CB43" s="35" t="str">
        <f t="shared" si="3"/>
        <v/>
      </c>
      <c r="CC43" s="35" t="str">
        <f t="shared" si="4"/>
        <v/>
      </c>
      <c r="CD43" s="35" t="str">
        <f t="shared" si="5"/>
        <v/>
      </c>
      <c r="CE43" s="35"/>
      <c r="CF43" s="35"/>
      <c r="CG43" s="36">
        <f t="shared" si="6"/>
        <v>0</v>
      </c>
      <c r="CH43" s="36">
        <f t="shared" si="7"/>
        <v>0</v>
      </c>
      <c r="CI43" s="36">
        <f t="shared" si="8"/>
        <v>0</v>
      </c>
      <c r="CJ43" s="36">
        <f t="shared" si="9"/>
        <v>0</v>
      </c>
      <c r="CK43" s="10"/>
      <c r="CL43" s="10"/>
      <c r="CM43" s="10"/>
      <c r="CN43" s="10"/>
      <c r="CO43" s="10"/>
    </row>
    <row r="44" spans="1:93" ht="16.350000000000001" customHeight="1" x14ac:dyDescent="0.25">
      <c r="A44" s="383"/>
      <c r="B44" s="37" t="s">
        <v>45</v>
      </c>
      <c r="C44" s="38">
        <f t="shared" si="0"/>
        <v>0</v>
      </c>
      <c r="D44" s="39">
        <f t="shared" si="12"/>
        <v>0</v>
      </c>
      <c r="E44" s="40">
        <f t="shared" si="12"/>
        <v>0</v>
      </c>
      <c r="F44" s="90"/>
      <c r="G44" s="92"/>
      <c r="H44" s="41"/>
      <c r="I44" s="42"/>
      <c r="J44" s="41"/>
      <c r="K44" s="43"/>
      <c r="L44" s="41"/>
      <c r="M44" s="43"/>
      <c r="N44" s="41"/>
      <c r="O44" s="43"/>
      <c r="P44" s="41"/>
      <c r="Q44" s="43"/>
      <c r="R44" s="41"/>
      <c r="S44" s="43"/>
      <c r="T44" s="41"/>
      <c r="U44" s="43"/>
      <c r="V44" s="41"/>
      <c r="W44" s="43"/>
      <c r="X44" s="41"/>
      <c r="Y44" s="43"/>
      <c r="Z44" s="41"/>
      <c r="AA44" s="43"/>
      <c r="AB44" s="41"/>
      <c r="AC44" s="43"/>
      <c r="AD44" s="41"/>
      <c r="AE44" s="43"/>
      <c r="AF44" s="41"/>
      <c r="AG44" s="43"/>
      <c r="AH44" s="41"/>
      <c r="AI44" s="43"/>
      <c r="AJ44" s="41"/>
      <c r="AK44" s="43"/>
      <c r="AL44" s="44"/>
      <c r="AM44" s="45"/>
      <c r="AN44" s="46"/>
      <c r="AO44" s="47"/>
      <c r="AP44" s="42"/>
      <c r="AQ44" s="32"/>
      <c r="AR44" s="32"/>
      <c r="AS44" s="48"/>
      <c r="AT44" s="32"/>
      <c r="AU44" s="33" t="str">
        <f t="shared" si="1"/>
        <v/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17"/>
      <c r="BG44" s="17"/>
      <c r="BX44" s="2"/>
      <c r="CA44" s="35" t="str">
        <f t="shared" si="2"/>
        <v/>
      </c>
      <c r="CB44" s="35" t="str">
        <f t="shared" si="3"/>
        <v/>
      </c>
      <c r="CC44" s="35" t="str">
        <f t="shared" si="4"/>
        <v/>
      </c>
      <c r="CD44" s="35" t="str">
        <f t="shared" si="5"/>
        <v/>
      </c>
      <c r="CE44" s="35"/>
      <c r="CF44" s="35"/>
      <c r="CG44" s="36">
        <f t="shared" si="6"/>
        <v>0</v>
      </c>
      <c r="CH44" s="36">
        <f t="shared" si="7"/>
        <v>0</v>
      </c>
      <c r="CI44" s="36">
        <f t="shared" si="8"/>
        <v>0</v>
      </c>
      <c r="CJ44" s="36">
        <f t="shared" si="9"/>
        <v>0</v>
      </c>
      <c r="CK44" s="10"/>
      <c r="CL44" s="10"/>
      <c r="CM44" s="10"/>
      <c r="CN44" s="10"/>
      <c r="CO44" s="10"/>
    </row>
    <row r="45" spans="1:93" ht="16.350000000000001" customHeight="1" x14ac:dyDescent="0.25">
      <c r="A45" s="383"/>
      <c r="B45" s="59" t="s">
        <v>46</v>
      </c>
      <c r="C45" s="38">
        <f t="shared" si="0"/>
        <v>0</v>
      </c>
      <c r="D45" s="39">
        <f t="shared" si="12"/>
        <v>0</v>
      </c>
      <c r="E45" s="61">
        <f t="shared" si="12"/>
        <v>0</v>
      </c>
      <c r="F45" s="90"/>
      <c r="G45" s="93"/>
      <c r="H45" s="94"/>
      <c r="I45" s="95"/>
      <c r="J45" s="94"/>
      <c r="K45" s="96"/>
      <c r="L45" s="94"/>
      <c r="M45" s="96"/>
      <c r="N45" s="94"/>
      <c r="O45" s="96"/>
      <c r="P45" s="94"/>
      <c r="Q45" s="96"/>
      <c r="R45" s="41"/>
      <c r="S45" s="43"/>
      <c r="T45" s="41"/>
      <c r="U45" s="43"/>
      <c r="V45" s="41"/>
      <c r="W45" s="43"/>
      <c r="X45" s="41"/>
      <c r="Y45" s="43"/>
      <c r="Z45" s="41"/>
      <c r="AA45" s="43"/>
      <c r="AB45" s="41"/>
      <c r="AC45" s="43"/>
      <c r="AD45" s="41"/>
      <c r="AE45" s="43"/>
      <c r="AF45" s="41"/>
      <c r="AG45" s="43"/>
      <c r="AH45" s="41"/>
      <c r="AI45" s="43"/>
      <c r="AJ45" s="41"/>
      <c r="AK45" s="43"/>
      <c r="AL45" s="44"/>
      <c r="AM45" s="45"/>
      <c r="AN45" s="46"/>
      <c r="AO45" s="47"/>
      <c r="AP45" s="42"/>
      <c r="AQ45" s="32"/>
      <c r="AR45" s="32"/>
      <c r="AS45" s="48"/>
      <c r="AT45" s="32"/>
      <c r="AU45" s="33" t="str">
        <f t="shared" si="1"/>
        <v/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17"/>
      <c r="BG45" s="17"/>
      <c r="BX45" s="2"/>
      <c r="CA45" s="35" t="str">
        <f t="shared" si="2"/>
        <v/>
      </c>
      <c r="CB45" s="35" t="str">
        <f t="shared" si="3"/>
        <v/>
      </c>
      <c r="CC45" s="35" t="str">
        <f t="shared" si="4"/>
        <v/>
      </c>
      <c r="CD45" s="35" t="str">
        <f t="shared" si="5"/>
        <v/>
      </c>
      <c r="CE45" s="35"/>
      <c r="CF45" s="35"/>
      <c r="CG45" s="36">
        <f t="shared" si="6"/>
        <v>0</v>
      </c>
      <c r="CH45" s="36">
        <f t="shared" si="7"/>
        <v>0</v>
      </c>
      <c r="CI45" s="36">
        <f t="shared" si="8"/>
        <v>0</v>
      </c>
      <c r="CJ45" s="36">
        <f t="shared" si="9"/>
        <v>0</v>
      </c>
      <c r="CK45" s="10"/>
      <c r="CL45" s="10"/>
      <c r="CM45" s="10"/>
      <c r="CN45" s="10"/>
      <c r="CO45" s="10"/>
    </row>
    <row r="46" spans="1:93" ht="16.350000000000001" customHeight="1" x14ac:dyDescent="0.25">
      <c r="A46" s="384"/>
      <c r="B46" s="63" t="s">
        <v>47</v>
      </c>
      <c r="C46" s="64">
        <f t="shared" si="0"/>
        <v>0</v>
      </c>
      <c r="D46" s="65">
        <f t="shared" si="12"/>
        <v>0</v>
      </c>
      <c r="E46" s="66">
        <f t="shared" si="12"/>
        <v>0</v>
      </c>
      <c r="F46" s="97"/>
      <c r="G46" s="98"/>
      <c r="H46" s="67"/>
      <c r="I46" s="68"/>
      <c r="J46" s="67"/>
      <c r="K46" s="69"/>
      <c r="L46" s="67"/>
      <c r="M46" s="69"/>
      <c r="N46" s="67"/>
      <c r="O46" s="69"/>
      <c r="P46" s="67"/>
      <c r="Q46" s="69"/>
      <c r="R46" s="67"/>
      <c r="S46" s="69"/>
      <c r="T46" s="67"/>
      <c r="U46" s="69"/>
      <c r="V46" s="67"/>
      <c r="W46" s="69"/>
      <c r="X46" s="67"/>
      <c r="Y46" s="69"/>
      <c r="Z46" s="67"/>
      <c r="AA46" s="69"/>
      <c r="AB46" s="67"/>
      <c r="AC46" s="69"/>
      <c r="AD46" s="67"/>
      <c r="AE46" s="69"/>
      <c r="AF46" s="67"/>
      <c r="AG46" s="69"/>
      <c r="AH46" s="67"/>
      <c r="AI46" s="69"/>
      <c r="AJ46" s="67"/>
      <c r="AK46" s="69"/>
      <c r="AL46" s="99"/>
      <c r="AM46" s="71"/>
      <c r="AN46" s="72"/>
      <c r="AO46" s="73"/>
      <c r="AP46" s="74"/>
      <c r="AQ46" s="75"/>
      <c r="AR46" s="75"/>
      <c r="AS46" s="76"/>
      <c r="AT46" s="75"/>
      <c r="AU46" s="33" t="str">
        <f t="shared" si="1"/>
        <v/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17"/>
      <c r="BG46" s="17"/>
      <c r="BX46" s="2"/>
      <c r="CA46" s="35" t="str">
        <f t="shared" si="2"/>
        <v/>
      </c>
      <c r="CB46" s="35" t="str">
        <f t="shared" si="3"/>
        <v/>
      </c>
      <c r="CC46" s="35" t="str">
        <f t="shared" si="4"/>
        <v/>
      </c>
      <c r="CD46" s="35" t="str">
        <f t="shared" si="5"/>
        <v/>
      </c>
      <c r="CE46" s="35"/>
      <c r="CF46" s="35"/>
      <c r="CG46" s="36">
        <f t="shared" si="6"/>
        <v>0</v>
      </c>
      <c r="CH46" s="36">
        <f t="shared" si="7"/>
        <v>0</v>
      </c>
      <c r="CI46" s="36">
        <f t="shared" si="8"/>
        <v>0</v>
      </c>
      <c r="CJ46" s="36">
        <f t="shared" si="9"/>
        <v>0</v>
      </c>
      <c r="CK46" s="10"/>
      <c r="CL46" s="10"/>
      <c r="CM46" s="10"/>
      <c r="CN46" s="10"/>
      <c r="CO46" s="10"/>
    </row>
    <row r="47" spans="1:93" ht="16.350000000000001" customHeight="1" x14ac:dyDescent="0.25">
      <c r="A47" s="382" t="s">
        <v>50</v>
      </c>
      <c r="B47" s="18" t="s">
        <v>37</v>
      </c>
      <c r="C47" s="19">
        <f t="shared" si="0"/>
        <v>4</v>
      </c>
      <c r="D47" s="20">
        <f t="shared" si="12"/>
        <v>3</v>
      </c>
      <c r="E47" s="21">
        <f t="shared" si="12"/>
        <v>1</v>
      </c>
      <c r="F47" s="88"/>
      <c r="G47" s="89"/>
      <c r="H47" s="22"/>
      <c r="I47" s="23"/>
      <c r="J47" s="22"/>
      <c r="K47" s="24"/>
      <c r="L47" s="22"/>
      <c r="M47" s="24"/>
      <c r="N47" s="22"/>
      <c r="O47" s="24"/>
      <c r="P47" s="22"/>
      <c r="Q47" s="24"/>
      <c r="R47" s="22"/>
      <c r="S47" s="24"/>
      <c r="T47" s="22">
        <v>2</v>
      </c>
      <c r="U47" s="24">
        <v>1</v>
      </c>
      <c r="V47" s="22">
        <v>1</v>
      </c>
      <c r="W47" s="24"/>
      <c r="X47" s="22"/>
      <c r="Y47" s="24"/>
      <c r="Z47" s="22"/>
      <c r="AA47" s="24"/>
      <c r="AB47" s="22"/>
      <c r="AC47" s="24"/>
      <c r="AD47" s="22"/>
      <c r="AE47" s="24"/>
      <c r="AF47" s="22"/>
      <c r="AG47" s="24"/>
      <c r="AH47" s="22"/>
      <c r="AI47" s="24"/>
      <c r="AJ47" s="22"/>
      <c r="AK47" s="24"/>
      <c r="AL47" s="25"/>
      <c r="AM47" s="26"/>
      <c r="AN47" s="81"/>
      <c r="AO47" s="28">
        <v>0</v>
      </c>
      <c r="AP47" s="29">
        <v>0</v>
      </c>
      <c r="AQ47" s="83">
        <v>0</v>
      </c>
      <c r="AR47" s="83">
        <v>0</v>
      </c>
      <c r="AS47" s="100"/>
      <c r="AT47" s="83">
        <v>0</v>
      </c>
      <c r="AU47" s="33" t="str">
        <f t="shared" si="1"/>
        <v/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17"/>
      <c r="BG47" s="17"/>
      <c r="BX47" s="2"/>
      <c r="CA47" s="35" t="str">
        <f t="shared" si="2"/>
        <v/>
      </c>
      <c r="CB47" s="35" t="str">
        <f t="shared" si="3"/>
        <v/>
      </c>
      <c r="CC47" s="35" t="str">
        <f t="shared" si="4"/>
        <v/>
      </c>
      <c r="CD47" s="35" t="str">
        <f t="shared" si="5"/>
        <v/>
      </c>
      <c r="CE47" s="35"/>
      <c r="CF47" s="35"/>
      <c r="CG47" s="36">
        <f t="shared" si="6"/>
        <v>0</v>
      </c>
      <c r="CH47" s="36">
        <f t="shared" si="7"/>
        <v>0</v>
      </c>
      <c r="CI47" s="36">
        <f t="shared" si="8"/>
        <v>0</v>
      </c>
      <c r="CJ47" s="36">
        <f t="shared" si="9"/>
        <v>0</v>
      </c>
      <c r="CK47" s="10"/>
      <c r="CL47" s="10"/>
      <c r="CM47" s="10"/>
      <c r="CN47" s="10"/>
      <c r="CO47" s="10"/>
    </row>
    <row r="48" spans="1:93" ht="16.350000000000001" customHeight="1" x14ac:dyDescent="0.25">
      <c r="A48" s="383"/>
      <c r="B48" s="37" t="s">
        <v>38</v>
      </c>
      <c r="C48" s="38">
        <f t="shared" si="0"/>
        <v>0</v>
      </c>
      <c r="D48" s="39">
        <f>SUM(H48+J48+L48+N48+P48+R48+T48+V48+X48+Z48+AB48+AD48+AF48+AH48+AJ48+AL48)</f>
        <v>0</v>
      </c>
      <c r="E48" s="40">
        <f t="shared" si="12"/>
        <v>0</v>
      </c>
      <c r="F48" s="90"/>
      <c r="G48" s="91"/>
      <c r="H48" s="41"/>
      <c r="I48" s="42"/>
      <c r="J48" s="41"/>
      <c r="K48" s="43"/>
      <c r="L48" s="41"/>
      <c r="M48" s="43"/>
      <c r="N48" s="41"/>
      <c r="O48" s="43"/>
      <c r="P48" s="41"/>
      <c r="Q48" s="43"/>
      <c r="R48" s="41"/>
      <c r="S48" s="43"/>
      <c r="T48" s="41"/>
      <c r="U48" s="43"/>
      <c r="V48" s="41"/>
      <c r="W48" s="43"/>
      <c r="X48" s="41"/>
      <c r="Y48" s="43"/>
      <c r="Z48" s="41"/>
      <c r="AA48" s="43"/>
      <c r="AB48" s="41"/>
      <c r="AC48" s="43"/>
      <c r="AD48" s="41"/>
      <c r="AE48" s="43"/>
      <c r="AF48" s="41"/>
      <c r="AG48" s="43"/>
      <c r="AH48" s="41"/>
      <c r="AI48" s="43"/>
      <c r="AJ48" s="41"/>
      <c r="AK48" s="43"/>
      <c r="AL48" s="44"/>
      <c r="AM48" s="45"/>
      <c r="AN48" s="46"/>
      <c r="AO48" s="47"/>
      <c r="AP48" s="42"/>
      <c r="AQ48" s="32"/>
      <c r="AR48" s="32"/>
      <c r="AS48" s="48"/>
      <c r="AT48" s="32"/>
      <c r="AU48" s="33" t="str">
        <f t="shared" si="1"/>
        <v/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17"/>
      <c r="BG48" s="17"/>
      <c r="BX48" s="2"/>
      <c r="CA48" s="35" t="str">
        <f t="shared" si="2"/>
        <v/>
      </c>
      <c r="CB48" s="35" t="str">
        <f t="shared" si="3"/>
        <v/>
      </c>
      <c r="CC48" s="35" t="str">
        <f t="shared" si="4"/>
        <v/>
      </c>
      <c r="CD48" s="35" t="str">
        <f t="shared" si="5"/>
        <v/>
      </c>
      <c r="CE48" s="35"/>
      <c r="CF48" s="35"/>
      <c r="CG48" s="36">
        <f t="shared" si="6"/>
        <v>0</v>
      </c>
      <c r="CH48" s="36">
        <f t="shared" si="7"/>
        <v>0</v>
      </c>
      <c r="CI48" s="36">
        <f t="shared" si="8"/>
        <v>0</v>
      </c>
      <c r="CJ48" s="36">
        <f t="shared" si="9"/>
        <v>0</v>
      </c>
      <c r="CK48" s="10"/>
      <c r="CL48" s="10"/>
      <c r="CM48" s="10"/>
      <c r="CN48" s="10"/>
      <c r="CO48" s="10"/>
    </row>
    <row r="49" spans="1:93" ht="16.350000000000001" customHeight="1" x14ac:dyDescent="0.25">
      <c r="A49" s="383"/>
      <c r="B49" s="37" t="s">
        <v>39</v>
      </c>
      <c r="C49" s="38">
        <f t="shared" si="0"/>
        <v>132</v>
      </c>
      <c r="D49" s="39">
        <f t="shared" si="12"/>
        <v>102</v>
      </c>
      <c r="E49" s="40">
        <f t="shared" si="12"/>
        <v>30</v>
      </c>
      <c r="F49" s="90"/>
      <c r="G49" s="91"/>
      <c r="H49" s="41"/>
      <c r="I49" s="42"/>
      <c r="J49" s="41"/>
      <c r="K49" s="43"/>
      <c r="L49" s="41">
        <v>1</v>
      </c>
      <c r="M49" s="43"/>
      <c r="N49" s="41">
        <v>14</v>
      </c>
      <c r="O49" s="43"/>
      <c r="P49" s="41">
        <v>13</v>
      </c>
      <c r="Q49" s="43">
        <v>4</v>
      </c>
      <c r="R49" s="41">
        <v>19</v>
      </c>
      <c r="S49" s="43">
        <v>4</v>
      </c>
      <c r="T49" s="41">
        <v>14</v>
      </c>
      <c r="U49" s="43">
        <v>8</v>
      </c>
      <c r="V49" s="41">
        <v>13</v>
      </c>
      <c r="W49" s="43">
        <v>3</v>
      </c>
      <c r="X49" s="41">
        <v>13</v>
      </c>
      <c r="Y49" s="43">
        <v>5</v>
      </c>
      <c r="Z49" s="41">
        <v>4</v>
      </c>
      <c r="AA49" s="43">
        <v>5</v>
      </c>
      <c r="AB49" s="41">
        <v>8</v>
      </c>
      <c r="AC49" s="43">
        <v>1</v>
      </c>
      <c r="AD49" s="41"/>
      <c r="AE49" s="43"/>
      <c r="AF49" s="41">
        <v>2</v>
      </c>
      <c r="AG49" s="43"/>
      <c r="AH49" s="41">
        <v>1</v>
      </c>
      <c r="AI49" s="43"/>
      <c r="AJ49" s="41"/>
      <c r="AK49" s="43"/>
      <c r="AL49" s="44"/>
      <c r="AM49" s="45"/>
      <c r="AN49" s="46">
        <v>0</v>
      </c>
      <c r="AO49" s="47">
        <v>0</v>
      </c>
      <c r="AP49" s="42">
        <v>2</v>
      </c>
      <c r="AQ49" s="32">
        <v>0</v>
      </c>
      <c r="AR49" s="32">
        <v>10</v>
      </c>
      <c r="AS49" s="48"/>
      <c r="AT49" s="32">
        <v>0</v>
      </c>
      <c r="AU49" s="33" t="str">
        <f t="shared" si="1"/>
        <v/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17"/>
      <c r="BG49" s="17"/>
      <c r="BX49" s="2"/>
      <c r="CA49" s="35" t="str">
        <f t="shared" si="2"/>
        <v/>
      </c>
      <c r="CB49" s="35" t="str">
        <f t="shared" si="3"/>
        <v/>
      </c>
      <c r="CC49" s="35" t="str">
        <f t="shared" si="4"/>
        <v/>
      </c>
      <c r="CD49" s="35" t="str">
        <f t="shared" si="5"/>
        <v/>
      </c>
      <c r="CE49" s="35"/>
      <c r="CF49" s="35"/>
      <c r="CG49" s="36">
        <f t="shared" si="6"/>
        <v>0</v>
      </c>
      <c r="CH49" s="36">
        <f t="shared" si="7"/>
        <v>0</v>
      </c>
      <c r="CI49" s="36">
        <f t="shared" si="8"/>
        <v>0</v>
      </c>
      <c r="CJ49" s="36">
        <f t="shared" si="9"/>
        <v>0</v>
      </c>
      <c r="CK49" s="10"/>
      <c r="CL49" s="10"/>
      <c r="CM49" s="10"/>
      <c r="CN49" s="10"/>
      <c r="CO49" s="10"/>
    </row>
    <row r="50" spans="1:93" ht="16.350000000000001" customHeight="1" x14ac:dyDescent="0.25">
      <c r="A50" s="383"/>
      <c r="B50" s="37" t="s">
        <v>40</v>
      </c>
      <c r="C50" s="38">
        <f t="shared" si="0"/>
        <v>0</v>
      </c>
      <c r="D50" s="39">
        <f t="shared" si="12"/>
        <v>0</v>
      </c>
      <c r="E50" s="40">
        <f t="shared" si="12"/>
        <v>0</v>
      </c>
      <c r="F50" s="90"/>
      <c r="G50" s="91"/>
      <c r="H50" s="41"/>
      <c r="I50" s="42"/>
      <c r="J50" s="41"/>
      <c r="K50" s="43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1"/>
      <c r="W50" s="43"/>
      <c r="X50" s="41"/>
      <c r="Y50" s="43"/>
      <c r="Z50" s="41"/>
      <c r="AA50" s="43"/>
      <c r="AB50" s="41"/>
      <c r="AC50" s="43"/>
      <c r="AD50" s="41"/>
      <c r="AE50" s="43"/>
      <c r="AF50" s="41"/>
      <c r="AG50" s="43"/>
      <c r="AH50" s="41"/>
      <c r="AI50" s="43"/>
      <c r="AJ50" s="41"/>
      <c r="AK50" s="43"/>
      <c r="AL50" s="44"/>
      <c r="AM50" s="45"/>
      <c r="AN50" s="46"/>
      <c r="AO50" s="47"/>
      <c r="AP50" s="42"/>
      <c r="AQ50" s="32"/>
      <c r="AR50" s="32"/>
      <c r="AS50" s="48"/>
      <c r="AT50" s="32"/>
      <c r="AU50" s="33" t="str">
        <f t="shared" si="1"/>
        <v/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7"/>
      <c r="BG50" s="17"/>
      <c r="BX50" s="2"/>
      <c r="CA50" s="35" t="str">
        <f t="shared" si="2"/>
        <v/>
      </c>
      <c r="CB50" s="35" t="str">
        <f t="shared" si="3"/>
        <v/>
      </c>
      <c r="CC50" s="35" t="str">
        <f t="shared" si="4"/>
        <v/>
      </c>
      <c r="CD50" s="35" t="str">
        <f t="shared" si="5"/>
        <v/>
      </c>
      <c r="CE50" s="35"/>
      <c r="CF50" s="35"/>
      <c r="CG50" s="36">
        <f t="shared" si="6"/>
        <v>0</v>
      </c>
      <c r="CH50" s="36">
        <f t="shared" si="7"/>
        <v>0</v>
      </c>
      <c r="CI50" s="36">
        <f t="shared" si="8"/>
        <v>0</v>
      </c>
      <c r="CJ50" s="36">
        <f t="shared" si="9"/>
        <v>0</v>
      </c>
      <c r="CK50" s="10"/>
      <c r="CL50" s="10"/>
      <c r="CM50" s="10"/>
      <c r="CN50" s="10"/>
      <c r="CO50" s="10"/>
    </row>
    <row r="51" spans="1:93" ht="16.350000000000001" customHeight="1" x14ac:dyDescent="0.25">
      <c r="A51" s="383"/>
      <c r="B51" s="37" t="s">
        <v>41</v>
      </c>
      <c r="C51" s="38">
        <f t="shared" si="0"/>
        <v>0</v>
      </c>
      <c r="D51" s="39">
        <f>SUM(H51+J51+L51+N51+P51+R51+T51+V51+X51+Z51+AB51+AD51+AF51+AH51+AJ51+AL51)</f>
        <v>0</v>
      </c>
      <c r="E51" s="40">
        <f t="shared" si="12"/>
        <v>0</v>
      </c>
      <c r="F51" s="90"/>
      <c r="G51" s="91"/>
      <c r="H51" s="41"/>
      <c r="I51" s="42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41"/>
      <c r="W51" s="43"/>
      <c r="X51" s="41"/>
      <c r="Y51" s="43"/>
      <c r="Z51" s="41"/>
      <c r="AA51" s="43"/>
      <c r="AB51" s="41"/>
      <c r="AC51" s="43"/>
      <c r="AD51" s="41"/>
      <c r="AE51" s="43"/>
      <c r="AF51" s="41"/>
      <c r="AG51" s="43"/>
      <c r="AH51" s="41"/>
      <c r="AI51" s="43"/>
      <c r="AJ51" s="41"/>
      <c r="AK51" s="43"/>
      <c r="AL51" s="44"/>
      <c r="AM51" s="45"/>
      <c r="AN51" s="46"/>
      <c r="AO51" s="47"/>
      <c r="AP51" s="42"/>
      <c r="AQ51" s="32"/>
      <c r="AR51" s="32"/>
      <c r="AS51" s="48"/>
      <c r="AT51" s="32"/>
      <c r="AU51" s="33" t="str">
        <f t="shared" si="1"/>
        <v/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7"/>
      <c r="BG51" s="17"/>
      <c r="BX51" s="2"/>
      <c r="CA51" s="35" t="str">
        <f t="shared" si="2"/>
        <v/>
      </c>
      <c r="CB51" s="35" t="str">
        <f t="shared" si="3"/>
        <v/>
      </c>
      <c r="CC51" s="35" t="str">
        <f t="shared" si="4"/>
        <v/>
      </c>
      <c r="CD51" s="35" t="str">
        <f t="shared" si="5"/>
        <v/>
      </c>
      <c r="CE51" s="35"/>
      <c r="CF51" s="35"/>
      <c r="CG51" s="36">
        <f t="shared" si="6"/>
        <v>0</v>
      </c>
      <c r="CH51" s="36">
        <f t="shared" si="7"/>
        <v>0</v>
      </c>
      <c r="CI51" s="36">
        <f t="shared" si="8"/>
        <v>0</v>
      </c>
      <c r="CJ51" s="36">
        <f t="shared" si="9"/>
        <v>0</v>
      </c>
      <c r="CK51" s="10"/>
      <c r="CL51" s="10"/>
      <c r="CM51" s="10"/>
      <c r="CN51" s="10"/>
      <c r="CO51" s="10"/>
    </row>
    <row r="52" spans="1:93" ht="16.350000000000001" customHeight="1" x14ac:dyDescent="0.25">
      <c r="A52" s="383"/>
      <c r="B52" s="37" t="s">
        <v>42</v>
      </c>
      <c r="C52" s="38">
        <f t="shared" si="0"/>
        <v>0</v>
      </c>
      <c r="D52" s="39">
        <f t="shared" si="12"/>
        <v>0</v>
      </c>
      <c r="E52" s="40">
        <f t="shared" si="12"/>
        <v>0</v>
      </c>
      <c r="F52" s="90"/>
      <c r="G52" s="91"/>
      <c r="H52" s="41"/>
      <c r="I52" s="42"/>
      <c r="J52" s="41"/>
      <c r="K52" s="43"/>
      <c r="L52" s="41"/>
      <c r="M52" s="43"/>
      <c r="N52" s="41"/>
      <c r="O52" s="43"/>
      <c r="P52" s="41"/>
      <c r="Q52" s="43"/>
      <c r="R52" s="41"/>
      <c r="S52" s="43"/>
      <c r="T52" s="41"/>
      <c r="U52" s="43"/>
      <c r="V52" s="41"/>
      <c r="W52" s="43"/>
      <c r="X52" s="41"/>
      <c r="Y52" s="43"/>
      <c r="Z52" s="41"/>
      <c r="AA52" s="43"/>
      <c r="AB52" s="41"/>
      <c r="AC52" s="43"/>
      <c r="AD52" s="41"/>
      <c r="AE52" s="43"/>
      <c r="AF52" s="41"/>
      <c r="AG52" s="43"/>
      <c r="AH52" s="41"/>
      <c r="AI52" s="43"/>
      <c r="AJ52" s="41"/>
      <c r="AK52" s="43"/>
      <c r="AL52" s="44"/>
      <c r="AM52" s="45"/>
      <c r="AN52" s="46"/>
      <c r="AO52" s="47"/>
      <c r="AP52" s="42"/>
      <c r="AQ52" s="32"/>
      <c r="AR52" s="32"/>
      <c r="AS52" s="48"/>
      <c r="AT52" s="32"/>
      <c r="AU52" s="33" t="str">
        <f t="shared" si="1"/>
        <v/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17"/>
      <c r="BG52" s="17"/>
      <c r="BX52" s="2"/>
      <c r="CA52" s="35" t="str">
        <f t="shared" si="2"/>
        <v/>
      </c>
      <c r="CB52" s="35" t="str">
        <f t="shared" si="3"/>
        <v/>
      </c>
      <c r="CC52" s="35" t="str">
        <f t="shared" si="4"/>
        <v/>
      </c>
      <c r="CD52" s="35" t="str">
        <f t="shared" si="5"/>
        <v/>
      </c>
      <c r="CE52" s="35"/>
      <c r="CF52" s="35"/>
      <c r="CG52" s="36">
        <f t="shared" si="6"/>
        <v>0</v>
      </c>
      <c r="CH52" s="36">
        <f t="shared" si="7"/>
        <v>0</v>
      </c>
      <c r="CI52" s="36">
        <f t="shared" si="8"/>
        <v>0</v>
      </c>
      <c r="CJ52" s="36">
        <f t="shared" si="9"/>
        <v>0</v>
      </c>
      <c r="CK52" s="10"/>
      <c r="CL52" s="10"/>
      <c r="CM52" s="10"/>
      <c r="CN52" s="10"/>
      <c r="CO52" s="10"/>
    </row>
    <row r="53" spans="1:93" ht="16.350000000000001" customHeight="1" x14ac:dyDescent="0.25">
      <c r="A53" s="383"/>
      <c r="B53" s="37" t="s">
        <v>43</v>
      </c>
      <c r="C53" s="38">
        <f t="shared" si="0"/>
        <v>0</v>
      </c>
      <c r="D53" s="39">
        <f t="shared" ref="D53:E57" si="13">SUM(H53+J53+L53+N53+P53+R53+T53+V53+X53+Z53+AB53+AD53+AF53+AH53+AJ53+AL53)</f>
        <v>0</v>
      </c>
      <c r="E53" s="40">
        <f t="shared" si="13"/>
        <v>0</v>
      </c>
      <c r="F53" s="90"/>
      <c r="G53" s="91"/>
      <c r="H53" s="41"/>
      <c r="I53" s="42"/>
      <c r="J53" s="41"/>
      <c r="K53" s="43"/>
      <c r="L53" s="41"/>
      <c r="M53" s="43"/>
      <c r="N53" s="41"/>
      <c r="O53" s="43"/>
      <c r="P53" s="41"/>
      <c r="Q53" s="43"/>
      <c r="R53" s="41"/>
      <c r="S53" s="43"/>
      <c r="T53" s="41"/>
      <c r="U53" s="43"/>
      <c r="V53" s="41"/>
      <c r="W53" s="43"/>
      <c r="X53" s="41"/>
      <c r="Y53" s="43"/>
      <c r="Z53" s="41"/>
      <c r="AA53" s="43"/>
      <c r="AB53" s="41"/>
      <c r="AC53" s="43"/>
      <c r="AD53" s="41"/>
      <c r="AE53" s="43"/>
      <c r="AF53" s="41"/>
      <c r="AG53" s="43"/>
      <c r="AH53" s="41"/>
      <c r="AI53" s="43"/>
      <c r="AJ53" s="41"/>
      <c r="AK53" s="43"/>
      <c r="AL53" s="44"/>
      <c r="AM53" s="45"/>
      <c r="AN53" s="46"/>
      <c r="AO53" s="47"/>
      <c r="AP53" s="42"/>
      <c r="AQ53" s="32"/>
      <c r="AR53" s="32"/>
      <c r="AS53" s="48"/>
      <c r="AT53" s="32"/>
      <c r="AU53" s="33" t="str">
        <f t="shared" si="1"/>
        <v/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17"/>
      <c r="BG53" s="17"/>
      <c r="BX53" s="2"/>
      <c r="CA53" s="35" t="str">
        <f t="shared" si="2"/>
        <v/>
      </c>
      <c r="CB53" s="35" t="str">
        <f t="shared" si="3"/>
        <v/>
      </c>
      <c r="CC53" s="35" t="str">
        <f t="shared" si="4"/>
        <v/>
      </c>
      <c r="CD53" s="35" t="str">
        <f t="shared" si="5"/>
        <v/>
      </c>
      <c r="CE53" s="35"/>
      <c r="CF53" s="35"/>
      <c r="CG53" s="36">
        <f t="shared" si="6"/>
        <v>0</v>
      </c>
      <c r="CH53" s="36">
        <f t="shared" si="7"/>
        <v>0</v>
      </c>
      <c r="CI53" s="36">
        <f t="shared" si="8"/>
        <v>0</v>
      </c>
      <c r="CJ53" s="36">
        <f t="shared" si="9"/>
        <v>0</v>
      </c>
      <c r="CK53" s="10"/>
      <c r="CL53" s="10"/>
      <c r="CM53" s="10"/>
      <c r="CN53" s="10"/>
      <c r="CO53" s="10"/>
    </row>
    <row r="54" spans="1:93" ht="16.350000000000001" customHeight="1" x14ac:dyDescent="0.25">
      <c r="A54" s="383"/>
      <c r="B54" s="49" t="s">
        <v>44</v>
      </c>
      <c r="C54" s="50">
        <f t="shared" si="0"/>
        <v>0</v>
      </c>
      <c r="D54" s="51">
        <f>SUM(H54+J54+L54+N54+P54+R54+T54+V54+X54+Z54+AB54+AD54+AF54+AH54+AJ54+AL54)</f>
        <v>0</v>
      </c>
      <c r="E54" s="52">
        <f t="shared" si="13"/>
        <v>0</v>
      </c>
      <c r="F54" s="90"/>
      <c r="G54" s="91"/>
      <c r="H54" s="53"/>
      <c r="I54" s="54"/>
      <c r="J54" s="53"/>
      <c r="K54" s="55"/>
      <c r="L54" s="53"/>
      <c r="M54" s="55"/>
      <c r="N54" s="53"/>
      <c r="O54" s="55"/>
      <c r="P54" s="53"/>
      <c r="Q54" s="55"/>
      <c r="R54" s="53"/>
      <c r="S54" s="55"/>
      <c r="T54" s="53"/>
      <c r="U54" s="55"/>
      <c r="V54" s="53"/>
      <c r="W54" s="55"/>
      <c r="X54" s="53"/>
      <c r="Y54" s="55"/>
      <c r="Z54" s="53"/>
      <c r="AA54" s="55"/>
      <c r="AB54" s="53"/>
      <c r="AC54" s="55"/>
      <c r="AD54" s="53"/>
      <c r="AE54" s="55"/>
      <c r="AF54" s="53"/>
      <c r="AG54" s="55"/>
      <c r="AH54" s="53"/>
      <c r="AI54" s="55"/>
      <c r="AJ54" s="53"/>
      <c r="AK54" s="55"/>
      <c r="AL54" s="56"/>
      <c r="AM54" s="57"/>
      <c r="AN54" s="46"/>
      <c r="AO54" s="58"/>
      <c r="AP54" s="42"/>
      <c r="AQ54" s="32"/>
      <c r="AR54" s="32"/>
      <c r="AS54" s="48"/>
      <c r="AT54" s="32"/>
      <c r="AU54" s="33" t="str">
        <f t="shared" si="1"/>
        <v/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17"/>
      <c r="BG54" s="17"/>
      <c r="BX54" s="2"/>
      <c r="CA54" s="35" t="str">
        <f t="shared" si="2"/>
        <v/>
      </c>
      <c r="CB54" s="35" t="str">
        <f t="shared" si="3"/>
        <v/>
      </c>
      <c r="CC54" s="35" t="str">
        <f t="shared" si="4"/>
        <v/>
      </c>
      <c r="CD54" s="35" t="str">
        <f t="shared" si="5"/>
        <v/>
      </c>
      <c r="CE54" s="35"/>
      <c r="CF54" s="35"/>
      <c r="CG54" s="36">
        <f t="shared" si="6"/>
        <v>0</v>
      </c>
      <c r="CH54" s="36">
        <f t="shared" si="7"/>
        <v>0</v>
      </c>
      <c r="CI54" s="36">
        <f t="shared" si="8"/>
        <v>0</v>
      </c>
      <c r="CJ54" s="36">
        <f t="shared" si="9"/>
        <v>0</v>
      </c>
      <c r="CK54" s="10"/>
      <c r="CL54" s="10"/>
      <c r="CM54" s="10"/>
      <c r="CN54" s="10"/>
      <c r="CO54" s="10"/>
    </row>
    <row r="55" spans="1:93" ht="16.350000000000001" customHeight="1" x14ac:dyDescent="0.25">
      <c r="A55" s="383"/>
      <c r="B55" s="37" t="s">
        <v>45</v>
      </c>
      <c r="C55" s="38">
        <f t="shared" si="0"/>
        <v>0</v>
      </c>
      <c r="D55" s="39">
        <f t="shared" si="13"/>
        <v>0</v>
      </c>
      <c r="E55" s="40">
        <f t="shared" si="13"/>
        <v>0</v>
      </c>
      <c r="F55" s="90"/>
      <c r="G55" s="92"/>
      <c r="H55" s="41"/>
      <c r="I55" s="42"/>
      <c r="J55" s="41"/>
      <c r="K55" s="43"/>
      <c r="L55" s="41"/>
      <c r="M55" s="43"/>
      <c r="N55" s="41"/>
      <c r="O55" s="43"/>
      <c r="P55" s="41"/>
      <c r="Q55" s="43"/>
      <c r="R55" s="41"/>
      <c r="S55" s="43"/>
      <c r="T55" s="41"/>
      <c r="U55" s="43"/>
      <c r="V55" s="41"/>
      <c r="W55" s="43"/>
      <c r="X55" s="41"/>
      <c r="Y55" s="43"/>
      <c r="Z55" s="41"/>
      <c r="AA55" s="43"/>
      <c r="AB55" s="41"/>
      <c r="AC55" s="43"/>
      <c r="AD55" s="41"/>
      <c r="AE55" s="43"/>
      <c r="AF55" s="41"/>
      <c r="AG55" s="43"/>
      <c r="AH55" s="41"/>
      <c r="AI55" s="43"/>
      <c r="AJ55" s="41"/>
      <c r="AK55" s="43"/>
      <c r="AL55" s="44"/>
      <c r="AM55" s="45"/>
      <c r="AN55" s="46"/>
      <c r="AO55" s="47"/>
      <c r="AP55" s="42"/>
      <c r="AQ55" s="32"/>
      <c r="AR55" s="32"/>
      <c r="AS55" s="48"/>
      <c r="AT55" s="32"/>
      <c r="AU55" s="33" t="str">
        <f t="shared" si="1"/>
        <v/>
      </c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17"/>
      <c r="BG55" s="17"/>
      <c r="BX55" s="2"/>
      <c r="CA55" s="35" t="str">
        <f t="shared" si="2"/>
        <v/>
      </c>
      <c r="CB55" s="35" t="str">
        <f t="shared" si="3"/>
        <v/>
      </c>
      <c r="CC55" s="35" t="str">
        <f t="shared" si="4"/>
        <v/>
      </c>
      <c r="CD55" s="35" t="str">
        <f t="shared" si="5"/>
        <v/>
      </c>
      <c r="CE55" s="35"/>
      <c r="CF55" s="35"/>
      <c r="CG55" s="36">
        <f t="shared" si="6"/>
        <v>0</v>
      </c>
      <c r="CH55" s="36">
        <f t="shared" si="7"/>
        <v>0</v>
      </c>
      <c r="CI55" s="36">
        <f t="shared" si="8"/>
        <v>0</v>
      </c>
      <c r="CJ55" s="36">
        <f t="shared" si="9"/>
        <v>0</v>
      </c>
      <c r="CK55" s="10"/>
      <c r="CL55" s="10"/>
      <c r="CM55" s="10"/>
      <c r="CN55" s="10"/>
      <c r="CO55" s="10"/>
    </row>
    <row r="56" spans="1:93" ht="16.350000000000001" customHeight="1" x14ac:dyDescent="0.25">
      <c r="A56" s="383"/>
      <c r="B56" s="59" t="s">
        <v>46</v>
      </c>
      <c r="C56" s="38">
        <f t="shared" si="0"/>
        <v>0</v>
      </c>
      <c r="D56" s="39">
        <f t="shared" si="13"/>
        <v>0</v>
      </c>
      <c r="E56" s="61">
        <f t="shared" si="13"/>
        <v>0</v>
      </c>
      <c r="F56" s="90"/>
      <c r="G56" s="93"/>
      <c r="H56" s="41"/>
      <c r="I56" s="42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41"/>
      <c r="W56" s="43"/>
      <c r="X56" s="41"/>
      <c r="Y56" s="43"/>
      <c r="Z56" s="41"/>
      <c r="AA56" s="43"/>
      <c r="AB56" s="41"/>
      <c r="AC56" s="43"/>
      <c r="AD56" s="41"/>
      <c r="AE56" s="43"/>
      <c r="AF56" s="41"/>
      <c r="AG56" s="101"/>
      <c r="AH56" s="41"/>
      <c r="AI56" s="43"/>
      <c r="AJ56" s="41"/>
      <c r="AK56" s="43"/>
      <c r="AL56" s="44"/>
      <c r="AM56" s="45"/>
      <c r="AN56" s="46"/>
      <c r="AO56" s="47"/>
      <c r="AP56" s="42"/>
      <c r="AQ56" s="32"/>
      <c r="AR56" s="32"/>
      <c r="AS56" s="48"/>
      <c r="AT56" s="32"/>
      <c r="AU56" s="33" t="str">
        <f t="shared" si="1"/>
        <v/>
      </c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17"/>
      <c r="BG56" s="17"/>
      <c r="BX56" s="2"/>
      <c r="CA56" s="35" t="str">
        <f t="shared" si="2"/>
        <v/>
      </c>
      <c r="CB56" s="35" t="str">
        <f t="shared" si="3"/>
        <v/>
      </c>
      <c r="CC56" s="35" t="str">
        <f t="shared" si="4"/>
        <v/>
      </c>
      <c r="CD56" s="35" t="str">
        <f t="shared" si="5"/>
        <v/>
      </c>
      <c r="CE56" s="35"/>
      <c r="CF56" s="35"/>
      <c r="CG56" s="36">
        <f t="shared" si="6"/>
        <v>0</v>
      </c>
      <c r="CH56" s="36">
        <f t="shared" si="7"/>
        <v>0</v>
      </c>
      <c r="CI56" s="36">
        <f t="shared" si="8"/>
        <v>0</v>
      </c>
      <c r="CJ56" s="36">
        <f t="shared" si="9"/>
        <v>0</v>
      </c>
      <c r="CK56" s="10"/>
      <c r="CL56" s="10"/>
      <c r="CM56" s="10"/>
      <c r="CN56" s="10"/>
      <c r="CO56" s="10"/>
    </row>
    <row r="57" spans="1:93" ht="16.350000000000001" customHeight="1" x14ac:dyDescent="0.25">
      <c r="A57" s="384"/>
      <c r="B57" s="63" t="s">
        <v>47</v>
      </c>
      <c r="C57" s="64">
        <f t="shared" si="0"/>
        <v>0</v>
      </c>
      <c r="D57" s="65">
        <f>SUM(H57+J57+L57+N57+P57+R57+T57+V57+X57+Z57+AB57+AD57+AF57+AH57+AJ57+AL57)</f>
        <v>0</v>
      </c>
      <c r="E57" s="66">
        <f t="shared" si="13"/>
        <v>0</v>
      </c>
      <c r="F57" s="97"/>
      <c r="G57" s="98"/>
      <c r="H57" s="67"/>
      <c r="I57" s="68"/>
      <c r="J57" s="67"/>
      <c r="K57" s="69"/>
      <c r="L57" s="67"/>
      <c r="M57" s="69"/>
      <c r="N57" s="67"/>
      <c r="O57" s="69"/>
      <c r="P57" s="67"/>
      <c r="Q57" s="69"/>
      <c r="R57" s="67"/>
      <c r="S57" s="69"/>
      <c r="T57" s="67"/>
      <c r="U57" s="69"/>
      <c r="V57" s="67"/>
      <c r="W57" s="69"/>
      <c r="X57" s="67"/>
      <c r="Y57" s="69"/>
      <c r="Z57" s="67"/>
      <c r="AA57" s="69"/>
      <c r="AB57" s="67"/>
      <c r="AC57" s="69"/>
      <c r="AD57" s="67"/>
      <c r="AE57" s="69"/>
      <c r="AF57" s="67"/>
      <c r="AG57" s="69"/>
      <c r="AH57" s="67"/>
      <c r="AI57" s="69"/>
      <c r="AJ57" s="67"/>
      <c r="AK57" s="69"/>
      <c r="AL57" s="99"/>
      <c r="AM57" s="71"/>
      <c r="AN57" s="72"/>
      <c r="AO57" s="73"/>
      <c r="AP57" s="74"/>
      <c r="AQ57" s="75"/>
      <c r="AR57" s="75"/>
      <c r="AS57" s="48"/>
      <c r="AT57" s="32"/>
      <c r="AU57" s="33" t="str">
        <f t="shared" si="1"/>
        <v/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17"/>
      <c r="BG57" s="17"/>
      <c r="BX57" s="2"/>
      <c r="CA57" s="35" t="str">
        <f t="shared" si="2"/>
        <v/>
      </c>
      <c r="CB57" s="35" t="str">
        <f t="shared" si="3"/>
        <v/>
      </c>
      <c r="CC57" s="35" t="str">
        <f t="shared" si="4"/>
        <v/>
      </c>
      <c r="CD57" s="35" t="str">
        <f t="shared" si="5"/>
        <v/>
      </c>
      <c r="CE57" s="35"/>
      <c r="CF57" s="35"/>
      <c r="CG57" s="36">
        <f t="shared" si="6"/>
        <v>0</v>
      </c>
      <c r="CH57" s="36">
        <f t="shared" si="7"/>
        <v>0</v>
      </c>
      <c r="CI57" s="36">
        <f t="shared" si="8"/>
        <v>0</v>
      </c>
      <c r="CJ57" s="36">
        <f t="shared" si="9"/>
        <v>0</v>
      </c>
      <c r="CK57" s="10"/>
      <c r="CL57" s="10"/>
      <c r="CM57" s="10"/>
      <c r="CN57" s="10"/>
      <c r="CO57" s="10"/>
    </row>
    <row r="58" spans="1:93" ht="16.350000000000001" customHeight="1" x14ac:dyDescent="0.25">
      <c r="A58" s="382" t="s">
        <v>51</v>
      </c>
      <c r="B58" s="18" t="s">
        <v>37</v>
      </c>
      <c r="C58" s="19">
        <f t="shared" si="0"/>
        <v>4</v>
      </c>
      <c r="D58" s="20">
        <f>SUM(J58+L58+N58+P58+R58+T58+V58+X58+Z58+AB58+AD58+AF58+AH58+AJ58+AL58)</f>
        <v>3</v>
      </c>
      <c r="E58" s="21">
        <f>SUM(K58+M58+O58+Q58+S58+U58+W58+Y58+AA58+AC58+AE58+AG58+AI58+AK58+AM58)</f>
        <v>1</v>
      </c>
      <c r="F58" s="88"/>
      <c r="G58" s="89"/>
      <c r="H58" s="88"/>
      <c r="I58" s="89"/>
      <c r="J58" s="22"/>
      <c r="K58" s="24"/>
      <c r="L58" s="22"/>
      <c r="M58" s="24"/>
      <c r="N58" s="22"/>
      <c r="O58" s="24"/>
      <c r="P58" s="22"/>
      <c r="Q58" s="24"/>
      <c r="R58" s="22"/>
      <c r="S58" s="24"/>
      <c r="T58" s="22">
        <v>2</v>
      </c>
      <c r="U58" s="24">
        <v>1</v>
      </c>
      <c r="V58" s="22">
        <v>1</v>
      </c>
      <c r="W58" s="24"/>
      <c r="X58" s="22"/>
      <c r="Y58" s="24"/>
      <c r="Z58" s="22"/>
      <c r="AA58" s="24"/>
      <c r="AB58" s="22"/>
      <c r="AC58" s="24"/>
      <c r="AD58" s="22"/>
      <c r="AE58" s="24"/>
      <c r="AF58" s="22"/>
      <c r="AG58" s="24"/>
      <c r="AH58" s="22"/>
      <c r="AI58" s="24"/>
      <c r="AJ58" s="22"/>
      <c r="AK58" s="24"/>
      <c r="AL58" s="25"/>
      <c r="AM58" s="26"/>
      <c r="AN58" s="81">
        <v>0</v>
      </c>
      <c r="AO58" s="28">
        <v>0</v>
      </c>
      <c r="AP58" s="23">
        <v>0</v>
      </c>
      <c r="AQ58" s="102">
        <v>0</v>
      </c>
      <c r="AR58" s="102">
        <v>0</v>
      </c>
      <c r="AS58" s="102">
        <v>0</v>
      </c>
      <c r="AT58" s="102">
        <v>0</v>
      </c>
      <c r="AU58" s="33" t="str">
        <f t="shared" si="1"/>
        <v/>
      </c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7"/>
      <c r="BG58" s="17"/>
      <c r="BX58" s="2"/>
      <c r="CA58" s="35" t="str">
        <f t="shared" si="2"/>
        <v/>
      </c>
      <c r="CB58" s="35" t="str">
        <f t="shared" si="3"/>
        <v/>
      </c>
      <c r="CC58" s="35" t="str">
        <f t="shared" si="4"/>
        <v/>
      </c>
      <c r="CD58" s="35" t="str">
        <f t="shared" si="5"/>
        <v/>
      </c>
      <c r="CE58" s="35"/>
      <c r="CF58" s="35"/>
      <c r="CG58" s="36">
        <f t="shared" si="6"/>
        <v>0</v>
      </c>
      <c r="CH58" s="36">
        <f t="shared" si="7"/>
        <v>0</v>
      </c>
      <c r="CI58" s="36">
        <f t="shared" si="8"/>
        <v>0</v>
      </c>
      <c r="CJ58" s="36">
        <f t="shared" si="9"/>
        <v>0</v>
      </c>
      <c r="CK58" s="10"/>
      <c r="CL58" s="10"/>
      <c r="CM58" s="10"/>
      <c r="CN58" s="10"/>
      <c r="CO58" s="10"/>
    </row>
    <row r="59" spans="1:93" ht="16.350000000000001" customHeight="1" x14ac:dyDescent="0.25">
      <c r="A59" s="383"/>
      <c r="B59" s="37" t="s">
        <v>38</v>
      </c>
      <c r="C59" s="38">
        <f t="shared" si="0"/>
        <v>0</v>
      </c>
      <c r="D59" s="39">
        <f t="shared" ref="D59:E64" si="14">SUM(J59+L59+N59+P59+R59+T59+V59+X59+Z59+AB59+AD59+AF59+AH59+AJ59+AL59)</f>
        <v>0</v>
      </c>
      <c r="E59" s="40">
        <f t="shared" si="14"/>
        <v>0</v>
      </c>
      <c r="F59" s="90"/>
      <c r="G59" s="91"/>
      <c r="H59" s="90"/>
      <c r="I59" s="91"/>
      <c r="J59" s="41"/>
      <c r="K59" s="43"/>
      <c r="L59" s="41"/>
      <c r="M59" s="43"/>
      <c r="N59" s="41"/>
      <c r="O59" s="43"/>
      <c r="P59" s="41"/>
      <c r="Q59" s="43"/>
      <c r="R59" s="41"/>
      <c r="S59" s="43"/>
      <c r="T59" s="41"/>
      <c r="U59" s="43"/>
      <c r="V59" s="41"/>
      <c r="W59" s="43"/>
      <c r="X59" s="41"/>
      <c r="Y59" s="43"/>
      <c r="Z59" s="41"/>
      <c r="AA59" s="43"/>
      <c r="AB59" s="41"/>
      <c r="AC59" s="43"/>
      <c r="AD59" s="41"/>
      <c r="AE59" s="43"/>
      <c r="AF59" s="41"/>
      <c r="AG59" s="43"/>
      <c r="AH59" s="41"/>
      <c r="AI59" s="43"/>
      <c r="AJ59" s="41"/>
      <c r="AK59" s="43"/>
      <c r="AL59" s="44"/>
      <c r="AM59" s="45"/>
      <c r="AN59" s="46"/>
      <c r="AO59" s="47"/>
      <c r="AP59" s="42"/>
      <c r="AQ59" s="32"/>
      <c r="AR59" s="32"/>
      <c r="AS59" s="32"/>
      <c r="AT59" s="32"/>
      <c r="AU59" s="33" t="str">
        <f t="shared" si="1"/>
        <v/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7"/>
      <c r="BG59" s="17"/>
      <c r="BX59" s="2"/>
      <c r="CA59" s="35" t="str">
        <f t="shared" si="2"/>
        <v/>
      </c>
      <c r="CB59" s="35" t="str">
        <f t="shared" si="3"/>
        <v/>
      </c>
      <c r="CC59" s="35" t="str">
        <f t="shared" si="4"/>
        <v/>
      </c>
      <c r="CD59" s="35" t="str">
        <f t="shared" si="5"/>
        <v/>
      </c>
      <c r="CE59" s="35"/>
      <c r="CF59" s="35"/>
      <c r="CG59" s="36">
        <f t="shared" si="6"/>
        <v>0</v>
      </c>
      <c r="CH59" s="36">
        <f t="shared" si="7"/>
        <v>0</v>
      </c>
      <c r="CI59" s="36">
        <f t="shared" si="8"/>
        <v>0</v>
      </c>
      <c r="CJ59" s="36">
        <f t="shared" si="9"/>
        <v>0</v>
      </c>
      <c r="CK59" s="10"/>
      <c r="CL59" s="10"/>
      <c r="CM59" s="10"/>
      <c r="CN59" s="10"/>
      <c r="CO59" s="10"/>
    </row>
    <row r="60" spans="1:93" ht="16.350000000000001" customHeight="1" x14ac:dyDescent="0.25">
      <c r="A60" s="383"/>
      <c r="B60" s="37" t="s">
        <v>39</v>
      </c>
      <c r="C60" s="38">
        <f t="shared" si="0"/>
        <v>132</v>
      </c>
      <c r="D60" s="39">
        <f>SUM(J60+L60+N60+P60+R60+T60+V60+X60+Z60+AB60+AD60+AF60+AH60+AJ60+AL60)</f>
        <v>102</v>
      </c>
      <c r="E60" s="40">
        <f>SUM(K60+M60+O60+Q60+S60+U60+W60+Y60+AA60+AC60+AE60+AG60+AI60+AK60+AM60)</f>
        <v>30</v>
      </c>
      <c r="F60" s="90"/>
      <c r="G60" s="91"/>
      <c r="H60" s="90"/>
      <c r="I60" s="91"/>
      <c r="J60" s="41"/>
      <c r="K60" s="43"/>
      <c r="L60" s="41">
        <v>1</v>
      </c>
      <c r="M60" s="43"/>
      <c r="N60" s="41">
        <v>14</v>
      </c>
      <c r="O60" s="43"/>
      <c r="P60" s="41">
        <v>13</v>
      </c>
      <c r="Q60" s="43">
        <v>4</v>
      </c>
      <c r="R60" s="41">
        <v>19</v>
      </c>
      <c r="S60" s="43">
        <v>4</v>
      </c>
      <c r="T60" s="41">
        <v>14</v>
      </c>
      <c r="U60" s="43">
        <v>8</v>
      </c>
      <c r="V60" s="41">
        <v>13</v>
      </c>
      <c r="W60" s="43">
        <v>3</v>
      </c>
      <c r="X60" s="41">
        <v>13</v>
      </c>
      <c r="Y60" s="43">
        <v>5</v>
      </c>
      <c r="Z60" s="41">
        <v>4</v>
      </c>
      <c r="AA60" s="43">
        <v>5</v>
      </c>
      <c r="AB60" s="41">
        <v>8</v>
      </c>
      <c r="AC60" s="43">
        <v>1</v>
      </c>
      <c r="AD60" s="41"/>
      <c r="AE60" s="43"/>
      <c r="AF60" s="41">
        <v>2</v>
      </c>
      <c r="AG60" s="43"/>
      <c r="AH60" s="41">
        <v>1</v>
      </c>
      <c r="AI60" s="43"/>
      <c r="AJ60" s="41"/>
      <c r="AK60" s="43"/>
      <c r="AL60" s="44"/>
      <c r="AM60" s="45"/>
      <c r="AN60" s="46">
        <v>0</v>
      </c>
      <c r="AO60" s="47">
        <v>0</v>
      </c>
      <c r="AP60" s="42">
        <v>2</v>
      </c>
      <c r="AQ60" s="32">
        <v>0</v>
      </c>
      <c r="AR60" s="32">
        <v>10</v>
      </c>
      <c r="AS60" s="32">
        <v>0</v>
      </c>
      <c r="AT60" s="32">
        <v>0</v>
      </c>
      <c r="AU60" s="33" t="str">
        <f t="shared" si="1"/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17"/>
      <c r="BG60" s="17"/>
      <c r="BX60" s="2"/>
      <c r="CA60" s="35" t="str">
        <f t="shared" si="2"/>
        <v/>
      </c>
      <c r="CB60" s="35" t="str">
        <f t="shared" si="3"/>
        <v/>
      </c>
      <c r="CC60" s="35" t="str">
        <f t="shared" si="4"/>
        <v/>
      </c>
      <c r="CD60" s="35" t="str">
        <f t="shared" si="5"/>
        <v/>
      </c>
      <c r="CE60" s="35"/>
      <c r="CF60" s="35"/>
      <c r="CG60" s="36">
        <f t="shared" si="6"/>
        <v>0</v>
      </c>
      <c r="CH60" s="36">
        <f t="shared" si="7"/>
        <v>0</v>
      </c>
      <c r="CI60" s="36">
        <f t="shared" si="8"/>
        <v>0</v>
      </c>
      <c r="CJ60" s="36">
        <f t="shared" si="9"/>
        <v>0</v>
      </c>
      <c r="CK60" s="10"/>
      <c r="CL60" s="10"/>
      <c r="CM60" s="10"/>
      <c r="CN60" s="10"/>
      <c r="CO60" s="10"/>
    </row>
    <row r="61" spans="1:93" ht="16.350000000000001" customHeight="1" x14ac:dyDescent="0.25">
      <c r="A61" s="383"/>
      <c r="B61" s="37" t="s">
        <v>41</v>
      </c>
      <c r="C61" s="38">
        <f t="shared" si="0"/>
        <v>0</v>
      </c>
      <c r="D61" s="39">
        <f t="shared" si="14"/>
        <v>0</v>
      </c>
      <c r="E61" s="40">
        <f t="shared" si="14"/>
        <v>0</v>
      </c>
      <c r="F61" s="90"/>
      <c r="G61" s="91"/>
      <c r="H61" s="90"/>
      <c r="I61" s="91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41"/>
      <c r="W61" s="43"/>
      <c r="X61" s="41"/>
      <c r="Y61" s="43"/>
      <c r="Z61" s="41"/>
      <c r="AA61" s="43"/>
      <c r="AB61" s="41"/>
      <c r="AC61" s="43"/>
      <c r="AD61" s="41"/>
      <c r="AE61" s="43"/>
      <c r="AF61" s="41"/>
      <c r="AG61" s="43"/>
      <c r="AH61" s="41"/>
      <c r="AI61" s="43"/>
      <c r="AJ61" s="41"/>
      <c r="AK61" s="43"/>
      <c r="AL61" s="44"/>
      <c r="AM61" s="45"/>
      <c r="AN61" s="46"/>
      <c r="AO61" s="47"/>
      <c r="AP61" s="42"/>
      <c r="AQ61" s="32"/>
      <c r="AR61" s="32"/>
      <c r="AS61" s="32"/>
      <c r="AT61" s="32"/>
      <c r="AU61" s="33" t="str">
        <f t="shared" si="1"/>
        <v/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17"/>
      <c r="BG61" s="17"/>
      <c r="BX61" s="2"/>
      <c r="CA61" s="35" t="str">
        <f t="shared" si="2"/>
        <v/>
      </c>
      <c r="CB61" s="35" t="str">
        <f t="shared" si="3"/>
        <v/>
      </c>
      <c r="CC61" s="35" t="str">
        <f t="shared" si="4"/>
        <v/>
      </c>
      <c r="CD61" s="35" t="str">
        <f t="shared" si="5"/>
        <v/>
      </c>
      <c r="CE61" s="35"/>
      <c r="CF61" s="35"/>
      <c r="CG61" s="36">
        <f t="shared" si="6"/>
        <v>0</v>
      </c>
      <c r="CH61" s="36">
        <f t="shared" si="7"/>
        <v>0</v>
      </c>
      <c r="CI61" s="36">
        <f t="shared" si="8"/>
        <v>0</v>
      </c>
      <c r="CJ61" s="36">
        <f t="shared" si="9"/>
        <v>0</v>
      </c>
      <c r="CK61" s="10"/>
      <c r="CL61" s="10"/>
      <c r="CM61" s="10"/>
      <c r="CN61" s="10"/>
      <c r="CO61" s="10"/>
    </row>
    <row r="62" spans="1:93" ht="16.350000000000001" customHeight="1" x14ac:dyDescent="0.25">
      <c r="A62" s="383"/>
      <c r="B62" s="37" t="s">
        <v>42</v>
      </c>
      <c r="C62" s="38">
        <f t="shared" si="0"/>
        <v>0</v>
      </c>
      <c r="D62" s="39">
        <f t="shared" si="14"/>
        <v>0</v>
      </c>
      <c r="E62" s="40">
        <f t="shared" si="14"/>
        <v>0</v>
      </c>
      <c r="F62" s="90"/>
      <c r="G62" s="91"/>
      <c r="H62" s="90"/>
      <c r="I62" s="91"/>
      <c r="J62" s="41"/>
      <c r="K62" s="43"/>
      <c r="L62" s="41"/>
      <c r="M62" s="43"/>
      <c r="N62" s="41"/>
      <c r="O62" s="43"/>
      <c r="P62" s="41"/>
      <c r="Q62" s="43"/>
      <c r="R62" s="41"/>
      <c r="S62" s="43"/>
      <c r="T62" s="41"/>
      <c r="U62" s="43"/>
      <c r="V62" s="41"/>
      <c r="W62" s="43"/>
      <c r="X62" s="41"/>
      <c r="Y62" s="43"/>
      <c r="Z62" s="41"/>
      <c r="AA62" s="43"/>
      <c r="AB62" s="41"/>
      <c r="AC62" s="43"/>
      <c r="AD62" s="41"/>
      <c r="AE62" s="43"/>
      <c r="AF62" s="41"/>
      <c r="AG62" s="43"/>
      <c r="AH62" s="41"/>
      <c r="AI62" s="43"/>
      <c r="AJ62" s="41"/>
      <c r="AK62" s="43"/>
      <c r="AL62" s="44"/>
      <c r="AM62" s="45"/>
      <c r="AN62" s="46"/>
      <c r="AO62" s="47"/>
      <c r="AP62" s="42"/>
      <c r="AQ62" s="32"/>
      <c r="AR62" s="32"/>
      <c r="AS62" s="32"/>
      <c r="AT62" s="32"/>
      <c r="AU62" s="33" t="str">
        <f t="shared" si="1"/>
        <v/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17"/>
      <c r="BG62" s="17"/>
      <c r="BX62" s="2"/>
      <c r="CA62" s="35" t="str">
        <f t="shared" si="2"/>
        <v/>
      </c>
      <c r="CB62" s="35" t="str">
        <f t="shared" si="3"/>
        <v/>
      </c>
      <c r="CC62" s="35" t="str">
        <f t="shared" si="4"/>
        <v/>
      </c>
      <c r="CD62" s="35" t="str">
        <f t="shared" si="5"/>
        <v/>
      </c>
      <c r="CE62" s="35"/>
      <c r="CF62" s="35"/>
      <c r="CG62" s="36">
        <f t="shared" si="6"/>
        <v>0</v>
      </c>
      <c r="CH62" s="36">
        <f t="shared" si="7"/>
        <v>0</v>
      </c>
      <c r="CI62" s="36">
        <f t="shared" si="8"/>
        <v>0</v>
      </c>
      <c r="CJ62" s="36">
        <f t="shared" si="9"/>
        <v>0</v>
      </c>
      <c r="CK62" s="10"/>
      <c r="CL62" s="10"/>
      <c r="CM62" s="10"/>
      <c r="CN62" s="10"/>
      <c r="CO62" s="10"/>
    </row>
    <row r="63" spans="1:93" ht="16.350000000000001" customHeight="1" x14ac:dyDescent="0.25">
      <c r="A63" s="383"/>
      <c r="B63" s="103" t="s">
        <v>46</v>
      </c>
      <c r="C63" s="104">
        <f t="shared" si="0"/>
        <v>0</v>
      </c>
      <c r="D63" s="39">
        <f>SUM(J63+L63+N63+P63+R63+T63+V63+X63+Z63+AB63+AD63+AF63+AH63+AJ63+AL63)</f>
        <v>0</v>
      </c>
      <c r="E63" s="61">
        <f>SUM(K63+M63+O63+Q63+S63+U63+W63+Y63+AA63+AC63+AE63+AG63+AI63+AK63+AM63)</f>
        <v>0</v>
      </c>
      <c r="F63" s="90"/>
      <c r="G63" s="91"/>
      <c r="H63" s="90"/>
      <c r="I63" s="91"/>
      <c r="J63" s="53"/>
      <c r="K63" s="55"/>
      <c r="L63" s="53"/>
      <c r="M63" s="55"/>
      <c r="N63" s="53"/>
      <c r="O63" s="55"/>
      <c r="P63" s="53"/>
      <c r="Q63" s="55"/>
      <c r="R63" s="53"/>
      <c r="S63" s="55"/>
      <c r="T63" s="53"/>
      <c r="U63" s="55"/>
      <c r="V63" s="53"/>
      <c r="W63" s="55"/>
      <c r="X63" s="53"/>
      <c r="Y63" s="55"/>
      <c r="Z63" s="53"/>
      <c r="AA63" s="55"/>
      <c r="AB63" s="53"/>
      <c r="AC63" s="55"/>
      <c r="AD63" s="53"/>
      <c r="AE63" s="55"/>
      <c r="AF63" s="53"/>
      <c r="AG63" s="55"/>
      <c r="AH63" s="53"/>
      <c r="AI63" s="55"/>
      <c r="AJ63" s="53"/>
      <c r="AK63" s="55"/>
      <c r="AL63" s="56"/>
      <c r="AM63" s="57"/>
      <c r="AN63" s="46"/>
      <c r="AO63" s="58"/>
      <c r="AP63" s="54"/>
      <c r="AQ63" s="105"/>
      <c r="AR63" s="105"/>
      <c r="AS63" s="105"/>
      <c r="AT63" s="105"/>
      <c r="AU63" s="33" t="str">
        <f t="shared" si="1"/>
        <v/>
      </c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17"/>
      <c r="BG63" s="17"/>
      <c r="BX63" s="2"/>
      <c r="CA63" s="35" t="str">
        <f t="shared" si="2"/>
        <v/>
      </c>
      <c r="CB63" s="35" t="str">
        <f t="shared" si="3"/>
        <v/>
      </c>
      <c r="CC63" s="35" t="str">
        <f t="shared" si="4"/>
        <v/>
      </c>
      <c r="CD63" s="35" t="str">
        <f t="shared" si="5"/>
        <v/>
      </c>
      <c r="CE63" s="35"/>
      <c r="CF63" s="35"/>
      <c r="CG63" s="36">
        <f t="shared" si="6"/>
        <v>0</v>
      </c>
      <c r="CH63" s="36">
        <f t="shared" si="7"/>
        <v>0</v>
      </c>
      <c r="CI63" s="36">
        <f t="shared" si="8"/>
        <v>0</v>
      </c>
      <c r="CJ63" s="36">
        <f t="shared" si="9"/>
        <v>0</v>
      </c>
      <c r="CK63" s="10"/>
      <c r="CL63" s="10"/>
      <c r="CM63" s="10"/>
      <c r="CN63" s="10"/>
      <c r="CO63" s="10"/>
    </row>
    <row r="64" spans="1:93" ht="16.350000000000001" customHeight="1" x14ac:dyDescent="0.25">
      <c r="A64" s="383"/>
      <c r="B64" s="63" t="s">
        <v>45</v>
      </c>
      <c r="C64" s="64">
        <f t="shared" si="0"/>
        <v>0</v>
      </c>
      <c r="D64" s="65">
        <f t="shared" si="14"/>
        <v>0</v>
      </c>
      <c r="E64" s="66">
        <f t="shared" si="14"/>
        <v>0</v>
      </c>
      <c r="F64" s="97"/>
      <c r="G64" s="106"/>
      <c r="H64" s="97"/>
      <c r="I64" s="106"/>
      <c r="J64" s="70"/>
      <c r="K64" s="84"/>
      <c r="L64" s="70"/>
      <c r="M64" s="84"/>
      <c r="N64" s="70"/>
      <c r="O64" s="84"/>
      <c r="P64" s="70"/>
      <c r="Q64" s="84"/>
      <c r="R64" s="70"/>
      <c r="S64" s="84"/>
      <c r="T64" s="70"/>
      <c r="U64" s="84"/>
      <c r="V64" s="70"/>
      <c r="W64" s="84"/>
      <c r="X64" s="70"/>
      <c r="Y64" s="84"/>
      <c r="Z64" s="70"/>
      <c r="AA64" s="84"/>
      <c r="AB64" s="70"/>
      <c r="AC64" s="84"/>
      <c r="AD64" s="70"/>
      <c r="AE64" s="84"/>
      <c r="AF64" s="70"/>
      <c r="AG64" s="84"/>
      <c r="AH64" s="70"/>
      <c r="AI64" s="84"/>
      <c r="AJ64" s="70"/>
      <c r="AK64" s="84"/>
      <c r="AL64" s="85"/>
      <c r="AM64" s="86"/>
      <c r="AN64" s="72"/>
      <c r="AO64" s="87"/>
      <c r="AP64" s="74"/>
      <c r="AQ64" s="75"/>
      <c r="AR64" s="75"/>
      <c r="AS64" s="75"/>
      <c r="AT64" s="75"/>
      <c r="AU64" s="33" t="str">
        <f t="shared" si="1"/>
        <v/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17"/>
      <c r="BG64" s="17"/>
      <c r="BX64" s="2"/>
      <c r="CA64" s="35" t="str">
        <f t="shared" si="2"/>
        <v/>
      </c>
      <c r="CB64" s="35" t="str">
        <f t="shared" si="3"/>
        <v/>
      </c>
      <c r="CC64" s="35" t="str">
        <f t="shared" si="4"/>
        <v/>
      </c>
      <c r="CD64" s="35" t="str">
        <f t="shared" si="5"/>
        <v/>
      </c>
      <c r="CE64" s="35"/>
      <c r="CF64" s="35"/>
      <c r="CG64" s="36">
        <f t="shared" si="6"/>
        <v>0</v>
      </c>
      <c r="CH64" s="36">
        <f t="shared" si="7"/>
        <v>0</v>
      </c>
      <c r="CI64" s="36">
        <f t="shared" si="8"/>
        <v>0</v>
      </c>
      <c r="CJ64" s="36">
        <f t="shared" si="9"/>
        <v>0</v>
      </c>
      <c r="CK64" s="10"/>
      <c r="CL64" s="10"/>
      <c r="CM64" s="10"/>
      <c r="CN64" s="10"/>
      <c r="CO64" s="10"/>
    </row>
    <row r="65" spans="1:93" ht="16.350000000000001" customHeight="1" x14ac:dyDescent="0.25">
      <c r="A65" s="382" t="s">
        <v>52</v>
      </c>
      <c r="B65" s="18" t="s">
        <v>37</v>
      </c>
      <c r="C65" s="19">
        <f t="shared" si="0"/>
        <v>4</v>
      </c>
      <c r="D65" s="20">
        <f>SUM(J65+L65+N65+P65+R65+T65+V65+X65+Z65+AB65)</f>
        <v>3</v>
      </c>
      <c r="E65" s="21">
        <f>SUM(K65+M65+O65+Q65+S65+U65+W65+Y65+AA65+AC65)</f>
        <v>1</v>
      </c>
      <c r="F65" s="88"/>
      <c r="G65" s="89"/>
      <c r="H65" s="88"/>
      <c r="I65" s="89"/>
      <c r="J65" s="22"/>
      <c r="K65" s="24"/>
      <c r="L65" s="22"/>
      <c r="M65" s="24"/>
      <c r="N65" s="22"/>
      <c r="O65" s="24"/>
      <c r="P65" s="22"/>
      <c r="Q65" s="24"/>
      <c r="R65" s="22"/>
      <c r="S65" s="24"/>
      <c r="T65" s="22">
        <v>2</v>
      </c>
      <c r="U65" s="24">
        <v>1</v>
      </c>
      <c r="V65" s="22">
        <v>1</v>
      </c>
      <c r="W65" s="24"/>
      <c r="X65" s="22"/>
      <c r="Y65" s="24"/>
      <c r="Z65" s="22"/>
      <c r="AA65" s="24"/>
      <c r="AB65" s="41"/>
      <c r="AC65" s="43"/>
      <c r="AD65" s="107"/>
      <c r="AE65" s="108"/>
      <c r="AF65" s="109"/>
      <c r="AG65" s="110"/>
      <c r="AH65" s="109"/>
      <c r="AI65" s="110"/>
      <c r="AJ65" s="109"/>
      <c r="AK65" s="110"/>
      <c r="AL65" s="111"/>
      <c r="AM65" s="112"/>
      <c r="AN65" s="81"/>
      <c r="AO65" s="82">
        <v>0</v>
      </c>
      <c r="AP65" s="29">
        <v>0</v>
      </c>
      <c r="AQ65" s="30">
        <v>0</v>
      </c>
      <c r="AR65" s="30">
        <v>0</v>
      </c>
      <c r="AS65" s="30">
        <v>0</v>
      </c>
      <c r="AT65" s="30">
        <v>0</v>
      </c>
      <c r="AU65" s="33" t="str">
        <f t="shared" si="1"/>
        <v/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17"/>
      <c r="BG65" s="17"/>
      <c r="BX65" s="2"/>
      <c r="CA65" s="35" t="str">
        <f t="shared" si="2"/>
        <v/>
      </c>
      <c r="CB65" s="35" t="str">
        <f t="shared" si="3"/>
        <v/>
      </c>
      <c r="CC65" s="35" t="str">
        <f t="shared" si="4"/>
        <v/>
      </c>
      <c r="CD65" s="35" t="str">
        <f t="shared" si="5"/>
        <v/>
      </c>
      <c r="CE65" s="35"/>
      <c r="CF65" s="35"/>
      <c r="CG65" s="36">
        <f t="shared" si="6"/>
        <v>0</v>
      </c>
      <c r="CH65" s="36">
        <f t="shared" si="7"/>
        <v>0</v>
      </c>
      <c r="CI65" s="36">
        <f t="shared" si="8"/>
        <v>0</v>
      </c>
      <c r="CJ65" s="36">
        <f t="shared" si="9"/>
        <v>0</v>
      </c>
      <c r="CK65" s="10"/>
      <c r="CL65" s="10"/>
      <c r="CM65" s="10"/>
      <c r="CN65" s="10"/>
      <c r="CO65" s="10"/>
    </row>
    <row r="66" spans="1:93" ht="16.350000000000001" customHeight="1" x14ac:dyDescent="0.25">
      <c r="A66" s="383"/>
      <c r="B66" s="37" t="s">
        <v>39</v>
      </c>
      <c r="C66" s="38">
        <f t="shared" si="0"/>
        <v>129</v>
      </c>
      <c r="D66" s="39">
        <f t="shared" ref="D66:E68" si="15">SUM(J66+L66+N66+P66+R66+T66+V66+X66+Z66+AB66)</f>
        <v>99</v>
      </c>
      <c r="E66" s="40">
        <f>SUM(K66+M66+O66+Q66+S66+U66+W66+Y66+AA66+AC66)</f>
        <v>30</v>
      </c>
      <c r="F66" s="90"/>
      <c r="G66" s="91"/>
      <c r="H66" s="90"/>
      <c r="I66" s="91"/>
      <c r="J66" s="41"/>
      <c r="K66" s="43"/>
      <c r="L66" s="41">
        <v>1</v>
      </c>
      <c r="M66" s="43"/>
      <c r="N66" s="41">
        <v>14</v>
      </c>
      <c r="O66" s="43"/>
      <c r="P66" s="41">
        <v>13</v>
      </c>
      <c r="Q66" s="43">
        <v>4</v>
      </c>
      <c r="R66" s="41">
        <v>19</v>
      </c>
      <c r="S66" s="43">
        <v>4</v>
      </c>
      <c r="T66" s="41">
        <v>14</v>
      </c>
      <c r="U66" s="43">
        <v>8</v>
      </c>
      <c r="V66" s="41">
        <v>13</v>
      </c>
      <c r="W66" s="43">
        <v>3</v>
      </c>
      <c r="X66" s="41">
        <v>13</v>
      </c>
      <c r="Y66" s="43">
        <v>5</v>
      </c>
      <c r="Z66" s="41">
        <v>4</v>
      </c>
      <c r="AA66" s="43">
        <v>5</v>
      </c>
      <c r="AB66" s="41">
        <v>8</v>
      </c>
      <c r="AC66" s="43">
        <v>1</v>
      </c>
      <c r="AD66" s="107"/>
      <c r="AE66" s="108"/>
      <c r="AF66" s="113"/>
      <c r="AG66" s="92"/>
      <c r="AH66" s="113"/>
      <c r="AI66" s="92"/>
      <c r="AJ66" s="113"/>
      <c r="AK66" s="92"/>
      <c r="AL66" s="114"/>
      <c r="AM66" s="115"/>
      <c r="AN66" s="46"/>
      <c r="AO66" s="47">
        <v>0</v>
      </c>
      <c r="AP66" s="42">
        <v>2</v>
      </c>
      <c r="AQ66" s="32">
        <v>0</v>
      </c>
      <c r="AR66" s="32">
        <v>10</v>
      </c>
      <c r="AS66" s="32">
        <v>0</v>
      </c>
      <c r="AT66" s="32">
        <v>0</v>
      </c>
      <c r="AU66" s="33" t="str">
        <f t="shared" si="1"/>
        <v/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17"/>
      <c r="BG66" s="17"/>
      <c r="BX66" s="2"/>
      <c r="CA66" s="35" t="str">
        <f t="shared" si="2"/>
        <v/>
      </c>
      <c r="CB66" s="35" t="str">
        <f t="shared" si="3"/>
        <v/>
      </c>
      <c r="CC66" s="35" t="str">
        <f t="shared" si="4"/>
        <v/>
      </c>
      <c r="CD66" s="35" t="str">
        <f t="shared" si="5"/>
        <v/>
      </c>
      <c r="CE66" s="35"/>
      <c r="CF66" s="35"/>
      <c r="CG66" s="36">
        <f t="shared" si="6"/>
        <v>0</v>
      </c>
      <c r="CH66" s="36">
        <f t="shared" si="7"/>
        <v>0</v>
      </c>
      <c r="CI66" s="36">
        <f t="shared" si="8"/>
        <v>0</v>
      </c>
      <c r="CJ66" s="36">
        <f t="shared" si="9"/>
        <v>0</v>
      </c>
      <c r="CK66" s="10"/>
      <c r="CL66" s="10"/>
      <c r="CM66" s="10"/>
      <c r="CN66" s="10"/>
      <c r="CO66" s="10"/>
    </row>
    <row r="67" spans="1:93" ht="16.350000000000001" customHeight="1" x14ac:dyDescent="0.25">
      <c r="A67" s="383"/>
      <c r="B67" s="59" t="s">
        <v>46</v>
      </c>
      <c r="C67" s="38">
        <f t="shared" si="0"/>
        <v>0</v>
      </c>
      <c r="D67" s="39">
        <f t="shared" si="15"/>
        <v>0</v>
      </c>
      <c r="E67" s="61">
        <f t="shared" si="15"/>
        <v>0</v>
      </c>
      <c r="F67" s="90"/>
      <c r="G67" s="91"/>
      <c r="H67" s="90"/>
      <c r="I67" s="91"/>
      <c r="J67" s="53"/>
      <c r="K67" s="55"/>
      <c r="L67" s="53"/>
      <c r="M67" s="55"/>
      <c r="N67" s="53"/>
      <c r="O67" s="55"/>
      <c r="P67" s="53"/>
      <c r="Q67" s="55"/>
      <c r="R67" s="53"/>
      <c r="S67" s="55"/>
      <c r="T67" s="53"/>
      <c r="U67" s="55"/>
      <c r="V67" s="53"/>
      <c r="W67" s="55"/>
      <c r="X67" s="53"/>
      <c r="Y67" s="55"/>
      <c r="Z67" s="53"/>
      <c r="AA67" s="55"/>
      <c r="AB67" s="41"/>
      <c r="AC67" s="43"/>
      <c r="AD67" s="107"/>
      <c r="AE67" s="108"/>
      <c r="AF67" s="90"/>
      <c r="AG67" s="116"/>
      <c r="AH67" s="90"/>
      <c r="AI67" s="116"/>
      <c r="AJ67" s="90"/>
      <c r="AK67" s="116"/>
      <c r="AL67" s="117"/>
      <c r="AM67" s="118"/>
      <c r="AN67" s="46"/>
      <c r="AO67" s="58"/>
      <c r="AP67" s="54"/>
      <c r="AQ67" s="105"/>
      <c r="AR67" s="105"/>
      <c r="AS67" s="105"/>
      <c r="AT67" s="105"/>
      <c r="AU67" s="33" t="str">
        <f t="shared" si="1"/>
        <v/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7"/>
      <c r="BG67" s="17"/>
      <c r="BX67" s="2"/>
      <c r="CA67" s="35" t="str">
        <f t="shared" si="2"/>
        <v/>
      </c>
      <c r="CB67" s="35" t="str">
        <f t="shared" si="3"/>
        <v/>
      </c>
      <c r="CC67" s="35" t="str">
        <f t="shared" si="4"/>
        <v/>
      </c>
      <c r="CD67" s="35" t="str">
        <f t="shared" si="5"/>
        <v/>
      </c>
      <c r="CE67" s="35"/>
      <c r="CF67" s="35"/>
      <c r="CG67" s="36">
        <f t="shared" si="6"/>
        <v>0</v>
      </c>
      <c r="CH67" s="36">
        <f t="shared" si="7"/>
        <v>0</v>
      </c>
      <c r="CI67" s="36">
        <f t="shared" si="8"/>
        <v>0</v>
      </c>
      <c r="CJ67" s="36">
        <f t="shared" si="9"/>
        <v>0</v>
      </c>
      <c r="CK67" s="10"/>
      <c r="CL67" s="10"/>
      <c r="CM67" s="10"/>
      <c r="CN67" s="10"/>
      <c r="CO67" s="10"/>
    </row>
    <row r="68" spans="1:93" ht="16.350000000000001" customHeight="1" x14ac:dyDescent="0.25">
      <c r="A68" s="384"/>
      <c r="B68" s="63" t="s">
        <v>45</v>
      </c>
      <c r="C68" s="64">
        <f t="shared" si="0"/>
        <v>0</v>
      </c>
      <c r="D68" s="65">
        <f t="shared" si="15"/>
        <v>0</v>
      </c>
      <c r="E68" s="66">
        <f t="shared" si="15"/>
        <v>0</v>
      </c>
      <c r="F68" s="97"/>
      <c r="G68" s="106"/>
      <c r="H68" s="97"/>
      <c r="I68" s="106"/>
      <c r="J68" s="70"/>
      <c r="K68" s="84"/>
      <c r="L68" s="70"/>
      <c r="M68" s="84"/>
      <c r="N68" s="70"/>
      <c r="O68" s="84"/>
      <c r="P68" s="70"/>
      <c r="Q68" s="84"/>
      <c r="R68" s="70"/>
      <c r="S68" s="84"/>
      <c r="T68" s="70"/>
      <c r="U68" s="84"/>
      <c r="V68" s="70"/>
      <c r="W68" s="84"/>
      <c r="X68" s="70"/>
      <c r="Y68" s="84"/>
      <c r="Z68" s="70"/>
      <c r="AA68" s="84"/>
      <c r="AB68" s="41"/>
      <c r="AC68" s="43"/>
      <c r="AD68" s="107"/>
      <c r="AE68" s="108"/>
      <c r="AF68" s="97"/>
      <c r="AG68" s="119"/>
      <c r="AH68" s="97"/>
      <c r="AI68" s="119"/>
      <c r="AJ68" s="97"/>
      <c r="AK68" s="119"/>
      <c r="AL68" s="120"/>
      <c r="AM68" s="121"/>
      <c r="AN68" s="72"/>
      <c r="AO68" s="87"/>
      <c r="AP68" s="74"/>
      <c r="AQ68" s="75"/>
      <c r="AR68" s="75"/>
      <c r="AS68" s="75"/>
      <c r="AT68" s="75"/>
      <c r="AU68" s="33" t="str">
        <f t="shared" si="1"/>
        <v/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7"/>
      <c r="BG68" s="17"/>
      <c r="BX68" s="2"/>
      <c r="CA68" s="35" t="str">
        <f t="shared" si="2"/>
        <v/>
      </c>
      <c r="CB68" s="35" t="str">
        <f t="shared" si="3"/>
        <v/>
      </c>
      <c r="CC68" s="35" t="str">
        <f t="shared" si="4"/>
        <v/>
      </c>
      <c r="CD68" s="35" t="str">
        <f t="shared" si="5"/>
        <v/>
      </c>
      <c r="CE68" s="35"/>
      <c r="CF68" s="35"/>
      <c r="CG68" s="36">
        <f t="shared" si="6"/>
        <v>0</v>
      </c>
      <c r="CH68" s="36">
        <f t="shared" si="7"/>
        <v>0</v>
      </c>
      <c r="CI68" s="36">
        <f t="shared" si="8"/>
        <v>0</v>
      </c>
      <c r="CJ68" s="36">
        <f t="shared" si="9"/>
        <v>0</v>
      </c>
      <c r="CK68" s="10"/>
      <c r="CL68" s="10"/>
      <c r="CM68" s="10"/>
      <c r="CN68" s="10"/>
      <c r="CO68" s="10"/>
    </row>
    <row r="69" spans="1:93" ht="16.350000000000001" customHeight="1" x14ac:dyDescent="0.25">
      <c r="A69" s="382" t="s">
        <v>53</v>
      </c>
      <c r="B69" s="18" t="s">
        <v>37</v>
      </c>
      <c r="C69" s="19">
        <f t="shared" si="0"/>
        <v>4</v>
      </c>
      <c r="D69" s="20">
        <f t="shared" ref="D69:E75" si="16">SUM(J69+L69+N69+P69+R69+T69+V69+X69+Z69+AB69+AD69+AF69+AH69+AJ69+AL69)</f>
        <v>3</v>
      </c>
      <c r="E69" s="21">
        <f t="shared" si="16"/>
        <v>1</v>
      </c>
      <c r="F69" s="88"/>
      <c r="G69" s="89"/>
      <c r="H69" s="88"/>
      <c r="I69" s="89"/>
      <c r="J69" s="22"/>
      <c r="K69" s="24"/>
      <c r="L69" s="22"/>
      <c r="M69" s="24"/>
      <c r="N69" s="22"/>
      <c r="O69" s="24"/>
      <c r="P69" s="22"/>
      <c r="Q69" s="24"/>
      <c r="R69" s="22"/>
      <c r="S69" s="24"/>
      <c r="T69" s="22">
        <v>2</v>
      </c>
      <c r="U69" s="24">
        <v>1</v>
      </c>
      <c r="V69" s="22">
        <v>1</v>
      </c>
      <c r="W69" s="24"/>
      <c r="X69" s="22"/>
      <c r="Y69" s="24"/>
      <c r="Z69" s="22"/>
      <c r="AA69" s="24"/>
      <c r="AB69" s="22"/>
      <c r="AC69" s="24"/>
      <c r="AD69" s="22"/>
      <c r="AE69" s="24"/>
      <c r="AF69" s="22"/>
      <c r="AG69" s="24"/>
      <c r="AH69" s="22"/>
      <c r="AI69" s="24"/>
      <c r="AJ69" s="22"/>
      <c r="AK69" s="24"/>
      <c r="AL69" s="25"/>
      <c r="AM69" s="26"/>
      <c r="AN69" s="81">
        <v>0</v>
      </c>
      <c r="AO69" s="82">
        <v>0</v>
      </c>
      <c r="AP69" s="29">
        <v>0</v>
      </c>
      <c r="AQ69" s="30">
        <v>0</v>
      </c>
      <c r="AR69" s="30">
        <v>0</v>
      </c>
      <c r="AS69" s="30">
        <v>0</v>
      </c>
      <c r="AT69" s="30">
        <v>0</v>
      </c>
      <c r="AU69" s="33" t="str">
        <f t="shared" si="1"/>
        <v/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17"/>
      <c r="BG69" s="17"/>
      <c r="BX69" s="2"/>
      <c r="CA69" s="35" t="str">
        <f t="shared" si="2"/>
        <v/>
      </c>
      <c r="CB69" s="35" t="str">
        <f t="shared" si="3"/>
        <v/>
      </c>
      <c r="CC69" s="35" t="str">
        <f t="shared" si="4"/>
        <v/>
      </c>
      <c r="CD69" s="35" t="str">
        <f t="shared" si="5"/>
        <v/>
      </c>
      <c r="CE69" s="35"/>
      <c r="CF69" s="35"/>
      <c r="CG69" s="36">
        <f t="shared" si="6"/>
        <v>0</v>
      </c>
      <c r="CH69" s="36">
        <f t="shared" si="7"/>
        <v>0</v>
      </c>
      <c r="CI69" s="36">
        <f t="shared" si="8"/>
        <v>0</v>
      </c>
      <c r="CJ69" s="36">
        <f t="shared" si="9"/>
        <v>0</v>
      </c>
      <c r="CK69" s="10"/>
      <c r="CL69" s="10"/>
      <c r="CM69" s="10"/>
      <c r="CN69" s="10"/>
      <c r="CO69" s="10"/>
    </row>
    <row r="70" spans="1:93" ht="16.350000000000001" customHeight="1" x14ac:dyDescent="0.25">
      <c r="A70" s="383"/>
      <c r="B70" s="37" t="s">
        <v>38</v>
      </c>
      <c r="C70" s="38">
        <f t="shared" si="0"/>
        <v>0</v>
      </c>
      <c r="D70" s="39">
        <f t="shared" si="16"/>
        <v>0</v>
      </c>
      <c r="E70" s="40">
        <f t="shared" si="16"/>
        <v>0</v>
      </c>
      <c r="F70" s="90"/>
      <c r="G70" s="91"/>
      <c r="H70" s="90"/>
      <c r="I70" s="91"/>
      <c r="J70" s="41"/>
      <c r="K70" s="43"/>
      <c r="L70" s="41"/>
      <c r="M70" s="43"/>
      <c r="N70" s="41"/>
      <c r="O70" s="43"/>
      <c r="P70" s="41"/>
      <c r="Q70" s="43"/>
      <c r="R70" s="41"/>
      <c r="S70" s="43"/>
      <c r="T70" s="41"/>
      <c r="U70" s="43"/>
      <c r="V70" s="41"/>
      <c r="W70" s="43"/>
      <c r="X70" s="41"/>
      <c r="Y70" s="43"/>
      <c r="Z70" s="41"/>
      <c r="AA70" s="43"/>
      <c r="AB70" s="41"/>
      <c r="AC70" s="43"/>
      <c r="AD70" s="41"/>
      <c r="AE70" s="43"/>
      <c r="AF70" s="41"/>
      <c r="AG70" s="43"/>
      <c r="AH70" s="41"/>
      <c r="AI70" s="43"/>
      <c r="AJ70" s="41"/>
      <c r="AK70" s="43"/>
      <c r="AL70" s="44"/>
      <c r="AM70" s="45"/>
      <c r="AN70" s="46"/>
      <c r="AO70" s="122"/>
      <c r="AP70" s="123"/>
      <c r="AQ70" s="124"/>
      <c r="AR70" s="124"/>
      <c r="AS70" s="124"/>
      <c r="AT70" s="124"/>
      <c r="AU70" s="33" t="str">
        <f t="shared" si="1"/>
        <v/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7"/>
      <c r="BG70" s="17"/>
      <c r="BX70" s="2"/>
      <c r="CA70" s="35" t="str">
        <f t="shared" si="2"/>
        <v/>
      </c>
      <c r="CB70" s="35" t="str">
        <f t="shared" si="3"/>
        <v/>
      </c>
      <c r="CC70" s="35" t="str">
        <f t="shared" si="4"/>
        <v/>
      </c>
      <c r="CD70" s="35" t="str">
        <f t="shared" si="5"/>
        <v/>
      </c>
      <c r="CE70" s="35"/>
      <c r="CF70" s="35"/>
      <c r="CG70" s="36">
        <f t="shared" si="6"/>
        <v>0</v>
      </c>
      <c r="CH70" s="36">
        <f t="shared" si="7"/>
        <v>0</v>
      </c>
      <c r="CI70" s="36">
        <f t="shared" si="8"/>
        <v>0</v>
      </c>
      <c r="CJ70" s="36">
        <f>IF((J70+K70+L70+M70)&lt;AS70,1,0)</f>
        <v>0</v>
      </c>
      <c r="CK70" s="10"/>
      <c r="CL70" s="10"/>
      <c r="CM70" s="10"/>
      <c r="CN70" s="10"/>
      <c r="CO70" s="10"/>
    </row>
    <row r="71" spans="1:93" ht="16.350000000000001" customHeight="1" x14ac:dyDescent="0.25">
      <c r="A71" s="383"/>
      <c r="B71" s="37" t="s">
        <v>39</v>
      </c>
      <c r="C71" s="38">
        <f t="shared" si="0"/>
        <v>140</v>
      </c>
      <c r="D71" s="39">
        <f t="shared" si="16"/>
        <v>102</v>
      </c>
      <c r="E71" s="40">
        <f t="shared" si="16"/>
        <v>38</v>
      </c>
      <c r="F71" s="90"/>
      <c r="G71" s="91"/>
      <c r="H71" s="90"/>
      <c r="I71" s="91"/>
      <c r="J71" s="41"/>
      <c r="K71" s="43"/>
      <c r="L71" s="41">
        <v>1</v>
      </c>
      <c r="M71" s="43"/>
      <c r="N71" s="41">
        <v>14</v>
      </c>
      <c r="O71" s="43">
        <v>3</v>
      </c>
      <c r="P71" s="41">
        <v>13</v>
      </c>
      <c r="Q71" s="43">
        <v>6</v>
      </c>
      <c r="R71" s="41">
        <v>19</v>
      </c>
      <c r="S71" s="43">
        <v>5</v>
      </c>
      <c r="T71" s="41">
        <v>14</v>
      </c>
      <c r="U71" s="43">
        <v>9</v>
      </c>
      <c r="V71" s="41">
        <v>13</v>
      </c>
      <c r="W71" s="43">
        <v>4</v>
      </c>
      <c r="X71" s="41">
        <v>13</v>
      </c>
      <c r="Y71" s="43">
        <v>5</v>
      </c>
      <c r="Z71" s="41">
        <v>4</v>
      </c>
      <c r="AA71" s="43">
        <v>5</v>
      </c>
      <c r="AB71" s="41">
        <v>8</v>
      </c>
      <c r="AC71" s="43">
        <v>1</v>
      </c>
      <c r="AD71" s="41"/>
      <c r="AE71" s="43"/>
      <c r="AF71" s="41">
        <v>2</v>
      </c>
      <c r="AG71" s="43"/>
      <c r="AH71" s="41">
        <v>1</v>
      </c>
      <c r="AI71" s="43"/>
      <c r="AJ71" s="41"/>
      <c r="AK71" s="43"/>
      <c r="AL71" s="44"/>
      <c r="AM71" s="45"/>
      <c r="AN71" s="46">
        <v>0</v>
      </c>
      <c r="AO71" s="47">
        <v>0</v>
      </c>
      <c r="AP71" s="42">
        <v>2</v>
      </c>
      <c r="AQ71" s="32">
        <v>0</v>
      </c>
      <c r="AR71" s="32">
        <v>10</v>
      </c>
      <c r="AS71" s="32">
        <v>0</v>
      </c>
      <c r="AT71" s="32">
        <v>0</v>
      </c>
      <c r="AU71" s="33" t="str">
        <f t="shared" si="1"/>
        <v/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7"/>
      <c r="BG71" s="17"/>
      <c r="BX71" s="2"/>
      <c r="CA71" s="35" t="str">
        <f t="shared" si="2"/>
        <v/>
      </c>
      <c r="CB71" s="35" t="str">
        <f t="shared" si="3"/>
        <v/>
      </c>
      <c r="CC71" s="35" t="str">
        <f t="shared" si="4"/>
        <v/>
      </c>
      <c r="CD71" s="35" t="str">
        <f t="shared" si="5"/>
        <v/>
      </c>
      <c r="CE71" s="35"/>
      <c r="CF71" s="35"/>
      <c r="CG71" s="36">
        <f t="shared" si="6"/>
        <v>0</v>
      </c>
      <c r="CH71" s="36">
        <f t="shared" si="7"/>
        <v>0</v>
      </c>
      <c r="CI71" s="36">
        <f t="shared" si="8"/>
        <v>0</v>
      </c>
      <c r="CJ71" s="36">
        <f>IF((J71+K71+L71+M71)&lt;AS71,1,0)</f>
        <v>0</v>
      </c>
      <c r="CK71" s="10"/>
      <c r="CL71" s="10"/>
      <c r="CM71" s="10"/>
      <c r="CN71" s="10"/>
      <c r="CO71" s="10"/>
    </row>
    <row r="72" spans="1:93" ht="16.350000000000001" customHeight="1" x14ac:dyDescent="0.25">
      <c r="A72" s="383"/>
      <c r="B72" s="37" t="s">
        <v>41</v>
      </c>
      <c r="C72" s="38">
        <f t="shared" si="0"/>
        <v>0</v>
      </c>
      <c r="D72" s="39">
        <f t="shared" si="16"/>
        <v>0</v>
      </c>
      <c r="E72" s="40">
        <f>SUM(K72+M72+O72+Q72+S72+U72+W72+Y72+AA72+AC72+AE72+AG72+AI72+AK72+AM72)</f>
        <v>0</v>
      </c>
      <c r="F72" s="90"/>
      <c r="G72" s="91"/>
      <c r="H72" s="90"/>
      <c r="I72" s="91"/>
      <c r="J72" s="41"/>
      <c r="K72" s="43"/>
      <c r="L72" s="41"/>
      <c r="M72" s="43"/>
      <c r="N72" s="41"/>
      <c r="O72" s="43"/>
      <c r="P72" s="41"/>
      <c r="Q72" s="43"/>
      <c r="R72" s="41"/>
      <c r="S72" s="43"/>
      <c r="T72" s="41"/>
      <c r="U72" s="43"/>
      <c r="V72" s="41"/>
      <c r="W72" s="43"/>
      <c r="X72" s="41"/>
      <c r="Y72" s="43"/>
      <c r="Z72" s="41"/>
      <c r="AA72" s="43"/>
      <c r="AB72" s="41"/>
      <c r="AC72" s="43"/>
      <c r="AD72" s="41"/>
      <c r="AE72" s="43"/>
      <c r="AF72" s="41"/>
      <c r="AG72" s="43"/>
      <c r="AH72" s="41"/>
      <c r="AI72" s="43"/>
      <c r="AJ72" s="41"/>
      <c r="AK72" s="43"/>
      <c r="AL72" s="44"/>
      <c r="AM72" s="45"/>
      <c r="AN72" s="46"/>
      <c r="AO72" s="47"/>
      <c r="AP72" s="42"/>
      <c r="AQ72" s="32"/>
      <c r="AR72" s="32"/>
      <c r="AS72" s="32"/>
      <c r="AT72" s="32"/>
      <c r="AU72" s="33" t="str">
        <f t="shared" si="1"/>
        <v/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17"/>
      <c r="BG72" s="17"/>
      <c r="BX72" s="2"/>
      <c r="CA72" s="35" t="str">
        <f t="shared" si="2"/>
        <v/>
      </c>
      <c r="CB72" s="35" t="str">
        <f t="shared" si="3"/>
        <v/>
      </c>
      <c r="CC72" s="35" t="str">
        <f t="shared" si="4"/>
        <v/>
      </c>
      <c r="CD72" s="35" t="str">
        <f t="shared" si="5"/>
        <v/>
      </c>
      <c r="CE72" s="35"/>
      <c r="CF72" s="35"/>
      <c r="CG72" s="36">
        <f t="shared" si="6"/>
        <v>0</v>
      </c>
      <c r="CH72" s="36">
        <f t="shared" si="7"/>
        <v>0</v>
      </c>
      <c r="CI72" s="36">
        <f t="shared" si="8"/>
        <v>0</v>
      </c>
      <c r="CJ72" s="36">
        <f t="shared" si="9"/>
        <v>0</v>
      </c>
      <c r="CK72" s="10"/>
      <c r="CL72" s="10"/>
      <c r="CM72" s="10"/>
      <c r="CN72" s="10"/>
      <c r="CO72" s="10"/>
    </row>
    <row r="73" spans="1:93" ht="16.350000000000001" customHeight="1" x14ac:dyDescent="0.25">
      <c r="A73" s="383"/>
      <c r="B73" s="37" t="s">
        <v>42</v>
      </c>
      <c r="C73" s="38">
        <f t="shared" si="0"/>
        <v>0</v>
      </c>
      <c r="D73" s="39">
        <f t="shared" si="16"/>
        <v>0</v>
      </c>
      <c r="E73" s="40">
        <f t="shared" si="16"/>
        <v>0</v>
      </c>
      <c r="F73" s="90"/>
      <c r="G73" s="91"/>
      <c r="H73" s="90"/>
      <c r="I73" s="91"/>
      <c r="J73" s="41"/>
      <c r="K73" s="43"/>
      <c r="L73" s="41"/>
      <c r="M73" s="43"/>
      <c r="N73" s="41"/>
      <c r="O73" s="43"/>
      <c r="P73" s="41"/>
      <c r="Q73" s="43"/>
      <c r="R73" s="41"/>
      <c r="S73" s="43"/>
      <c r="T73" s="41"/>
      <c r="U73" s="43"/>
      <c r="V73" s="41"/>
      <c r="W73" s="43"/>
      <c r="X73" s="41"/>
      <c r="Y73" s="43"/>
      <c r="Z73" s="41"/>
      <c r="AA73" s="43"/>
      <c r="AB73" s="41"/>
      <c r="AC73" s="43"/>
      <c r="AD73" s="41"/>
      <c r="AE73" s="43"/>
      <c r="AF73" s="41"/>
      <c r="AG73" s="43"/>
      <c r="AH73" s="41"/>
      <c r="AI73" s="43"/>
      <c r="AJ73" s="41"/>
      <c r="AK73" s="43"/>
      <c r="AL73" s="44"/>
      <c r="AM73" s="45"/>
      <c r="AN73" s="46"/>
      <c r="AO73" s="47"/>
      <c r="AP73" s="42"/>
      <c r="AQ73" s="32"/>
      <c r="AR73" s="32"/>
      <c r="AS73" s="32"/>
      <c r="AT73" s="32"/>
      <c r="AU73" s="33" t="str">
        <f t="shared" si="1"/>
        <v/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7"/>
      <c r="BG73" s="17"/>
      <c r="BX73" s="2"/>
      <c r="CA73" s="35" t="str">
        <f t="shared" si="2"/>
        <v/>
      </c>
      <c r="CB73" s="35" t="str">
        <f t="shared" si="3"/>
        <v/>
      </c>
      <c r="CC73" s="35" t="str">
        <f t="shared" si="4"/>
        <v/>
      </c>
      <c r="CD73" s="35" t="str">
        <f t="shared" si="5"/>
        <v/>
      </c>
      <c r="CE73" s="35"/>
      <c r="CF73" s="35"/>
      <c r="CG73" s="36">
        <f t="shared" si="6"/>
        <v>0</v>
      </c>
      <c r="CH73" s="36">
        <f t="shared" si="7"/>
        <v>0</v>
      </c>
      <c r="CI73" s="36">
        <f t="shared" si="8"/>
        <v>0</v>
      </c>
      <c r="CJ73" s="36">
        <f t="shared" si="9"/>
        <v>0</v>
      </c>
      <c r="CK73" s="10"/>
      <c r="CL73" s="10"/>
      <c r="CM73" s="10"/>
      <c r="CN73" s="10"/>
      <c r="CO73" s="10"/>
    </row>
    <row r="74" spans="1:93" ht="16.350000000000001" customHeight="1" x14ac:dyDescent="0.25">
      <c r="A74" s="383"/>
      <c r="B74" s="103" t="s">
        <v>46</v>
      </c>
      <c r="C74" s="104">
        <f t="shared" si="0"/>
        <v>0</v>
      </c>
      <c r="D74" s="39">
        <f t="shared" si="16"/>
        <v>0</v>
      </c>
      <c r="E74" s="61">
        <f t="shared" si="16"/>
        <v>0</v>
      </c>
      <c r="F74" s="90"/>
      <c r="G74" s="91"/>
      <c r="H74" s="90"/>
      <c r="I74" s="91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3"/>
      <c r="U74" s="55"/>
      <c r="V74" s="53"/>
      <c r="W74" s="55"/>
      <c r="X74" s="53"/>
      <c r="Y74" s="55"/>
      <c r="Z74" s="53"/>
      <c r="AA74" s="55"/>
      <c r="AB74" s="53"/>
      <c r="AC74" s="55"/>
      <c r="AD74" s="53"/>
      <c r="AE74" s="55"/>
      <c r="AF74" s="53"/>
      <c r="AG74" s="55"/>
      <c r="AH74" s="53"/>
      <c r="AI74" s="55"/>
      <c r="AJ74" s="53"/>
      <c r="AK74" s="55"/>
      <c r="AL74" s="56"/>
      <c r="AM74" s="57"/>
      <c r="AN74" s="46"/>
      <c r="AO74" s="58"/>
      <c r="AP74" s="54"/>
      <c r="AQ74" s="105"/>
      <c r="AR74" s="105"/>
      <c r="AS74" s="105"/>
      <c r="AT74" s="105"/>
      <c r="AU74" s="33" t="str">
        <f t="shared" si="1"/>
        <v/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17"/>
      <c r="BG74" s="17"/>
      <c r="BX74" s="2"/>
      <c r="CA74" s="35" t="str">
        <f t="shared" si="2"/>
        <v/>
      </c>
      <c r="CB74" s="35" t="str">
        <f t="shared" si="3"/>
        <v/>
      </c>
      <c r="CC74" s="35" t="str">
        <f t="shared" si="4"/>
        <v/>
      </c>
      <c r="CD74" s="35" t="str">
        <f t="shared" si="5"/>
        <v/>
      </c>
      <c r="CE74" s="35"/>
      <c r="CF74" s="35"/>
      <c r="CG74" s="36">
        <f t="shared" si="6"/>
        <v>0</v>
      </c>
      <c r="CH74" s="36">
        <f t="shared" si="7"/>
        <v>0</v>
      </c>
      <c r="CI74" s="36">
        <f t="shared" si="8"/>
        <v>0</v>
      </c>
      <c r="CJ74" s="36">
        <f t="shared" si="9"/>
        <v>0</v>
      </c>
      <c r="CK74" s="10"/>
      <c r="CL74" s="10"/>
      <c r="CM74" s="10"/>
      <c r="CN74" s="10"/>
      <c r="CO74" s="10"/>
    </row>
    <row r="75" spans="1:93" ht="16.350000000000001" customHeight="1" x14ac:dyDescent="0.25">
      <c r="A75" s="384"/>
      <c r="B75" s="63" t="s">
        <v>45</v>
      </c>
      <c r="C75" s="64">
        <f t="shared" si="0"/>
        <v>0</v>
      </c>
      <c r="D75" s="65">
        <f t="shared" si="16"/>
        <v>0</v>
      </c>
      <c r="E75" s="66">
        <f t="shared" si="16"/>
        <v>0</v>
      </c>
      <c r="F75" s="97"/>
      <c r="G75" s="106"/>
      <c r="H75" s="97"/>
      <c r="I75" s="106"/>
      <c r="J75" s="70"/>
      <c r="K75" s="84"/>
      <c r="L75" s="70"/>
      <c r="M75" s="84"/>
      <c r="N75" s="70"/>
      <c r="O75" s="84"/>
      <c r="P75" s="70"/>
      <c r="Q75" s="84"/>
      <c r="R75" s="70"/>
      <c r="S75" s="84"/>
      <c r="T75" s="70"/>
      <c r="U75" s="84"/>
      <c r="V75" s="70"/>
      <c r="W75" s="84"/>
      <c r="X75" s="70"/>
      <c r="Y75" s="84"/>
      <c r="Z75" s="70"/>
      <c r="AA75" s="84"/>
      <c r="AB75" s="70"/>
      <c r="AC75" s="84"/>
      <c r="AD75" s="70"/>
      <c r="AE75" s="84"/>
      <c r="AF75" s="70"/>
      <c r="AG75" s="84"/>
      <c r="AH75" s="70"/>
      <c r="AI75" s="84"/>
      <c r="AJ75" s="70"/>
      <c r="AK75" s="84"/>
      <c r="AL75" s="85"/>
      <c r="AM75" s="86"/>
      <c r="AN75" s="72"/>
      <c r="AO75" s="87"/>
      <c r="AP75" s="74"/>
      <c r="AQ75" s="75"/>
      <c r="AR75" s="75"/>
      <c r="AS75" s="75"/>
      <c r="AT75" s="75"/>
      <c r="AU75" s="33" t="str">
        <f t="shared" si="1"/>
        <v/>
      </c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17"/>
      <c r="BG75" s="17"/>
      <c r="BX75" s="2"/>
      <c r="CA75" s="35" t="str">
        <f t="shared" si="2"/>
        <v/>
      </c>
      <c r="CB75" s="35" t="str">
        <f t="shared" si="3"/>
        <v/>
      </c>
      <c r="CC75" s="35" t="str">
        <f t="shared" si="4"/>
        <v/>
      </c>
      <c r="CD75" s="35" t="str">
        <f t="shared" si="5"/>
        <v/>
      </c>
      <c r="CE75" s="35"/>
      <c r="CF75" s="35"/>
      <c r="CG75" s="36">
        <f t="shared" si="6"/>
        <v>0</v>
      </c>
      <c r="CH75" s="36">
        <f t="shared" si="7"/>
        <v>0</v>
      </c>
      <c r="CI75" s="36">
        <f t="shared" si="8"/>
        <v>0</v>
      </c>
      <c r="CJ75" s="36">
        <f t="shared" si="9"/>
        <v>0</v>
      </c>
      <c r="CK75" s="10"/>
      <c r="CL75" s="10"/>
      <c r="CM75" s="10"/>
      <c r="CN75" s="10"/>
      <c r="CO75" s="10"/>
    </row>
    <row r="76" spans="1:93" ht="16.350000000000001" customHeight="1" x14ac:dyDescent="0.25">
      <c r="A76" s="382" t="s">
        <v>54</v>
      </c>
      <c r="B76" s="18" t="s">
        <v>55</v>
      </c>
      <c r="C76" s="19">
        <f>SUM(D76+E76)</f>
        <v>2</v>
      </c>
      <c r="D76" s="125"/>
      <c r="E76" s="21">
        <f>SUM(K76+M76+O76+Q76+S76+U76+W76+Y76+AA76+AC76)</f>
        <v>2</v>
      </c>
      <c r="F76" s="88"/>
      <c r="G76" s="89"/>
      <c r="H76" s="88"/>
      <c r="I76" s="89"/>
      <c r="J76" s="88"/>
      <c r="K76" s="24"/>
      <c r="L76" s="88"/>
      <c r="M76" s="24"/>
      <c r="N76" s="88"/>
      <c r="O76" s="24">
        <v>1</v>
      </c>
      <c r="P76" s="88"/>
      <c r="Q76" s="24"/>
      <c r="R76" s="88"/>
      <c r="S76" s="24"/>
      <c r="T76" s="88"/>
      <c r="U76" s="24">
        <v>1</v>
      </c>
      <c r="V76" s="88"/>
      <c r="W76" s="24"/>
      <c r="X76" s="88"/>
      <c r="Y76" s="24"/>
      <c r="Z76" s="88"/>
      <c r="AA76" s="24"/>
      <c r="AB76" s="88"/>
      <c r="AC76" s="55"/>
      <c r="AD76" s="126"/>
      <c r="AE76" s="127"/>
      <c r="AF76" s="109"/>
      <c r="AG76" s="110"/>
      <c r="AH76" s="109"/>
      <c r="AI76" s="110"/>
      <c r="AJ76" s="109"/>
      <c r="AK76" s="110"/>
      <c r="AL76" s="111"/>
      <c r="AM76" s="112"/>
      <c r="AN76" s="81">
        <v>0</v>
      </c>
      <c r="AO76" s="82">
        <v>0</v>
      </c>
      <c r="AP76" s="29">
        <v>0</v>
      </c>
      <c r="AQ76" s="30">
        <v>0</v>
      </c>
      <c r="AR76" s="30">
        <v>0</v>
      </c>
      <c r="AS76" s="30">
        <v>0</v>
      </c>
      <c r="AT76" s="30">
        <v>0</v>
      </c>
      <c r="AU76" s="33" t="str">
        <f t="shared" si="1"/>
        <v/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17"/>
      <c r="BG76" s="17"/>
      <c r="BX76" s="2"/>
      <c r="CA76" s="35" t="str">
        <f t="shared" si="2"/>
        <v/>
      </c>
      <c r="CB76" s="35" t="str">
        <f t="shared" si="3"/>
        <v/>
      </c>
      <c r="CC76" s="35" t="str">
        <f t="shared" si="4"/>
        <v/>
      </c>
      <c r="CD76" s="35" t="str">
        <f t="shared" si="5"/>
        <v/>
      </c>
      <c r="CE76" s="35"/>
      <c r="CF76" s="35"/>
      <c r="CG76" s="36">
        <f t="shared" si="6"/>
        <v>0</v>
      </c>
      <c r="CH76" s="36">
        <f t="shared" si="7"/>
        <v>0</v>
      </c>
      <c r="CI76" s="36">
        <f t="shared" si="8"/>
        <v>0</v>
      </c>
      <c r="CJ76" s="36">
        <f t="shared" si="9"/>
        <v>0</v>
      </c>
      <c r="CK76" s="10"/>
      <c r="CL76" s="10"/>
      <c r="CM76" s="10"/>
      <c r="CN76" s="10"/>
      <c r="CO76" s="10"/>
    </row>
    <row r="77" spans="1:93" ht="16.350000000000001" customHeight="1" x14ac:dyDescent="0.25">
      <c r="A77" s="383"/>
      <c r="B77" s="128" t="s">
        <v>56</v>
      </c>
      <c r="C77" s="129">
        <f t="shared" si="0"/>
        <v>0</v>
      </c>
      <c r="D77" s="130"/>
      <c r="E77" s="61">
        <f t="shared" ref="E77:E80" si="17">SUM(K77+M77+O77+Q77+S77+U77+W77+Y77+AA77+AC77)</f>
        <v>0</v>
      </c>
      <c r="F77" s="90"/>
      <c r="G77" s="91"/>
      <c r="H77" s="90"/>
      <c r="I77" s="91"/>
      <c r="J77" s="90"/>
      <c r="K77" s="43"/>
      <c r="L77" s="90"/>
      <c r="M77" s="43"/>
      <c r="N77" s="90"/>
      <c r="O77" s="43"/>
      <c r="P77" s="90"/>
      <c r="Q77" s="43"/>
      <c r="R77" s="90"/>
      <c r="S77" s="43"/>
      <c r="T77" s="90"/>
      <c r="U77" s="43"/>
      <c r="V77" s="90"/>
      <c r="W77" s="43"/>
      <c r="X77" s="90"/>
      <c r="Y77" s="43"/>
      <c r="Z77" s="90"/>
      <c r="AA77" s="43"/>
      <c r="AB77" s="90"/>
      <c r="AC77" s="55"/>
      <c r="AD77" s="126"/>
      <c r="AE77" s="127"/>
      <c r="AF77" s="113"/>
      <c r="AG77" s="92"/>
      <c r="AH77" s="113"/>
      <c r="AI77" s="92"/>
      <c r="AJ77" s="113"/>
      <c r="AK77" s="92"/>
      <c r="AL77" s="114"/>
      <c r="AM77" s="115"/>
      <c r="AN77" s="46"/>
      <c r="AO77" s="47"/>
      <c r="AP77" s="42"/>
      <c r="AQ77" s="32"/>
      <c r="AR77" s="32"/>
      <c r="AS77" s="32"/>
      <c r="AT77" s="32"/>
      <c r="AU77" s="33" t="str">
        <f t="shared" si="1"/>
        <v/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17"/>
      <c r="BG77" s="17"/>
      <c r="BX77" s="2"/>
      <c r="CA77" s="35" t="str">
        <f t="shared" si="2"/>
        <v/>
      </c>
      <c r="CB77" s="35" t="str">
        <f t="shared" si="3"/>
        <v/>
      </c>
      <c r="CC77" s="35" t="str">
        <f t="shared" si="4"/>
        <v/>
      </c>
      <c r="CD77" s="35" t="str">
        <f t="shared" si="5"/>
        <v/>
      </c>
      <c r="CE77" s="35"/>
      <c r="CF77" s="35"/>
      <c r="CG77" s="36">
        <f t="shared" si="6"/>
        <v>0</v>
      </c>
      <c r="CH77" s="36">
        <f t="shared" si="7"/>
        <v>0</v>
      </c>
      <c r="CI77" s="36">
        <f t="shared" si="8"/>
        <v>0</v>
      </c>
      <c r="CJ77" s="36">
        <f t="shared" si="9"/>
        <v>0</v>
      </c>
      <c r="CK77" s="10"/>
      <c r="CL77" s="10"/>
      <c r="CM77" s="10"/>
      <c r="CN77" s="10"/>
      <c r="CO77" s="10"/>
    </row>
    <row r="78" spans="1:93" ht="16.350000000000001" customHeight="1" x14ac:dyDescent="0.25">
      <c r="A78" s="383"/>
      <c r="B78" s="128" t="s">
        <v>57</v>
      </c>
      <c r="C78" s="129">
        <f t="shared" ref="C78:C89" si="18">SUM(D78+E78)</f>
        <v>0</v>
      </c>
      <c r="D78" s="131"/>
      <c r="E78" s="61">
        <f t="shared" si="17"/>
        <v>0</v>
      </c>
      <c r="F78" s="113"/>
      <c r="G78" s="132"/>
      <c r="H78" s="113"/>
      <c r="I78" s="132"/>
      <c r="J78" s="113"/>
      <c r="K78" s="43"/>
      <c r="L78" s="113"/>
      <c r="M78" s="43"/>
      <c r="N78" s="113"/>
      <c r="O78" s="43"/>
      <c r="P78" s="113"/>
      <c r="Q78" s="43"/>
      <c r="R78" s="113"/>
      <c r="S78" s="43"/>
      <c r="T78" s="113"/>
      <c r="U78" s="43"/>
      <c r="V78" s="113"/>
      <c r="W78" s="43"/>
      <c r="X78" s="113"/>
      <c r="Y78" s="43"/>
      <c r="Z78" s="113"/>
      <c r="AA78" s="43"/>
      <c r="AB78" s="113"/>
      <c r="AC78" s="55"/>
      <c r="AD78" s="126"/>
      <c r="AE78" s="127"/>
      <c r="AF78" s="113"/>
      <c r="AG78" s="92"/>
      <c r="AH78" s="113"/>
      <c r="AI78" s="92"/>
      <c r="AJ78" s="113"/>
      <c r="AK78" s="92"/>
      <c r="AL78" s="114"/>
      <c r="AM78" s="115"/>
      <c r="AN78" s="46"/>
      <c r="AO78" s="58"/>
      <c r="AP78" s="54"/>
      <c r="AQ78" s="105"/>
      <c r="AR78" s="105"/>
      <c r="AS78" s="105"/>
      <c r="AT78" s="105"/>
      <c r="AU78" s="33" t="str">
        <f t="shared" ref="AU78:AU89" si="19">$CA78&amp;$CB78&amp;$CC78&amp;$CD78</f>
        <v/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7"/>
      <c r="BG78" s="17"/>
      <c r="BX78" s="2"/>
      <c r="CA78" s="35" t="str">
        <f t="shared" ref="CA78:CA89" si="20">IF(CG78=1,"* No olvide digitar la columna Trans y/o Pueblos Originarios y/o Migrantes y/o Población SENAME (Digite Cero si no tiene). ","")</f>
        <v/>
      </c>
      <c r="CB78" s="35" t="str">
        <f t="shared" ref="CB78:CB89" si="21">IF(CH78=1,"* El número de Trans y/o Pueblos Originarios y/o Migrantes y/o Población SENAME NO DEBE ser mayor que el Total. ","")</f>
        <v/>
      </c>
      <c r="CC78" s="35" t="str">
        <f t="shared" ref="CC78:CC89" si="22">IF(CI78=1,"* Las consejerías realizadas en Espacios amigables NO DEBEN ser mayor al Total. ","")</f>
        <v/>
      </c>
      <c r="CD78" s="35" t="str">
        <f t="shared" ref="CD78:CD89" si="23">IF(CJ78=1,"* La columna 14-18 AÑOS no puede ser mayor al total por grupo edad de 10 a 19 años. ","")</f>
        <v/>
      </c>
      <c r="CE78" s="35"/>
      <c r="CF78" s="35"/>
      <c r="CG78" s="36">
        <f t="shared" ref="CG78:CG89" si="24">IF(AND(C78&lt;&gt;0,OR(AO78="",AP78="",AQ78="",AR78="",AT78="")),1,0)</f>
        <v>0</v>
      </c>
      <c r="CH78" s="36">
        <f t="shared" ref="CH78:CH89" si="25">IF(OR(C78&lt;(AO78+AP78),C78&lt;AQ78,C78&lt;AR78,C78&lt;AT78),1,0)</f>
        <v>0</v>
      </c>
      <c r="CI78" s="36">
        <f t="shared" ref="CI78:CI89" si="26">IF(C78&lt;AN78,1,0)</f>
        <v>0</v>
      </c>
      <c r="CJ78" s="36">
        <f t="shared" ref="CJ78:CJ89" si="27">IF((J78+K78+L78+M78)&lt;AS78,1,0)</f>
        <v>0</v>
      </c>
      <c r="CK78" s="10"/>
      <c r="CL78" s="10"/>
      <c r="CM78" s="10"/>
      <c r="CN78" s="10"/>
      <c r="CO78" s="10"/>
    </row>
    <row r="79" spans="1:93" ht="16.350000000000001" customHeight="1" x14ac:dyDescent="0.25">
      <c r="A79" s="383"/>
      <c r="B79" s="128" t="s">
        <v>58</v>
      </c>
      <c r="C79" s="38">
        <f t="shared" si="18"/>
        <v>0</v>
      </c>
      <c r="D79" s="130"/>
      <c r="E79" s="61">
        <f t="shared" si="17"/>
        <v>0</v>
      </c>
      <c r="F79" s="90"/>
      <c r="G79" s="91"/>
      <c r="H79" s="90"/>
      <c r="I79" s="91"/>
      <c r="J79" s="90"/>
      <c r="K79" s="55"/>
      <c r="L79" s="90"/>
      <c r="M79" s="55"/>
      <c r="N79" s="90"/>
      <c r="O79" s="55"/>
      <c r="P79" s="90"/>
      <c r="Q79" s="55"/>
      <c r="R79" s="90"/>
      <c r="S79" s="55"/>
      <c r="T79" s="90"/>
      <c r="U79" s="55"/>
      <c r="V79" s="90"/>
      <c r="W79" s="55"/>
      <c r="X79" s="90"/>
      <c r="Y79" s="55"/>
      <c r="Z79" s="90"/>
      <c r="AA79" s="55"/>
      <c r="AB79" s="90"/>
      <c r="AC79" s="55"/>
      <c r="AD79" s="126"/>
      <c r="AE79" s="127"/>
      <c r="AF79" s="113"/>
      <c r="AG79" s="92"/>
      <c r="AH79" s="113"/>
      <c r="AI79" s="92"/>
      <c r="AJ79" s="113"/>
      <c r="AK79" s="92"/>
      <c r="AL79" s="114"/>
      <c r="AM79" s="115"/>
      <c r="AN79" s="46"/>
      <c r="AO79" s="58"/>
      <c r="AP79" s="54"/>
      <c r="AQ79" s="105"/>
      <c r="AR79" s="105"/>
      <c r="AS79" s="105"/>
      <c r="AT79" s="105"/>
      <c r="AU79" s="33" t="str">
        <f t="shared" si="19"/>
        <v/>
      </c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17"/>
      <c r="BG79" s="17"/>
      <c r="BX79" s="2"/>
      <c r="CA79" s="35" t="str">
        <f t="shared" si="20"/>
        <v/>
      </c>
      <c r="CB79" s="35" t="str">
        <f t="shared" si="21"/>
        <v/>
      </c>
      <c r="CC79" s="35" t="str">
        <f t="shared" si="22"/>
        <v/>
      </c>
      <c r="CD79" s="35" t="str">
        <f t="shared" si="23"/>
        <v/>
      </c>
      <c r="CE79" s="35"/>
      <c r="CF79" s="35"/>
      <c r="CG79" s="36">
        <f t="shared" si="24"/>
        <v>0</v>
      </c>
      <c r="CH79" s="36">
        <f t="shared" si="25"/>
        <v>0</v>
      </c>
      <c r="CI79" s="36">
        <f t="shared" si="26"/>
        <v>0</v>
      </c>
      <c r="CJ79" s="36">
        <f t="shared" si="27"/>
        <v>0</v>
      </c>
      <c r="CK79" s="10"/>
      <c r="CL79" s="10"/>
      <c r="CM79" s="10"/>
      <c r="CN79" s="10"/>
      <c r="CO79" s="10"/>
    </row>
    <row r="80" spans="1:93" ht="16.350000000000001" customHeight="1" x14ac:dyDescent="0.25">
      <c r="A80" s="383"/>
      <c r="B80" s="133" t="s">
        <v>46</v>
      </c>
      <c r="C80" s="134">
        <f t="shared" si="18"/>
        <v>0</v>
      </c>
      <c r="D80" s="135"/>
      <c r="E80" s="66">
        <f t="shared" si="17"/>
        <v>0</v>
      </c>
      <c r="F80" s="97"/>
      <c r="G80" s="106"/>
      <c r="H80" s="97"/>
      <c r="I80" s="106"/>
      <c r="J80" s="97"/>
      <c r="K80" s="84"/>
      <c r="L80" s="97"/>
      <c r="M80" s="84"/>
      <c r="N80" s="97"/>
      <c r="O80" s="84"/>
      <c r="P80" s="97"/>
      <c r="Q80" s="84"/>
      <c r="R80" s="97"/>
      <c r="S80" s="84"/>
      <c r="T80" s="97"/>
      <c r="U80" s="84"/>
      <c r="V80" s="97"/>
      <c r="W80" s="84"/>
      <c r="X80" s="97"/>
      <c r="Y80" s="84"/>
      <c r="Z80" s="97"/>
      <c r="AA80" s="84"/>
      <c r="AB80" s="97"/>
      <c r="AC80" s="84"/>
      <c r="AD80" s="136"/>
      <c r="AE80" s="137"/>
      <c r="AF80" s="97"/>
      <c r="AG80" s="119"/>
      <c r="AH80" s="97"/>
      <c r="AI80" s="119"/>
      <c r="AJ80" s="97"/>
      <c r="AK80" s="119"/>
      <c r="AL80" s="120"/>
      <c r="AM80" s="121"/>
      <c r="AN80" s="72"/>
      <c r="AO80" s="87"/>
      <c r="AP80" s="74"/>
      <c r="AQ80" s="75"/>
      <c r="AR80" s="75"/>
      <c r="AS80" s="75"/>
      <c r="AT80" s="75"/>
      <c r="AU80" s="33" t="str">
        <f t="shared" si="19"/>
        <v/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17"/>
      <c r="BG80" s="17"/>
      <c r="BX80" s="2"/>
      <c r="CA80" s="35" t="str">
        <f t="shared" si="20"/>
        <v/>
      </c>
      <c r="CB80" s="35" t="str">
        <f t="shared" si="21"/>
        <v/>
      </c>
      <c r="CC80" s="35" t="str">
        <f t="shared" si="22"/>
        <v/>
      </c>
      <c r="CD80" s="35" t="str">
        <f t="shared" si="23"/>
        <v/>
      </c>
      <c r="CE80" s="35"/>
      <c r="CF80" s="35"/>
      <c r="CG80" s="36">
        <f t="shared" si="24"/>
        <v>0</v>
      </c>
      <c r="CH80" s="36">
        <f t="shared" si="25"/>
        <v>0</v>
      </c>
      <c r="CI80" s="36">
        <f t="shared" si="26"/>
        <v>0</v>
      </c>
      <c r="CJ80" s="36">
        <f t="shared" si="27"/>
        <v>0</v>
      </c>
      <c r="CK80" s="10"/>
      <c r="CL80" s="10"/>
      <c r="CM80" s="10"/>
      <c r="CN80" s="10"/>
      <c r="CO80" s="10"/>
    </row>
    <row r="81" spans="1:93" ht="16.350000000000001" customHeight="1" x14ac:dyDescent="0.25">
      <c r="A81" s="271" t="s">
        <v>59</v>
      </c>
      <c r="B81" s="139" t="s">
        <v>38</v>
      </c>
      <c r="C81" s="134">
        <f t="shared" si="18"/>
        <v>0</v>
      </c>
      <c r="D81" s="140">
        <f>SUM(F81+H81+J81)</f>
        <v>0</v>
      </c>
      <c r="E81" s="66">
        <f>SUM(G81+I81+K81)</f>
        <v>0</v>
      </c>
      <c r="F81" s="141"/>
      <c r="G81" s="142"/>
      <c r="H81" s="141"/>
      <c r="I81" s="142"/>
      <c r="J81" s="141"/>
      <c r="K81" s="143"/>
      <c r="L81" s="144"/>
      <c r="M81" s="145"/>
      <c r="N81" s="144"/>
      <c r="O81" s="145"/>
      <c r="P81" s="144"/>
      <c r="Q81" s="145"/>
      <c r="R81" s="144"/>
      <c r="S81" s="145"/>
      <c r="T81" s="144"/>
      <c r="U81" s="145"/>
      <c r="V81" s="144"/>
      <c r="W81" s="145"/>
      <c r="X81" s="144"/>
      <c r="Y81" s="145"/>
      <c r="Z81" s="144"/>
      <c r="AA81" s="145"/>
      <c r="AB81" s="144"/>
      <c r="AC81" s="145"/>
      <c r="AD81" s="146"/>
      <c r="AE81" s="147"/>
      <c r="AF81" s="148"/>
      <c r="AG81" s="149"/>
      <c r="AH81" s="148"/>
      <c r="AI81" s="149"/>
      <c r="AJ81" s="148"/>
      <c r="AK81" s="149"/>
      <c r="AL81" s="150"/>
      <c r="AM81" s="151"/>
      <c r="AN81" s="152"/>
      <c r="AO81" s="153"/>
      <c r="AP81" s="142"/>
      <c r="AQ81" s="154"/>
      <c r="AR81" s="154"/>
      <c r="AS81" s="154"/>
      <c r="AT81" s="154"/>
      <c r="AU81" s="33" t="str">
        <f t="shared" si="19"/>
        <v/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17"/>
      <c r="BG81" s="17"/>
      <c r="BX81" s="2"/>
      <c r="CA81" s="35" t="str">
        <f t="shared" si="20"/>
        <v/>
      </c>
      <c r="CB81" s="35" t="str">
        <f t="shared" si="21"/>
        <v/>
      </c>
      <c r="CC81" s="35" t="str">
        <f t="shared" si="22"/>
        <v/>
      </c>
      <c r="CD81" s="35" t="str">
        <f t="shared" si="23"/>
        <v/>
      </c>
      <c r="CE81" s="35"/>
      <c r="CF81" s="35"/>
      <c r="CG81" s="36">
        <f t="shared" si="24"/>
        <v>0</v>
      </c>
      <c r="CH81" s="36">
        <f t="shared" si="25"/>
        <v>0</v>
      </c>
      <c r="CI81" s="36">
        <f t="shared" si="26"/>
        <v>0</v>
      </c>
      <c r="CJ81" s="36">
        <f t="shared" si="27"/>
        <v>0</v>
      </c>
      <c r="CK81" s="10"/>
      <c r="CL81" s="10"/>
      <c r="CM81" s="10"/>
      <c r="CN81" s="10"/>
      <c r="CO81" s="10"/>
    </row>
    <row r="82" spans="1:93" ht="16.350000000000001" customHeight="1" x14ac:dyDescent="0.25">
      <c r="A82" s="382" t="s">
        <v>60</v>
      </c>
      <c r="B82" s="18" t="s">
        <v>37</v>
      </c>
      <c r="C82" s="19">
        <f t="shared" si="18"/>
        <v>0</v>
      </c>
      <c r="D82" s="20">
        <f>+F82+H82+J82+L82+N82+P82+R82+T82+V82+X82+Z82+AB82+AD82+AF82+AH82+AJ82+AL82</f>
        <v>0</v>
      </c>
      <c r="E82" s="21">
        <f>+G82+I82+K82+M82+O82+Q82+S82+U82+W82+Y82+AA82+AC82+AE82+AG82+AI82+AK82+AM82</f>
        <v>0</v>
      </c>
      <c r="F82" s="94"/>
      <c r="G82" s="95"/>
      <c r="H82" s="94"/>
      <c r="I82" s="95"/>
      <c r="J82" s="94"/>
      <c r="K82" s="96"/>
      <c r="L82" s="41"/>
      <c r="M82" s="43"/>
      <c r="N82" s="41"/>
      <c r="O82" s="43"/>
      <c r="P82" s="41"/>
      <c r="Q82" s="43"/>
      <c r="R82" s="41"/>
      <c r="S82" s="43"/>
      <c r="T82" s="41"/>
      <c r="U82" s="43"/>
      <c r="V82" s="41"/>
      <c r="W82" s="43"/>
      <c r="X82" s="41"/>
      <c r="Y82" s="43"/>
      <c r="Z82" s="41"/>
      <c r="AA82" s="43"/>
      <c r="AB82" s="41"/>
      <c r="AC82" s="43"/>
      <c r="AD82" s="94"/>
      <c r="AE82" s="96"/>
      <c r="AF82" s="94"/>
      <c r="AG82" s="96"/>
      <c r="AH82" s="94"/>
      <c r="AI82" s="96"/>
      <c r="AJ82" s="94"/>
      <c r="AK82" s="96"/>
      <c r="AL82" s="155"/>
      <c r="AM82" s="156"/>
      <c r="AN82" s="157"/>
      <c r="AO82" s="158"/>
      <c r="AP82" s="95"/>
      <c r="AQ82" s="83"/>
      <c r="AR82" s="83"/>
      <c r="AS82" s="83"/>
      <c r="AT82" s="83"/>
      <c r="AU82" s="33" t="str">
        <f t="shared" si="19"/>
        <v/>
      </c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17"/>
      <c r="BG82" s="17"/>
      <c r="BX82" s="2"/>
      <c r="CA82" s="35" t="str">
        <f t="shared" si="20"/>
        <v/>
      </c>
      <c r="CB82" s="35" t="str">
        <f t="shared" si="21"/>
        <v/>
      </c>
      <c r="CC82" s="35" t="str">
        <f t="shared" si="22"/>
        <v/>
      </c>
      <c r="CD82" s="35" t="str">
        <f t="shared" si="23"/>
        <v/>
      </c>
      <c r="CE82" s="35"/>
      <c r="CF82" s="35"/>
      <c r="CG82" s="36">
        <f t="shared" si="24"/>
        <v>0</v>
      </c>
      <c r="CH82" s="36">
        <f t="shared" si="25"/>
        <v>0</v>
      </c>
      <c r="CI82" s="36">
        <f t="shared" si="26"/>
        <v>0</v>
      </c>
      <c r="CJ82" s="36">
        <f t="shared" si="27"/>
        <v>0</v>
      </c>
      <c r="CK82" s="10"/>
      <c r="CL82" s="10"/>
      <c r="CM82" s="10"/>
      <c r="CN82" s="10"/>
      <c r="CO82" s="10"/>
    </row>
    <row r="83" spans="1:93" ht="16.350000000000001" customHeight="1" x14ac:dyDescent="0.25">
      <c r="A83" s="383"/>
      <c r="B83" s="37" t="s">
        <v>38</v>
      </c>
      <c r="C83" s="38">
        <f t="shared" si="18"/>
        <v>0</v>
      </c>
      <c r="D83" s="39">
        <f t="shared" ref="D83:E89" si="28">+F83+H83+J83+L83+N83+P83+R83+T83+V83+X83+Z83+AB83+AD83+AF83+AH83+AJ83+AL83</f>
        <v>0</v>
      </c>
      <c r="E83" s="40">
        <f t="shared" si="28"/>
        <v>0</v>
      </c>
      <c r="F83" s="41"/>
      <c r="G83" s="42"/>
      <c r="H83" s="41"/>
      <c r="I83" s="42"/>
      <c r="J83" s="41"/>
      <c r="K83" s="43"/>
      <c r="L83" s="41"/>
      <c r="M83" s="43"/>
      <c r="N83" s="41"/>
      <c r="O83" s="43"/>
      <c r="P83" s="41"/>
      <c r="Q83" s="43"/>
      <c r="R83" s="41"/>
      <c r="S83" s="43"/>
      <c r="T83" s="41"/>
      <c r="U83" s="43"/>
      <c r="V83" s="41"/>
      <c r="W83" s="43"/>
      <c r="X83" s="41"/>
      <c r="Y83" s="43"/>
      <c r="Z83" s="41"/>
      <c r="AA83" s="43"/>
      <c r="AB83" s="41"/>
      <c r="AC83" s="43"/>
      <c r="AD83" s="41"/>
      <c r="AE83" s="43"/>
      <c r="AF83" s="41"/>
      <c r="AG83" s="43"/>
      <c r="AH83" s="41"/>
      <c r="AI83" s="43"/>
      <c r="AJ83" s="41"/>
      <c r="AK83" s="43"/>
      <c r="AL83" s="44"/>
      <c r="AM83" s="45"/>
      <c r="AN83" s="159"/>
      <c r="AO83" s="47"/>
      <c r="AP83" s="42"/>
      <c r="AQ83" s="32"/>
      <c r="AR83" s="32"/>
      <c r="AS83" s="32"/>
      <c r="AT83" s="32"/>
      <c r="AU83" s="33" t="str">
        <f t="shared" si="19"/>
        <v/>
      </c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17"/>
      <c r="BG83" s="17"/>
      <c r="BX83" s="2"/>
      <c r="CA83" s="35" t="str">
        <f t="shared" si="20"/>
        <v/>
      </c>
      <c r="CB83" s="35" t="str">
        <f t="shared" si="21"/>
        <v/>
      </c>
      <c r="CC83" s="35" t="str">
        <f t="shared" si="22"/>
        <v/>
      </c>
      <c r="CD83" s="35" t="str">
        <f t="shared" si="23"/>
        <v/>
      </c>
      <c r="CE83" s="35"/>
      <c r="CF83" s="35"/>
      <c r="CG83" s="36">
        <f t="shared" si="24"/>
        <v>0</v>
      </c>
      <c r="CH83" s="36">
        <f t="shared" si="25"/>
        <v>0</v>
      </c>
      <c r="CI83" s="36">
        <f t="shared" si="26"/>
        <v>0</v>
      </c>
      <c r="CJ83" s="36">
        <f t="shared" si="27"/>
        <v>0</v>
      </c>
      <c r="CK83" s="10"/>
      <c r="CL83" s="10"/>
      <c r="CM83" s="10"/>
      <c r="CN83" s="10"/>
      <c r="CO83" s="10"/>
    </row>
    <row r="84" spans="1:93" ht="16.350000000000001" customHeight="1" x14ac:dyDescent="0.25">
      <c r="A84" s="383"/>
      <c r="B84" s="37" t="s">
        <v>39</v>
      </c>
      <c r="C84" s="38">
        <f t="shared" si="18"/>
        <v>0</v>
      </c>
      <c r="D84" s="39">
        <f t="shared" si="28"/>
        <v>0</v>
      </c>
      <c r="E84" s="40">
        <f t="shared" si="28"/>
        <v>0</v>
      </c>
      <c r="F84" s="41"/>
      <c r="G84" s="42"/>
      <c r="H84" s="41"/>
      <c r="I84" s="42"/>
      <c r="J84" s="41"/>
      <c r="K84" s="43"/>
      <c r="L84" s="41"/>
      <c r="M84" s="43"/>
      <c r="N84" s="41"/>
      <c r="O84" s="43"/>
      <c r="P84" s="41"/>
      <c r="Q84" s="43"/>
      <c r="R84" s="41"/>
      <c r="S84" s="43"/>
      <c r="T84" s="41"/>
      <c r="U84" s="43"/>
      <c r="V84" s="41"/>
      <c r="W84" s="43"/>
      <c r="X84" s="41"/>
      <c r="Y84" s="43"/>
      <c r="Z84" s="41"/>
      <c r="AA84" s="43"/>
      <c r="AB84" s="41"/>
      <c r="AC84" s="43"/>
      <c r="AD84" s="41"/>
      <c r="AE84" s="43"/>
      <c r="AF84" s="41"/>
      <c r="AG84" s="43"/>
      <c r="AH84" s="41"/>
      <c r="AI84" s="43"/>
      <c r="AJ84" s="41"/>
      <c r="AK84" s="43"/>
      <c r="AL84" s="44"/>
      <c r="AM84" s="45"/>
      <c r="AN84" s="159"/>
      <c r="AO84" s="47"/>
      <c r="AP84" s="42"/>
      <c r="AQ84" s="32"/>
      <c r="AR84" s="32"/>
      <c r="AS84" s="32"/>
      <c r="AT84" s="32"/>
      <c r="AU84" s="33" t="str">
        <f t="shared" si="19"/>
        <v/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17"/>
      <c r="BG84" s="17"/>
      <c r="BX84" s="2"/>
      <c r="CA84" s="35" t="str">
        <f t="shared" si="20"/>
        <v/>
      </c>
      <c r="CB84" s="35" t="str">
        <f t="shared" si="21"/>
        <v/>
      </c>
      <c r="CC84" s="35" t="str">
        <f t="shared" si="22"/>
        <v/>
      </c>
      <c r="CD84" s="35" t="str">
        <f t="shared" si="23"/>
        <v/>
      </c>
      <c r="CE84" s="35"/>
      <c r="CF84" s="35"/>
      <c r="CG84" s="36">
        <f t="shared" si="24"/>
        <v>0</v>
      </c>
      <c r="CH84" s="36">
        <f t="shared" si="25"/>
        <v>0</v>
      </c>
      <c r="CI84" s="36">
        <f t="shared" si="26"/>
        <v>0</v>
      </c>
      <c r="CJ84" s="36">
        <f t="shared" si="27"/>
        <v>0</v>
      </c>
      <c r="CK84" s="10"/>
      <c r="CL84" s="10"/>
      <c r="CM84" s="10"/>
      <c r="CN84" s="10"/>
      <c r="CO84" s="10"/>
    </row>
    <row r="85" spans="1:93" ht="16.350000000000001" customHeight="1" x14ac:dyDescent="0.25">
      <c r="A85" s="383"/>
      <c r="B85" s="37" t="s">
        <v>41</v>
      </c>
      <c r="C85" s="38">
        <f t="shared" si="18"/>
        <v>0</v>
      </c>
      <c r="D85" s="39">
        <f t="shared" si="28"/>
        <v>0</v>
      </c>
      <c r="E85" s="40">
        <f t="shared" si="28"/>
        <v>0</v>
      </c>
      <c r="F85" s="41"/>
      <c r="G85" s="42"/>
      <c r="H85" s="41"/>
      <c r="I85" s="42"/>
      <c r="J85" s="41"/>
      <c r="K85" s="43"/>
      <c r="L85" s="41"/>
      <c r="M85" s="43"/>
      <c r="N85" s="41"/>
      <c r="O85" s="43"/>
      <c r="P85" s="41"/>
      <c r="Q85" s="43"/>
      <c r="R85" s="41"/>
      <c r="S85" s="43"/>
      <c r="T85" s="41"/>
      <c r="U85" s="43"/>
      <c r="V85" s="41"/>
      <c r="W85" s="43"/>
      <c r="X85" s="41"/>
      <c r="Y85" s="43"/>
      <c r="Z85" s="41"/>
      <c r="AA85" s="43"/>
      <c r="AB85" s="41"/>
      <c r="AC85" s="43"/>
      <c r="AD85" s="41"/>
      <c r="AE85" s="43"/>
      <c r="AF85" s="41"/>
      <c r="AG85" s="43"/>
      <c r="AH85" s="41"/>
      <c r="AI85" s="43"/>
      <c r="AJ85" s="41"/>
      <c r="AK85" s="43"/>
      <c r="AL85" s="44"/>
      <c r="AM85" s="45"/>
      <c r="AN85" s="159"/>
      <c r="AO85" s="47"/>
      <c r="AP85" s="42"/>
      <c r="AQ85" s="32"/>
      <c r="AR85" s="32"/>
      <c r="AS85" s="32"/>
      <c r="AT85" s="32"/>
      <c r="AU85" s="33" t="str">
        <f t="shared" si="19"/>
        <v/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17"/>
      <c r="BG85" s="17"/>
      <c r="BX85" s="2"/>
      <c r="CA85" s="35" t="str">
        <f t="shared" si="20"/>
        <v/>
      </c>
      <c r="CB85" s="35" t="str">
        <f t="shared" si="21"/>
        <v/>
      </c>
      <c r="CC85" s="35" t="str">
        <f t="shared" si="22"/>
        <v/>
      </c>
      <c r="CD85" s="35" t="str">
        <f t="shared" si="23"/>
        <v/>
      </c>
      <c r="CE85" s="35"/>
      <c r="CF85" s="35"/>
      <c r="CG85" s="36">
        <f t="shared" si="24"/>
        <v>0</v>
      </c>
      <c r="CH85" s="36">
        <f t="shared" si="25"/>
        <v>0</v>
      </c>
      <c r="CI85" s="36">
        <f t="shared" si="26"/>
        <v>0</v>
      </c>
      <c r="CJ85" s="36">
        <f t="shared" si="27"/>
        <v>0</v>
      </c>
      <c r="CK85" s="10"/>
      <c r="CL85" s="10"/>
      <c r="CM85" s="10"/>
      <c r="CN85" s="10"/>
      <c r="CO85" s="10"/>
    </row>
    <row r="86" spans="1:93" ht="16.350000000000001" customHeight="1" x14ac:dyDescent="0.25">
      <c r="A86" s="383"/>
      <c r="B86" s="37" t="s">
        <v>42</v>
      </c>
      <c r="C86" s="38">
        <f t="shared" si="18"/>
        <v>0</v>
      </c>
      <c r="D86" s="39">
        <f t="shared" si="28"/>
        <v>0</v>
      </c>
      <c r="E86" s="40">
        <f t="shared" si="28"/>
        <v>0</v>
      </c>
      <c r="F86" s="41"/>
      <c r="G86" s="42"/>
      <c r="H86" s="41"/>
      <c r="I86" s="42"/>
      <c r="J86" s="41"/>
      <c r="K86" s="43"/>
      <c r="L86" s="41"/>
      <c r="M86" s="43"/>
      <c r="N86" s="41"/>
      <c r="O86" s="43"/>
      <c r="P86" s="41"/>
      <c r="Q86" s="43"/>
      <c r="R86" s="41"/>
      <c r="S86" s="43"/>
      <c r="T86" s="41"/>
      <c r="U86" s="43"/>
      <c r="V86" s="41"/>
      <c r="W86" s="43"/>
      <c r="X86" s="41"/>
      <c r="Y86" s="43"/>
      <c r="Z86" s="41"/>
      <c r="AA86" s="43"/>
      <c r="AB86" s="41"/>
      <c r="AC86" s="43"/>
      <c r="AD86" s="41"/>
      <c r="AE86" s="43"/>
      <c r="AF86" s="41"/>
      <c r="AG86" s="43"/>
      <c r="AH86" s="41"/>
      <c r="AI86" s="43"/>
      <c r="AJ86" s="41"/>
      <c r="AK86" s="43"/>
      <c r="AL86" s="44"/>
      <c r="AM86" s="45"/>
      <c r="AN86" s="159"/>
      <c r="AO86" s="47"/>
      <c r="AP86" s="42"/>
      <c r="AQ86" s="32"/>
      <c r="AR86" s="32"/>
      <c r="AS86" s="32"/>
      <c r="AT86" s="32"/>
      <c r="AU86" s="33" t="str">
        <f t="shared" si="19"/>
        <v/>
      </c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17"/>
      <c r="BG86" s="17"/>
      <c r="BX86" s="2"/>
      <c r="CA86" s="35" t="str">
        <f t="shared" si="20"/>
        <v/>
      </c>
      <c r="CB86" s="35" t="str">
        <f t="shared" si="21"/>
        <v/>
      </c>
      <c r="CC86" s="35" t="str">
        <f t="shared" si="22"/>
        <v/>
      </c>
      <c r="CD86" s="35" t="str">
        <f t="shared" si="23"/>
        <v/>
      </c>
      <c r="CE86" s="35"/>
      <c r="CF86" s="35"/>
      <c r="CG86" s="36">
        <f t="shared" si="24"/>
        <v>0</v>
      </c>
      <c r="CH86" s="36">
        <f t="shared" si="25"/>
        <v>0</v>
      </c>
      <c r="CI86" s="36">
        <f t="shared" si="26"/>
        <v>0</v>
      </c>
      <c r="CJ86" s="36">
        <f t="shared" si="27"/>
        <v>0</v>
      </c>
      <c r="CK86" s="10"/>
      <c r="CL86" s="10"/>
      <c r="CM86" s="10"/>
      <c r="CN86" s="10"/>
      <c r="CO86" s="10"/>
    </row>
    <row r="87" spans="1:93" ht="16.350000000000001" customHeight="1" x14ac:dyDescent="0.25">
      <c r="A87" s="383"/>
      <c r="B87" s="37" t="s">
        <v>44</v>
      </c>
      <c r="C87" s="38">
        <f t="shared" si="18"/>
        <v>0</v>
      </c>
      <c r="D87" s="39">
        <f t="shared" si="28"/>
        <v>0</v>
      </c>
      <c r="E87" s="40">
        <f t="shared" si="28"/>
        <v>0</v>
      </c>
      <c r="F87" s="41"/>
      <c r="G87" s="42"/>
      <c r="H87" s="41"/>
      <c r="I87" s="42"/>
      <c r="J87" s="41"/>
      <c r="K87" s="43"/>
      <c r="L87" s="41"/>
      <c r="M87" s="43"/>
      <c r="N87" s="41"/>
      <c r="O87" s="43"/>
      <c r="P87" s="41"/>
      <c r="Q87" s="43"/>
      <c r="R87" s="41"/>
      <c r="S87" s="43"/>
      <c r="T87" s="41"/>
      <c r="U87" s="43"/>
      <c r="V87" s="41"/>
      <c r="W87" s="43"/>
      <c r="X87" s="41"/>
      <c r="Y87" s="43"/>
      <c r="Z87" s="41"/>
      <c r="AA87" s="43"/>
      <c r="AB87" s="41"/>
      <c r="AC87" s="43"/>
      <c r="AD87" s="41"/>
      <c r="AE87" s="43"/>
      <c r="AF87" s="41"/>
      <c r="AG87" s="43"/>
      <c r="AH87" s="41"/>
      <c r="AI87" s="43"/>
      <c r="AJ87" s="41"/>
      <c r="AK87" s="43"/>
      <c r="AL87" s="44"/>
      <c r="AM87" s="45"/>
      <c r="AN87" s="159"/>
      <c r="AO87" s="47"/>
      <c r="AP87" s="42"/>
      <c r="AQ87" s="32"/>
      <c r="AR87" s="32"/>
      <c r="AS87" s="32"/>
      <c r="AT87" s="32"/>
      <c r="AU87" s="33" t="str">
        <f t="shared" si="19"/>
        <v/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17"/>
      <c r="BG87" s="17"/>
      <c r="BX87" s="2"/>
      <c r="CA87" s="35" t="str">
        <f t="shared" si="20"/>
        <v/>
      </c>
      <c r="CB87" s="35" t="str">
        <f t="shared" si="21"/>
        <v/>
      </c>
      <c r="CC87" s="35" t="str">
        <f t="shared" si="22"/>
        <v/>
      </c>
      <c r="CD87" s="35" t="str">
        <f t="shared" si="23"/>
        <v/>
      </c>
      <c r="CE87" s="35"/>
      <c r="CF87" s="35"/>
      <c r="CG87" s="36">
        <f t="shared" si="24"/>
        <v>0</v>
      </c>
      <c r="CH87" s="36">
        <f t="shared" si="25"/>
        <v>0</v>
      </c>
      <c r="CI87" s="36">
        <f t="shared" si="26"/>
        <v>0</v>
      </c>
      <c r="CJ87" s="36">
        <f t="shared" si="27"/>
        <v>0</v>
      </c>
      <c r="CK87" s="10"/>
      <c r="CL87" s="10"/>
      <c r="CM87" s="10"/>
      <c r="CN87" s="10"/>
      <c r="CO87" s="10"/>
    </row>
    <row r="88" spans="1:93" ht="16.350000000000001" customHeight="1" x14ac:dyDescent="0.25">
      <c r="A88" s="383"/>
      <c r="B88" s="59" t="s">
        <v>46</v>
      </c>
      <c r="C88" s="38">
        <f t="shared" si="18"/>
        <v>0</v>
      </c>
      <c r="D88" s="39">
        <f t="shared" si="28"/>
        <v>0</v>
      </c>
      <c r="E88" s="61">
        <f t="shared" si="28"/>
        <v>0</v>
      </c>
      <c r="F88" s="41"/>
      <c r="G88" s="42"/>
      <c r="H88" s="41"/>
      <c r="I88" s="42"/>
      <c r="J88" s="41"/>
      <c r="K88" s="43"/>
      <c r="L88" s="41"/>
      <c r="M88" s="43"/>
      <c r="N88" s="41"/>
      <c r="O88" s="43"/>
      <c r="P88" s="41"/>
      <c r="Q88" s="43"/>
      <c r="R88" s="41"/>
      <c r="S88" s="43"/>
      <c r="T88" s="41"/>
      <c r="U88" s="43"/>
      <c r="V88" s="41"/>
      <c r="W88" s="43"/>
      <c r="X88" s="41"/>
      <c r="Y88" s="43"/>
      <c r="Z88" s="41"/>
      <c r="AA88" s="43"/>
      <c r="AB88" s="41"/>
      <c r="AC88" s="43"/>
      <c r="AD88" s="41"/>
      <c r="AE88" s="43"/>
      <c r="AF88" s="41"/>
      <c r="AG88" s="43"/>
      <c r="AH88" s="41"/>
      <c r="AI88" s="43"/>
      <c r="AJ88" s="41"/>
      <c r="AK88" s="43"/>
      <c r="AL88" s="44"/>
      <c r="AM88" s="45"/>
      <c r="AN88" s="159"/>
      <c r="AO88" s="47"/>
      <c r="AP88" s="42"/>
      <c r="AQ88" s="32"/>
      <c r="AR88" s="32"/>
      <c r="AS88" s="32"/>
      <c r="AT88" s="32"/>
      <c r="AU88" s="33" t="str">
        <f t="shared" si="19"/>
        <v/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7"/>
      <c r="BG88" s="17"/>
      <c r="BX88" s="2"/>
      <c r="CA88" s="35" t="str">
        <f t="shared" si="20"/>
        <v/>
      </c>
      <c r="CB88" s="35" t="str">
        <f t="shared" si="21"/>
        <v/>
      </c>
      <c r="CC88" s="35" t="str">
        <f t="shared" si="22"/>
        <v/>
      </c>
      <c r="CD88" s="35" t="str">
        <f t="shared" si="23"/>
        <v/>
      </c>
      <c r="CE88" s="35"/>
      <c r="CF88" s="35"/>
      <c r="CG88" s="36">
        <f t="shared" si="24"/>
        <v>0</v>
      </c>
      <c r="CH88" s="36">
        <f t="shared" si="25"/>
        <v>0</v>
      </c>
      <c r="CI88" s="36">
        <f t="shared" si="26"/>
        <v>0</v>
      </c>
      <c r="CJ88" s="36">
        <f t="shared" si="27"/>
        <v>0</v>
      </c>
      <c r="CK88" s="10"/>
      <c r="CL88" s="10"/>
      <c r="CM88" s="10"/>
      <c r="CN88" s="10"/>
      <c r="CO88" s="10"/>
    </row>
    <row r="89" spans="1:93" ht="16.350000000000001" customHeight="1" x14ac:dyDescent="0.25">
      <c r="A89" s="384"/>
      <c r="B89" s="63" t="s">
        <v>45</v>
      </c>
      <c r="C89" s="64">
        <f t="shared" si="18"/>
        <v>0</v>
      </c>
      <c r="D89" s="65">
        <f t="shared" si="28"/>
        <v>0</v>
      </c>
      <c r="E89" s="66">
        <f t="shared" si="28"/>
        <v>0</v>
      </c>
      <c r="F89" s="70"/>
      <c r="G89" s="74"/>
      <c r="H89" s="70"/>
      <c r="I89" s="74"/>
      <c r="J89" s="70"/>
      <c r="K89" s="84"/>
      <c r="L89" s="70"/>
      <c r="M89" s="84"/>
      <c r="N89" s="70"/>
      <c r="O89" s="84"/>
      <c r="P89" s="70"/>
      <c r="Q89" s="84"/>
      <c r="R89" s="70"/>
      <c r="S89" s="84"/>
      <c r="T89" s="70"/>
      <c r="U89" s="84"/>
      <c r="V89" s="70"/>
      <c r="W89" s="84"/>
      <c r="X89" s="70"/>
      <c r="Y89" s="84"/>
      <c r="Z89" s="70"/>
      <c r="AA89" s="84"/>
      <c r="AB89" s="70"/>
      <c r="AC89" s="84"/>
      <c r="AD89" s="70"/>
      <c r="AE89" s="84"/>
      <c r="AF89" s="70"/>
      <c r="AG89" s="84"/>
      <c r="AH89" s="70"/>
      <c r="AI89" s="84"/>
      <c r="AJ89" s="70"/>
      <c r="AK89" s="84"/>
      <c r="AL89" s="85"/>
      <c r="AM89" s="86"/>
      <c r="AN89" s="160"/>
      <c r="AO89" s="87"/>
      <c r="AP89" s="74"/>
      <c r="AQ89" s="75"/>
      <c r="AR89" s="75"/>
      <c r="AS89" s="75"/>
      <c r="AT89" s="75"/>
      <c r="AU89" s="33" t="str">
        <f t="shared" si="19"/>
        <v/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17"/>
      <c r="BG89" s="17"/>
      <c r="BX89" s="2"/>
      <c r="CA89" s="35" t="str">
        <f t="shared" si="20"/>
        <v/>
      </c>
      <c r="CB89" s="35" t="str">
        <f t="shared" si="21"/>
        <v/>
      </c>
      <c r="CC89" s="35" t="str">
        <f t="shared" si="22"/>
        <v/>
      </c>
      <c r="CD89" s="35" t="str">
        <f t="shared" si="23"/>
        <v/>
      </c>
      <c r="CE89" s="35"/>
      <c r="CF89" s="35"/>
      <c r="CG89" s="36">
        <f t="shared" si="24"/>
        <v>0</v>
      </c>
      <c r="CH89" s="36">
        <f t="shared" si="25"/>
        <v>0</v>
      </c>
      <c r="CI89" s="36">
        <f t="shared" si="26"/>
        <v>0</v>
      </c>
      <c r="CJ89" s="36">
        <f t="shared" si="27"/>
        <v>0</v>
      </c>
      <c r="CK89" s="10"/>
      <c r="CL89" s="10"/>
      <c r="CM89" s="10"/>
      <c r="CN89" s="10"/>
      <c r="CO89" s="10"/>
    </row>
    <row r="90" spans="1:93" ht="32.1" customHeight="1" x14ac:dyDescent="0.25">
      <c r="A90" s="161" t="s">
        <v>61</v>
      </c>
      <c r="B90" s="161"/>
      <c r="C90" s="162"/>
      <c r="D90" s="162"/>
      <c r="E90" s="162"/>
      <c r="F90" s="162"/>
      <c r="G90" s="162"/>
      <c r="H90" s="162"/>
      <c r="I90" s="162"/>
      <c r="J90" s="162"/>
      <c r="K90" s="163"/>
      <c r="L90" s="163"/>
      <c r="M90" s="164"/>
      <c r="N90" s="165"/>
      <c r="O90" s="164"/>
      <c r="P90" s="164"/>
      <c r="Q90" s="164"/>
      <c r="R90" s="164"/>
      <c r="S90" s="164"/>
      <c r="T90" s="164"/>
      <c r="U90" s="164"/>
      <c r="V90" s="164"/>
      <c r="W90" s="165"/>
      <c r="X90" s="165"/>
      <c r="Y90" s="165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7"/>
      <c r="AR90" s="17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21" customHeight="1" x14ac:dyDescent="0.25">
      <c r="A91" s="382" t="s">
        <v>62</v>
      </c>
      <c r="B91" s="388" t="s">
        <v>63</v>
      </c>
      <c r="C91" s="391" t="s">
        <v>6</v>
      </c>
      <c r="D91" s="392"/>
      <c r="E91" s="393"/>
      <c r="F91" s="415" t="s">
        <v>7</v>
      </c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6"/>
      <c r="AN91" s="392" t="s">
        <v>9</v>
      </c>
      <c r="AO91" s="393"/>
      <c r="AP91" s="382" t="s">
        <v>10</v>
      </c>
      <c r="AQ91" s="382" t="s">
        <v>11</v>
      </c>
      <c r="AR91" s="382" t="s">
        <v>13</v>
      </c>
      <c r="BX91" s="2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2.5" customHeight="1" x14ac:dyDescent="0.25">
      <c r="A92" s="383"/>
      <c r="B92" s="389"/>
      <c r="C92" s="397"/>
      <c r="D92" s="398"/>
      <c r="E92" s="399"/>
      <c r="F92" s="407" t="s">
        <v>14</v>
      </c>
      <c r="G92" s="408"/>
      <c r="H92" s="407" t="s">
        <v>15</v>
      </c>
      <c r="I92" s="408"/>
      <c r="J92" s="415" t="s">
        <v>64</v>
      </c>
      <c r="K92" s="417"/>
      <c r="L92" s="415" t="s">
        <v>65</v>
      </c>
      <c r="M92" s="417"/>
      <c r="N92" s="415" t="s">
        <v>66</v>
      </c>
      <c r="O92" s="417"/>
      <c r="P92" s="415" t="s">
        <v>67</v>
      </c>
      <c r="Q92" s="417"/>
      <c r="R92" s="415" t="s">
        <v>68</v>
      </c>
      <c r="S92" s="417"/>
      <c r="T92" s="415" t="s">
        <v>69</v>
      </c>
      <c r="U92" s="417"/>
      <c r="V92" s="415" t="s">
        <v>70</v>
      </c>
      <c r="W92" s="417"/>
      <c r="X92" s="415" t="s">
        <v>71</v>
      </c>
      <c r="Y92" s="417"/>
      <c r="Z92" s="415" t="s">
        <v>72</v>
      </c>
      <c r="AA92" s="417"/>
      <c r="AB92" s="415" t="s">
        <v>73</v>
      </c>
      <c r="AC92" s="417"/>
      <c r="AD92" s="415" t="s">
        <v>74</v>
      </c>
      <c r="AE92" s="418"/>
      <c r="AF92" s="415" t="s">
        <v>75</v>
      </c>
      <c r="AG92" s="417"/>
      <c r="AH92" s="418" t="s">
        <v>76</v>
      </c>
      <c r="AI92" s="418"/>
      <c r="AJ92" s="415" t="s">
        <v>77</v>
      </c>
      <c r="AK92" s="417"/>
      <c r="AL92" s="418" t="s">
        <v>30</v>
      </c>
      <c r="AM92" s="416"/>
      <c r="AN92" s="398"/>
      <c r="AO92" s="399"/>
      <c r="AP92" s="383"/>
      <c r="AQ92" s="383"/>
      <c r="AR92" s="383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X92" s="2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24" customHeight="1" x14ac:dyDescent="0.25">
      <c r="A93" s="384"/>
      <c r="B93" s="390"/>
      <c r="C93" s="166" t="s">
        <v>31</v>
      </c>
      <c r="D93" s="167" t="s">
        <v>32</v>
      </c>
      <c r="E93" s="335" t="s">
        <v>33</v>
      </c>
      <c r="F93" s="11" t="s">
        <v>32</v>
      </c>
      <c r="G93" s="333" t="s">
        <v>33</v>
      </c>
      <c r="H93" s="11" t="s">
        <v>32</v>
      </c>
      <c r="I93" s="333" t="s">
        <v>33</v>
      </c>
      <c r="J93" s="11" t="s">
        <v>32</v>
      </c>
      <c r="K93" s="333" t="s">
        <v>33</v>
      </c>
      <c r="L93" s="11" t="s">
        <v>32</v>
      </c>
      <c r="M93" s="333" t="s">
        <v>33</v>
      </c>
      <c r="N93" s="11" t="s">
        <v>32</v>
      </c>
      <c r="O93" s="338" t="s">
        <v>33</v>
      </c>
      <c r="P93" s="11" t="s">
        <v>32</v>
      </c>
      <c r="Q93" s="333" t="s">
        <v>33</v>
      </c>
      <c r="R93" s="170" t="s">
        <v>32</v>
      </c>
      <c r="S93" s="338" t="s">
        <v>33</v>
      </c>
      <c r="T93" s="11" t="s">
        <v>32</v>
      </c>
      <c r="U93" s="333" t="s">
        <v>33</v>
      </c>
      <c r="V93" s="170" t="s">
        <v>32</v>
      </c>
      <c r="W93" s="338" t="s">
        <v>33</v>
      </c>
      <c r="X93" s="11" t="s">
        <v>32</v>
      </c>
      <c r="Y93" s="333" t="s">
        <v>33</v>
      </c>
      <c r="Z93" s="170" t="s">
        <v>32</v>
      </c>
      <c r="AA93" s="338" t="s">
        <v>33</v>
      </c>
      <c r="AB93" s="11" t="s">
        <v>32</v>
      </c>
      <c r="AC93" s="333" t="s">
        <v>33</v>
      </c>
      <c r="AD93" s="11" t="s">
        <v>32</v>
      </c>
      <c r="AE93" s="338" t="s">
        <v>33</v>
      </c>
      <c r="AF93" s="11" t="s">
        <v>32</v>
      </c>
      <c r="AG93" s="333" t="s">
        <v>33</v>
      </c>
      <c r="AH93" s="170" t="s">
        <v>32</v>
      </c>
      <c r="AI93" s="338" t="s">
        <v>33</v>
      </c>
      <c r="AJ93" s="11" t="s">
        <v>32</v>
      </c>
      <c r="AK93" s="333" t="s">
        <v>33</v>
      </c>
      <c r="AL93" s="170" t="s">
        <v>32</v>
      </c>
      <c r="AM93" s="340" t="s">
        <v>33</v>
      </c>
      <c r="AN93" s="339" t="s">
        <v>34</v>
      </c>
      <c r="AO93" s="335" t="s">
        <v>35</v>
      </c>
      <c r="AP93" s="384"/>
      <c r="AQ93" s="384"/>
      <c r="AR93" s="384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X93" s="2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9.5" customHeight="1" x14ac:dyDescent="0.25">
      <c r="A94" s="382" t="s">
        <v>78</v>
      </c>
      <c r="B94" s="18" t="s">
        <v>79</v>
      </c>
      <c r="C94" s="19">
        <f t="shared" ref="C94:C105" si="29">SUM(D94+E94)</f>
        <v>168</v>
      </c>
      <c r="D94" s="20">
        <f>+L94+N94+P94+R94+T94+V94+X94+Z94+AB94+AD94</f>
        <v>75</v>
      </c>
      <c r="E94" s="172">
        <f>+M94+O94+Q94+S94+U94+W94+Y94+AA94+AC94+AE94</f>
        <v>93</v>
      </c>
      <c r="F94" s="126"/>
      <c r="G94" s="173"/>
      <c r="H94" s="126"/>
      <c r="I94" s="174"/>
      <c r="J94" s="126"/>
      <c r="K94" s="173"/>
      <c r="L94" s="77">
        <v>0</v>
      </c>
      <c r="M94" s="78">
        <v>1</v>
      </c>
      <c r="N94" s="175">
        <v>11</v>
      </c>
      <c r="O94" s="176">
        <v>20</v>
      </c>
      <c r="P94" s="79">
        <v>10</v>
      </c>
      <c r="Q94" s="78">
        <v>19</v>
      </c>
      <c r="R94" s="177">
        <v>11</v>
      </c>
      <c r="S94" s="176">
        <v>13</v>
      </c>
      <c r="T94" s="77">
        <v>12</v>
      </c>
      <c r="U94" s="29">
        <v>12</v>
      </c>
      <c r="V94" s="175">
        <v>10</v>
      </c>
      <c r="W94" s="177">
        <v>5</v>
      </c>
      <c r="X94" s="77">
        <v>7</v>
      </c>
      <c r="Y94" s="29">
        <v>11</v>
      </c>
      <c r="Z94" s="175">
        <v>6</v>
      </c>
      <c r="AA94" s="177">
        <v>7</v>
      </c>
      <c r="AB94" s="77">
        <v>7</v>
      </c>
      <c r="AC94" s="29">
        <v>4</v>
      </c>
      <c r="AD94" s="77">
        <v>1</v>
      </c>
      <c r="AE94" s="78">
        <v>1</v>
      </c>
      <c r="AF94" s="178"/>
      <c r="AG94" s="179"/>
      <c r="AH94" s="178"/>
      <c r="AI94" s="179"/>
      <c r="AJ94" s="178"/>
      <c r="AK94" s="179"/>
      <c r="AL94" s="180"/>
      <c r="AM94" s="181"/>
      <c r="AN94" s="182">
        <v>0</v>
      </c>
      <c r="AO94" s="78">
        <v>0</v>
      </c>
      <c r="AP94" s="30">
        <v>0</v>
      </c>
      <c r="AQ94" s="29">
        <v>0</v>
      </c>
      <c r="AR94" s="78">
        <v>0</v>
      </c>
      <c r="AS94" s="33" t="str">
        <f t="shared" ref="AS94:AS105" si="30">$CA94&amp;$CB94&amp;$CC94&amp;$CD94</f>
        <v/>
      </c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17"/>
      <c r="BE94" s="17"/>
      <c r="BX94" s="2"/>
      <c r="CA94" s="35" t="str">
        <f t="shared" ref="CA94:CA105" si="31">IF(CG94=1,"* No olvide digitar la columna Trans y/o Pueblos Originarios y/o Migrantes y/o Población SENAME (Digite Cero si no tiene). ","")</f>
        <v/>
      </c>
      <c r="CB94" s="35" t="str">
        <f t="shared" ref="CB94:CB105" si="32">IF(CH94=1,"* El número de Trans y/o Pueblos Originarios y/o Migrantes y/o Población SENAME NO DEBE ser mayor que el Total. ","")</f>
        <v/>
      </c>
      <c r="CC94" s="35"/>
      <c r="CD94" s="35"/>
      <c r="CE94" s="35"/>
      <c r="CF94" s="35"/>
      <c r="CG94" s="36">
        <f t="shared" ref="CG94:CG105" si="33">IF(AND(C94&lt;&gt;0,OR(AO94="",AP94="",AQ94="",AR94="",AN94="")),1,0)</f>
        <v>0</v>
      </c>
      <c r="CH94" s="36">
        <f t="shared" ref="CH94:CH105" si="34">IF(OR(C94&lt;(AN94+AO94),C94&lt;AQ94,C94&lt;AP94,C94&lt;AR94),1,0)</f>
        <v>0</v>
      </c>
      <c r="CI94" s="36"/>
      <c r="CJ94" s="36"/>
      <c r="CK94" s="10"/>
      <c r="CL94" s="10"/>
      <c r="CM94" s="10"/>
      <c r="CN94" s="10"/>
      <c r="CO94" s="10"/>
    </row>
    <row r="95" spans="1:93" ht="19.5" customHeight="1" x14ac:dyDescent="0.25">
      <c r="A95" s="383"/>
      <c r="B95" s="37" t="s">
        <v>80</v>
      </c>
      <c r="C95" s="38">
        <f t="shared" si="29"/>
        <v>56</v>
      </c>
      <c r="D95" s="39">
        <f>SUM(F95+H95+J95+L95+N95+P95+R95+T95+V95+X95+Z95+AB95+AD95+AF95+AH95+AJ95+AL95)</f>
        <v>29</v>
      </c>
      <c r="E95" s="183">
        <f t="shared" ref="D95:E97" si="35">SUM(G95+I95+K95+M95+O95+Q95+S95+U95+W95+Y95+AA95+AC95+AE95+AG95+AI95+AK95+AM95)</f>
        <v>27</v>
      </c>
      <c r="F95" s="41"/>
      <c r="G95" s="184"/>
      <c r="H95" s="41"/>
      <c r="I95" s="42"/>
      <c r="J95" s="182"/>
      <c r="K95" s="101"/>
      <c r="L95" s="41"/>
      <c r="M95" s="43"/>
      <c r="N95" s="182">
        <v>3</v>
      </c>
      <c r="O95" s="101"/>
      <c r="P95" s="44">
        <v>1</v>
      </c>
      <c r="Q95" s="43">
        <v>1</v>
      </c>
      <c r="R95" s="184">
        <v>1</v>
      </c>
      <c r="S95" s="101">
        <v>1</v>
      </c>
      <c r="T95" s="41">
        <v>2</v>
      </c>
      <c r="U95" s="42">
        <v>2</v>
      </c>
      <c r="V95" s="182">
        <v>6</v>
      </c>
      <c r="W95" s="184">
        <v>3</v>
      </c>
      <c r="X95" s="41"/>
      <c r="Y95" s="42">
        <v>1</v>
      </c>
      <c r="Z95" s="182">
        <v>3</v>
      </c>
      <c r="AA95" s="184">
        <v>6</v>
      </c>
      <c r="AB95" s="41">
        <v>3</v>
      </c>
      <c r="AC95" s="42">
        <v>2</v>
      </c>
      <c r="AD95" s="41">
        <v>2</v>
      </c>
      <c r="AE95" s="43">
        <v>2</v>
      </c>
      <c r="AF95" s="41">
        <v>6</v>
      </c>
      <c r="AG95" s="42">
        <v>5</v>
      </c>
      <c r="AH95" s="41"/>
      <c r="AI95" s="42">
        <v>2</v>
      </c>
      <c r="AJ95" s="41">
        <v>2</v>
      </c>
      <c r="AK95" s="42">
        <v>2</v>
      </c>
      <c r="AL95" s="182"/>
      <c r="AM95" s="46"/>
      <c r="AN95" s="182">
        <v>0</v>
      </c>
      <c r="AO95" s="43">
        <v>0</v>
      </c>
      <c r="AP95" s="32">
        <v>0</v>
      </c>
      <c r="AQ95" s="42">
        <v>0</v>
      </c>
      <c r="AR95" s="43">
        <v>0</v>
      </c>
      <c r="AS95" s="33" t="str">
        <f t="shared" si="30"/>
        <v/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17"/>
      <c r="BE95" s="17"/>
      <c r="BX95" s="2"/>
      <c r="CA95" s="35" t="str">
        <f t="shared" si="31"/>
        <v/>
      </c>
      <c r="CB95" s="35" t="str">
        <f t="shared" si="32"/>
        <v/>
      </c>
      <c r="CG95" s="36">
        <f t="shared" si="33"/>
        <v>0</v>
      </c>
      <c r="CH95" s="36">
        <f t="shared" si="34"/>
        <v>0</v>
      </c>
      <c r="CI95" s="10"/>
      <c r="CJ95" s="10"/>
      <c r="CK95" s="10"/>
      <c r="CL95" s="10"/>
      <c r="CM95" s="10"/>
      <c r="CN95" s="10"/>
      <c r="CO95" s="10"/>
    </row>
    <row r="96" spans="1:93" ht="19.5" customHeight="1" x14ac:dyDescent="0.25">
      <c r="A96" s="383"/>
      <c r="B96" s="37" t="s">
        <v>81</v>
      </c>
      <c r="C96" s="38">
        <f t="shared" si="29"/>
        <v>13</v>
      </c>
      <c r="D96" s="39">
        <f t="shared" si="35"/>
        <v>10</v>
      </c>
      <c r="E96" s="183">
        <f t="shared" si="35"/>
        <v>3</v>
      </c>
      <c r="F96" s="41"/>
      <c r="G96" s="184"/>
      <c r="H96" s="41"/>
      <c r="I96" s="42"/>
      <c r="J96" s="182"/>
      <c r="K96" s="101"/>
      <c r="L96" s="41"/>
      <c r="M96" s="43">
        <v>1</v>
      </c>
      <c r="N96" s="182">
        <v>2</v>
      </c>
      <c r="O96" s="101"/>
      <c r="P96" s="44">
        <v>2</v>
      </c>
      <c r="Q96" s="43"/>
      <c r="R96" s="184">
        <v>3</v>
      </c>
      <c r="S96" s="101"/>
      <c r="T96" s="41">
        <v>3</v>
      </c>
      <c r="U96" s="42"/>
      <c r="V96" s="182"/>
      <c r="W96" s="184">
        <v>1</v>
      </c>
      <c r="X96" s="41"/>
      <c r="Y96" s="42">
        <v>1</v>
      </c>
      <c r="Z96" s="182"/>
      <c r="AA96" s="184"/>
      <c r="AB96" s="41"/>
      <c r="AC96" s="42"/>
      <c r="AD96" s="41"/>
      <c r="AE96" s="43"/>
      <c r="AF96" s="41"/>
      <c r="AG96" s="42"/>
      <c r="AH96" s="41"/>
      <c r="AI96" s="42"/>
      <c r="AJ96" s="41"/>
      <c r="AK96" s="42"/>
      <c r="AL96" s="182"/>
      <c r="AM96" s="46"/>
      <c r="AN96" s="182">
        <v>0</v>
      </c>
      <c r="AO96" s="43">
        <v>0</v>
      </c>
      <c r="AP96" s="32">
        <v>0</v>
      </c>
      <c r="AQ96" s="42">
        <v>1</v>
      </c>
      <c r="AR96" s="43">
        <v>0</v>
      </c>
      <c r="AS96" s="33" t="str">
        <f t="shared" si="30"/>
        <v/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17"/>
      <c r="BE96" s="17"/>
      <c r="BX96" s="2"/>
      <c r="CA96" s="35" t="str">
        <f t="shared" si="31"/>
        <v/>
      </c>
      <c r="CB96" s="35" t="str">
        <f t="shared" si="32"/>
        <v/>
      </c>
      <c r="CG96" s="36">
        <f t="shared" si="33"/>
        <v>0</v>
      </c>
      <c r="CH96" s="36">
        <f t="shared" si="34"/>
        <v>0</v>
      </c>
      <c r="CI96" s="10"/>
      <c r="CJ96" s="10"/>
      <c r="CK96" s="10"/>
      <c r="CL96" s="10"/>
      <c r="CM96" s="10"/>
      <c r="CN96" s="10"/>
      <c r="CO96" s="10"/>
    </row>
    <row r="97" spans="1:93" ht="19.5" customHeight="1" x14ac:dyDescent="0.25">
      <c r="A97" s="383"/>
      <c r="B97" s="37" t="s">
        <v>82</v>
      </c>
      <c r="C97" s="38">
        <f t="shared" si="29"/>
        <v>0</v>
      </c>
      <c r="D97" s="39">
        <f t="shared" si="35"/>
        <v>0</v>
      </c>
      <c r="E97" s="183">
        <f t="shared" si="35"/>
        <v>0</v>
      </c>
      <c r="F97" s="41"/>
      <c r="G97" s="184"/>
      <c r="H97" s="41"/>
      <c r="I97" s="42"/>
      <c r="J97" s="182"/>
      <c r="K97" s="101"/>
      <c r="L97" s="41"/>
      <c r="M97" s="43"/>
      <c r="N97" s="182"/>
      <c r="O97" s="101"/>
      <c r="P97" s="44"/>
      <c r="Q97" s="43"/>
      <c r="R97" s="184"/>
      <c r="S97" s="101"/>
      <c r="T97" s="41"/>
      <c r="U97" s="42"/>
      <c r="V97" s="182"/>
      <c r="W97" s="184"/>
      <c r="X97" s="41"/>
      <c r="Y97" s="42"/>
      <c r="Z97" s="182"/>
      <c r="AA97" s="184"/>
      <c r="AB97" s="41"/>
      <c r="AC97" s="42"/>
      <c r="AD97" s="41"/>
      <c r="AE97" s="43"/>
      <c r="AF97" s="41"/>
      <c r="AG97" s="42"/>
      <c r="AH97" s="41"/>
      <c r="AI97" s="42"/>
      <c r="AJ97" s="41"/>
      <c r="AK97" s="42"/>
      <c r="AL97" s="182"/>
      <c r="AM97" s="46"/>
      <c r="AN97" s="182">
        <v>0</v>
      </c>
      <c r="AO97" s="43">
        <v>0</v>
      </c>
      <c r="AP97" s="32">
        <v>0</v>
      </c>
      <c r="AQ97" s="42">
        <v>0</v>
      </c>
      <c r="AR97" s="43">
        <v>0</v>
      </c>
      <c r="AS97" s="33" t="str">
        <f t="shared" si="30"/>
        <v/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17"/>
      <c r="BE97" s="17"/>
      <c r="BX97" s="2"/>
      <c r="CA97" s="35" t="str">
        <f t="shared" si="31"/>
        <v/>
      </c>
      <c r="CB97" s="35" t="str">
        <f t="shared" si="32"/>
        <v/>
      </c>
      <c r="CG97" s="36">
        <f t="shared" si="33"/>
        <v>0</v>
      </c>
      <c r="CH97" s="36">
        <f t="shared" si="34"/>
        <v>0</v>
      </c>
      <c r="CI97" s="10"/>
      <c r="CJ97" s="10"/>
      <c r="CK97" s="10"/>
      <c r="CL97" s="10"/>
      <c r="CM97" s="10"/>
      <c r="CN97" s="10"/>
      <c r="CO97" s="10"/>
    </row>
    <row r="98" spans="1:93" ht="19.5" customHeight="1" x14ac:dyDescent="0.25">
      <c r="A98" s="383"/>
      <c r="B98" s="128" t="s">
        <v>83</v>
      </c>
      <c r="C98" s="129">
        <f t="shared" si="29"/>
        <v>0</v>
      </c>
      <c r="D98" s="185">
        <f>+J98+L98+N98</f>
        <v>0</v>
      </c>
      <c r="E98" s="186">
        <f>+K98+M98+O98</f>
        <v>0</v>
      </c>
      <c r="F98" s="90"/>
      <c r="G98" s="187"/>
      <c r="H98" s="90"/>
      <c r="I98" s="91"/>
      <c r="J98" s="182"/>
      <c r="K98" s="101"/>
      <c r="L98" s="53"/>
      <c r="M98" s="55"/>
      <c r="N98" s="188"/>
      <c r="O98" s="189"/>
      <c r="P98" s="117"/>
      <c r="Q98" s="116"/>
      <c r="R98" s="187"/>
      <c r="S98" s="190"/>
      <c r="T98" s="90"/>
      <c r="U98" s="91"/>
      <c r="V98" s="130"/>
      <c r="W98" s="187"/>
      <c r="X98" s="90"/>
      <c r="Y98" s="91"/>
      <c r="Z98" s="130"/>
      <c r="AA98" s="187"/>
      <c r="AB98" s="90"/>
      <c r="AC98" s="91"/>
      <c r="AD98" s="90"/>
      <c r="AE98" s="116"/>
      <c r="AF98" s="90"/>
      <c r="AG98" s="91"/>
      <c r="AH98" s="90"/>
      <c r="AI98" s="91"/>
      <c r="AJ98" s="90"/>
      <c r="AK98" s="91"/>
      <c r="AL98" s="187"/>
      <c r="AM98" s="118"/>
      <c r="AN98" s="182">
        <v>0</v>
      </c>
      <c r="AO98" s="43">
        <v>0</v>
      </c>
      <c r="AP98" s="32">
        <v>0</v>
      </c>
      <c r="AQ98" s="54">
        <v>0</v>
      </c>
      <c r="AR98" s="55">
        <v>0</v>
      </c>
      <c r="AS98" s="33" t="str">
        <f t="shared" si="30"/>
        <v/>
      </c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17"/>
      <c r="BE98" s="17"/>
      <c r="BX98" s="2"/>
      <c r="CA98" s="35" t="str">
        <f t="shared" si="31"/>
        <v/>
      </c>
      <c r="CB98" s="35" t="str">
        <f t="shared" si="32"/>
        <v/>
      </c>
      <c r="CG98" s="36">
        <f t="shared" si="33"/>
        <v>0</v>
      </c>
      <c r="CH98" s="36">
        <f t="shared" si="34"/>
        <v>0</v>
      </c>
      <c r="CI98" s="10"/>
      <c r="CJ98" s="10"/>
      <c r="CK98" s="10"/>
      <c r="CL98" s="10"/>
      <c r="CM98" s="10"/>
      <c r="CN98" s="10"/>
      <c r="CO98" s="10"/>
    </row>
    <row r="99" spans="1:93" ht="19.5" customHeight="1" x14ac:dyDescent="0.25">
      <c r="A99" s="384"/>
      <c r="B99" s="63" t="s">
        <v>84</v>
      </c>
      <c r="C99" s="64">
        <f t="shared" si="29"/>
        <v>0</v>
      </c>
      <c r="D99" s="65">
        <f>SUM(F99+H99+J99+L99+N99+P99+R99+T99+V99+X99+Z99+AB99+AD99+AF99+AH99+AJ99+AL99)</f>
        <v>0</v>
      </c>
      <c r="E99" s="191">
        <f>SUM(G99+I99+K99+M99+O99+Q99+S99+U99+W99+Y99+AA99+AC99+AE99+AG99+AI99+AK99+AM99)</f>
        <v>0</v>
      </c>
      <c r="F99" s="70"/>
      <c r="G99" s="192"/>
      <c r="H99" s="70"/>
      <c r="I99" s="74"/>
      <c r="J99" s="193"/>
      <c r="K99" s="194"/>
      <c r="L99" s="70"/>
      <c r="M99" s="84"/>
      <c r="N99" s="193"/>
      <c r="O99" s="194"/>
      <c r="P99" s="85"/>
      <c r="Q99" s="84"/>
      <c r="R99" s="192"/>
      <c r="S99" s="194"/>
      <c r="T99" s="70"/>
      <c r="U99" s="74"/>
      <c r="V99" s="193"/>
      <c r="W99" s="192"/>
      <c r="X99" s="70"/>
      <c r="Y99" s="74"/>
      <c r="Z99" s="193"/>
      <c r="AA99" s="192"/>
      <c r="AB99" s="70"/>
      <c r="AC99" s="74"/>
      <c r="AD99" s="70"/>
      <c r="AE99" s="84"/>
      <c r="AF99" s="70"/>
      <c r="AG99" s="74"/>
      <c r="AH99" s="70"/>
      <c r="AI99" s="74"/>
      <c r="AJ99" s="70"/>
      <c r="AK99" s="74"/>
      <c r="AL99" s="70"/>
      <c r="AM99" s="74"/>
      <c r="AN99" s="182">
        <v>0</v>
      </c>
      <c r="AO99" s="43">
        <v>0</v>
      </c>
      <c r="AP99" s="32">
        <v>0</v>
      </c>
      <c r="AQ99" s="42">
        <v>0</v>
      </c>
      <c r="AR99" s="43">
        <v>0</v>
      </c>
      <c r="AS99" s="33" t="str">
        <f t="shared" si="30"/>
        <v/>
      </c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17"/>
      <c r="BE99" s="17"/>
      <c r="BX99" s="2"/>
      <c r="CA99" s="35" t="str">
        <f t="shared" si="31"/>
        <v/>
      </c>
      <c r="CB99" s="35" t="str">
        <f t="shared" si="32"/>
        <v/>
      </c>
      <c r="CG99" s="36">
        <f t="shared" si="33"/>
        <v>0</v>
      </c>
      <c r="CH99" s="36">
        <f t="shared" si="34"/>
        <v>0</v>
      </c>
      <c r="CI99" s="10"/>
      <c r="CJ99" s="10"/>
      <c r="CK99" s="10"/>
      <c r="CL99" s="10"/>
      <c r="CM99" s="10"/>
      <c r="CN99" s="10"/>
      <c r="CO99" s="10"/>
    </row>
    <row r="100" spans="1:93" ht="19.5" customHeight="1" x14ac:dyDescent="0.25">
      <c r="A100" s="382" t="s">
        <v>85</v>
      </c>
      <c r="B100" s="18" t="s">
        <v>79</v>
      </c>
      <c r="C100" s="19">
        <f t="shared" si="29"/>
        <v>0</v>
      </c>
      <c r="D100" s="20">
        <f>+L100+N100+P100+R100+T100+V100+X100+Z100+AB100+AD100</f>
        <v>0</v>
      </c>
      <c r="E100" s="172">
        <f>+M100+O100+Q100+S100+U100+W100+Y100+AA100+AC100+AE100</f>
        <v>0</v>
      </c>
      <c r="F100" s="126"/>
      <c r="G100" s="173"/>
      <c r="H100" s="126"/>
      <c r="I100" s="174"/>
      <c r="J100" s="126"/>
      <c r="K100" s="173"/>
      <c r="L100" s="77"/>
      <c r="M100" s="78"/>
      <c r="N100" s="175"/>
      <c r="O100" s="176"/>
      <c r="P100" s="79"/>
      <c r="Q100" s="78"/>
      <c r="R100" s="177"/>
      <c r="S100" s="176"/>
      <c r="T100" s="77"/>
      <c r="U100" s="29"/>
      <c r="V100" s="175"/>
      <c r="W100" s="177"/>
      <c r="X100" s="77"/>
      <c r="Y100" s="29"/>
      <c r="Z100" s="175"/>
      <c r="AA100" s="177"/>
      <c r="AB100" s="77"/>
      <c r="AC100" s="29"/>
      <c r="AD100" s="77"/>
      <c r="AE100" s="78"/>
      <c r="AF100" s="107"/>
      <c r="AG100" s="195"/>
      <c r="AH100" s="107"/>
      <c r="AI100" s="195"/>
      <c r="AJ100" s="107"/>
      <c r="AK100" s="195"/>
      <c r="AL100" s="196"/>
      <c r="AM100" s="197"/>
      <c r="AN100" s="182">
        <v>0</v>
      </c>
      <c r="AO100" s="43">
        <v>0</v>
      </c>
      <c r="AP100" s="32">
        <v>0</v>
      </c>
      <c r="AQ100" s="95">
        <v>0</v>
      </c>
      <c r="AR100" s="96">
        <v>0</v>
      </c>
      <c r="AS100" s="33" t="str">
        <f t="shared" si="30"/>
        <v/>
      </c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17"/>
      <c r="BE100" s="17"/>
      <c r="BX100" s="2"/>
      <c r="CA100" s="35" t="str">
        <f t="shared" si="31"/>
        <v/>
      </c>
      <c r="CB100" s="35" t="str">
        <f t="shared" si="32"/>
        <v/>
      </c>
      <c r="CG100" s="36">
        <f t="shared" si="33"/>
        <v>0</v>
      </c>
      <c r="CH100" s="36">
        <f t="shared" si="34"/>
        <v>0</v>
      </c>
      <c r="CI100" s="10"/>
      <c r="CJ100" s="10"/>
      <c r="CK100" s="10"/>
      <c r="CL100" s="10"/>
      <c r="CM100" s="10"/>
      <c r="CN100" s="10"/>
      <c r="CO100" s="10"/>
    </row>
    <row r="101" spans="1:93" ht="19.5" customHeight="1" x14ac:dyDescent="0.25">
      <c r="A101" s="383"/>
      <c r="B101" s="37" t="s">
        <v>80</v>
      </c>
      <c r="C101" s="38">
        <f t="shared" si="29"/>
        <v>56</v>
      </c>
      <c r="D101" s="39">
        <f t="shared" ref="D101:E103" si="36">SUM(F101+H101+J101+L101+N101+P101+R101+T101+V101+X101+Z101+AB101+AD101+AF101+AH101+AJ101+AL101)</f>
        <v>29</v>
      </c>
      <c r="E101" s="183">
        <f t="shared" si="36"/>
        <v>27</v>
      </c>
      <c r="F101" s="41"/>
      <c r="G101" s="198"/>
      <c r="H101" s="41"/>
      <c r="I101" s="95"/>
      <c r="J101" s="41"/>
      <c r="K101" s="198"/>
      <c r="L101" s="41"/>
      <c r="M101" s="95"/>
      <c r="N101" s="182">
        <v>3</v>
      </c>
      <c r="O101" s="198"/>
      <c r="P101" s="41">
        <v>1</v>
      </c>
      <c r="Q101" s="95">
        <v>1</v>
      </c>
      <c r="R101" s="182">
        <v>1</v>
      </c>
      <c r="S101" s="198">
        <v>1</v>
      </c>
      <c r="T101" s="41">
        <v>2</v>
      </c>
      <c r="U101" s="95">
        <v>2</v>
      </c>
      <c r="V101" s="182">
        <v>6</v>
      </c>
      <c r="W101" s="198">
        <v>3</v>
      </c>
      <c r="X101" s="41"/>
      <c r="Y101" s="95">
        <v>1</v>
      </c>
      <c r="Z101" s="182">
        <v>3</v>
      </c>
      <c r="AA101" s="198">
        <v>6</v>
      </c>
      <c r="AB101" s="41">
        <v>3</v>
      </c>
      <c r="AC101" s="95">
        <v>2</v>
      </c>
      <c r="AD101" s="41">
        <v>2</v>
      </c>
      <c r="AE101" s="96">
        <v>2</v>
      </c>
      <c r="AF101" s="41">
        <v>6</v>
      </c>
      <c r="AG101" s="42">
        <v>5</v>
      </c>
      <c r="AH101" s="41"/>
      <c r="AI101" s="42">
        <v>2</v>
      </c>
      <c r="AJ101" s="41">
        <v>2</v>
      </c>
      <c r="AK101" s="42">
        <v>2</v>
      </c>
      <c r="AL101" s="182"/>
      <c r="AM101" s="46"/>
      <c r="AN101" s="182">
        <v>0</v>
      </c>
      <c r="AO101" s="43">
        <v>0</v>
      </c>
      <c r="AP101" s="32">
        <v>0</v>
      </c>
      <c r="AQ101" s="95">
        <v>0</v>
      </c>
      <c r="AR101" s="96">
        <v>0</v>
      </c>
      <c r="AS101" s="33" t="str">
        <f t="shared" si="30"/>
        <v/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17"/>
      <c r="BE101" s="17"/>
      <c r="BX101" s="2"/>
      <c r="CA101" s="35" t="str">
        <f t="shared" si="31"/>
        <v/>
      </c>
      <c r="CB101" s="35" t="str">
        <f t="shared" si="32"/>
        <v/>
      </c>
      <c r="CG101" s="36">
        <f t="shared" si="33"/>
        <v>0</v>
      </c>
      <c r="CH101" s="36">
        <f t="shared" si="34"/>
        <v>0</v>
      </c>
      <c r="CI101" s="10"/>
      <c r="CJ101" s="10"/>
      <c r="CK101" s="10"/>
      <c r="CL101" s="10"/>
      <c r="CM101" s="10"/>
      <c r="CN101" s="10"/>
      <c r="CO101" s="10"/>
    </row>
    <row r="102" spans="1:93" ht="19.5" customHeight="1" x14ac:dyDescent="0.25">
      <c r="A102" s="383"/>
      <c r="B102" s="37" t="s">
        <v>81</v>
      </c>
      <c r="C102" s="38">
        <f t="shared" si="29"/>
        <v>13</v>
      </c>
      <c r="D102" s="39">
        <f>SUM(F102+H102+J102+L102+N102+P102+R102+T102+V102+X102+Z102+AB102+AD102+AF102+AH102+AJ102+AL102)</f>
        <v>10</v>
      </c>
      <c r="E102" s="183">
        <f t="shared" si="36"/>
        <v>3</v>
      </c>
      <c r="F102" s="41"/>
      <c r="G102" s="184"/>
      <c r="H102" s="41"/>
      <c r="I102" s="42"/>
      <c r="J102" s="41"/>
      <c r="K102" s="184"/>
      <c r="L102" s="41"/>
      <c r="M102" s="42">
        <v>1</v>
      </c>
      <c r="N102" s="182">
        <v>2</v>
      </c>
      <c r="O102" s="184"/>
      <c r="P102" s="41">
        <v>2</v>
      </c>
      <c r="Q102" s="42"/>
      <c r="R102" s="182">
        <v>3</v>
      </c>
      <c r="S102" s="184"/>
      <c r="T102" s="41">
        <v>3</v>
      </c>
      <c r="U102" s="42"/>
      <c r="V102" s="182"/>
      <c r="W102" s="184">
        <v>1</v>
      </c>
      <c r="X102" s="41"/>
      <c r="Y102" s="42">
        <v>1</v>
      </c>
      <c r="Z102" s="182"/>
      <c r="AA102" s="184"/>
      <c r="AB102" s="41"/>
      <c r="AC102" s="42"/>
      <c r="AD102" s="41"/>
      <c r="AE102" s="43"/>
      <c r="AF102" s="41"/>
      <c r="AG102" s="42"/>
      <c r="AH102" s="41"/>
      <c r="AI102" s="42"/>
      <c r="AJ102" s="41"/>
      <c r="AK102" s="42"/>
      <c r="AL102" s="182"/>
      <c r="AM102" s="46"/>
      <c r="AN102" s="182">
        <v>0</v>
      </c>
      <c r="AO102" s="43">
        <v>0</v>
      </c>
      <c r="AP102" s="32">
        <v>0</v>
      </c>
      <c r="AQ102" s="42">
        <v>1</v>
      </c>
      <c r="AR102" s="43">
        <v>0</v>
      </c>
      <c r="AS102" s="33" t="str">
        <f t="shared" si="30"/>
        <v/>
      </c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17"/>
      <c r="BE102" s="17"/>
      <c r="BX102" s="2"/>
      <c r="CA102" s="35" t="str">
        <f t="shared" si="31"/>
        <v/>
      </c>
      <c r="CB102" s="35" t="str">
        <f t="shared" si="32"/>
        <v/>
      </c>
      <c r="CG102" s="36">
        <f t="shared" si="33"/>
        <v>0</v>
      </c>
      <c r="CH102" s="36">
        <f t="shared" si="34"/>
        <v>0</v>
      </c>
      <c r="CI102" s="10"/>
      <c r="CJ102" s="10"/>
      <c r="CK102" s="10"/>
      <c r="CL102" s="10"/>
      <c r="CM102" s="10"/>
      <c r="CN102" s="10"/>
      <c r="CO102" s="10"/>
    </row>
    <row r="103" spans="1:93" ht="19.5" customHeight="1" x14ac:dyDescent="0.25">
      <c r="A103" s="383"/>
      <c r="B103" s="37" t="s">
        <v>82</v>
      </c>
      <c r="C103" s="38">
        <f t="shared" si="29"/>
        <v>0</v>
      </c>
      <c r="D103" s="39">
        <f t="shared" si="36"/>
        <v>0</v>
      </c>
      <c r="E103" s="183">
        <f t="shared" si="36"/>
        <v>0</v>
      </c>
      <c r="F103" s="41"/>
      <c r="G103" s="184"/>
      <c r="H103" s="41"/>
      <c r="I103" s="42"/>
      <c r="J103" s="41"/>
      <c r="K103" s="184"/>
      <c r="L103" s="41"/>
      <c r="M103" s="42"/>
      <c r="N103" s="182"/>
      <c r="O103" s="184"/>
      <c r="P103" s="41"/>
      <c r="Q103" s="42"/>
      <c r="R103" s="182"/>
      <c r="S103" s="184"/>
      <c r="T103" s="41"/>
      <c r="U103" s="42"/>
      <c r="V103" s="182"/>
      <c r="W103" s="184"/>
      <c r="X103" s="41"/>
      <c r="Y103" s="42"/>
      <c r="Z103" s="182"/>
      <c r="AA103" s="184"/>
      <c r="AB103" s="41"/>
      <c r="AC103" s="42"/>
      <c r="AD103" s="41"/>
      <c r="AE103" s="43"/>
      <c r="AF103" s="41"/>
      <c r="AG103" s="42"/>
      <c r="AH103" s="41"/>
      <c r="AI103" s="42"/>
      <c r="AJ103" s="41"/>
      <c r="AK103" s="42"/>
      <c r="AL103" s="182"/>
      <c r="AM103" s="46"/>
      <c r="AN103" s="182">
        <v>0</v>
      </c>
      <c r="AO103" s="43">
        <v>0</v>
      </c>
      <c r="AP103" s="32">
        <v>0</v>
      </c>
      <c r="AQ103" s="42">
        <v>0</v>
      </c>
      <c r="AR103" s="43">
        <v>0</v>
      </c>
      <c r="AS103" s="33" t="str">
        <f t="shared" si="30"/>
        <v/>
      </c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17"/>
      <c r="BE103" s="17"/>
      <c r="BX103" s="2"/>
      <c r="CA103" s="35" t="str">
        <f t="shared" si="31"/>
        <v/>
      </c>
      <c r="CB103" s="35" t="str">
        <f t="shared" si="32"/>
        <v/>
      </c>
      <c r="CG103" s="36">
        <f t="shared" si="33"/>
        <v>0</v>
      </c>
      <c r="CH103" s="36">
        <f t="shared" si="34"/>
        <v>0</v>
      </c>
      <c r="CI103" s="10"/>
      <c r="CJ103" s="10"/>
      <c r="CK103" s="10"/>
      <c r="CL103" s="10"/>
      <c r="CM103" s="10"/>
      <c r="CN103" s="10"/>
      <c r="CO103" s="10"/>
    </row>
    <row r="104" spans="1:93" ht="19.5" customHeight="1" x14ac:dyDescent="0.25">
      <c r="A104" s="383"/>
      <c r="B104" s="128" t="s">
        <v>83</v>
      </c>
      <c r="C104" s="129">
        <f t="shared" si="29"/>
        <v>0</v>
      </c>
      <c r="D104" s="185">
        <f>+J104+L104+N104</f>
        <v>0</v>
      </c>
      <c r="E104" s="186">
        <f>+K104+M104+O104</f>
        <v>0</v>
      </c>
      <c r="F104" s="90"/>
      <c r="G104" s="187"/>
      <c r="H104" s="126"/>
      <c r="I104" s="174"/>
      <c r="J104" s="41"/>
      <c r="K104" s="184"/>
      <c r="L104" s="41"/>
      <c r="M104" s="42"/>
      <c r="N104" s="182"/>
      <c r="O104" s="184"/>
      <c r="P104" s="199"/>
      <c r="Q104" s="127"/>
      <c r="R104" s="173"/>
      <c r="S104" s="200"/>
      <c r="T104" s="126"/>
      <c r="U104" s="174"/>
      <c r="V104" s="201"/>
      <c r="W104" s="173"/>
      <c r="X104" s="126"/>
      <c r="Y104" s="174"/>
      <c r="Z104" s="201"/>
      <c r="AA104" s="173"/>
      <c r="AB104" s="126"/>
      <c r="AC104" s="174"/>
      <c r="AD104" s="126"/>
      <c r="AE104" s="127"/>
      <c r="AF104" s="126"/>
      <c r="AG104" s="174"/>
      <c r="AH104" s="126"/>
      <c r="AI104" s="174"/>
      <c r="AJ104" s="126"/>
      <c r="AK104" s="174"/>
      <c r="AL104" s="173"/>
      <c r="AM104" s="202"/>
      <c r="AN104" s="182">
        <v>0</v>
      </c>
      <c r="AO104" s="43">
        <v>0</v>
      </c>
      <c r="AP104" s="32">
        <v>0</v>
      </c>
      <c r="AQ104" s="42">
        <v>0</v>
      </c>
      <c r="AR104" s="43">
        <v>0</v>
      </c>
      <c r="AS104" s="33" t="str">
        <f t="shared" si="30"/>
        <v/>
      </c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17"/>
      <c r="BE104" s="17"/>
      <c r="BX104" s="2"/>
      <c r="CA104" s="35" t="str">
        <f t="shared" si="31"/>
        <v/>
      </c>
      <c r="CB104" s="35" t="str">
        <f t="shared" si="32"/>
        <v/>
      </c>
      <c r="CG104" s="36">
        <f t="shared" si="33"/>
        <v>0</v>
      </c>
      <c r="CH104" s="36">
        <f t="shared" si="34"/>
        <v>0</v>
      </c>
      <c r="CI104" s="10"/>
      <c r="CJ104" s="10"/>
      <c r="CK104" s="10"/>
      <c r="CL104" s="10"/>
      <c r="CM104" s="10"/>
      <c r="CN104" s="10"/>
      <c r="CO104" s="10"/>
    </row>
    <row r="105" spans="1:93" ht="19.5" customHeight="1" x14ac:dyDescent="0.25">
      <c r="A105" s="384"/>
      <c r="B105" s="63" t="s">
        <v>84</v>
      </c>
      <c r="C105" s="64">
        <f t="shared" si="29"/>
        <v>0</v>
      </c>
      <c r="D105" s="65">
        <f>SUM(F105+H105+J105+L105+N105+P105+R105+T105+V105+X105+Z105+AB105+AD105+AF105+AH105+AJ105+AL105)</f>
        <v>0</v>
      </c>
      <c r="E105" s="191">
        <f>SUM(G105+I105+K105+M105+O105+Q105+S105+U105+W105+Y105+AA105+AC105+AE105+AG105+AI105+AK105+AM105)</f>
        <v>0</v>
      </c>
      <c r="F105" s="70"/>
      <c r="G105" s="192"/>
      <c r="H105" s="70"/>
      <c r="I105" s="74"/>
      <c r="J105" s="193"/>
      <c r="K105" s="194"/>
      <c r="L105" s="70"/>
      <c r="M105" s="84"/>
      <c r="N105" s="193"/>
      <c r="O105" s="194"/>
      <c r="P105" s="85"/>
      <c r="Q105" s="84"/>
      <c r="R105" s="192"/>
      <c r="S105" s="194"/>
      <c r="T105" s="70"/>
      <c r="U105" s="74"/>
      <c r="V105" s="193"/>
      <c r="W105" s="192"/>
      <c r="X105" s="70"/>
      <c r="Y105" s="74"/>
      <c r="Z105" s="193"/>
      <c r="AA105" s="192"/>
      <c r="AB105" s="70"/>
      <c r="AC105" s="74"/>
      <c r="AD105" s="70"/>
      <c r="AE105" s="84"/>
      <c r="AF105" s="70"/>
      <c r="AG105" s="74"/>
      <c r="AH105" s="70"/>
      <c r="AI105" s="74"/>
      <c r="AJ105" s="70"/>
      <c r="AK105" s="74"/>
      <c r="AL105" s="192"/>
      <c r="AM105" s="86"/>
      <c r="AN105" s="193">
        <v>0</v>
      </c>
      <c r="AO105" s="84">
        <v>0</v>
      </c>
      <c r="AP105" s="75">
        <v>0</v>
      </c>
      <c r="AQ105" s="74">
        <v>0</v>
      </c>
      <c r="AR105" s="74">
        <v>0</v>
      </c>
      <c r="AS105" s="33" t="str">
        <f t="shared" si="30"/>
        <v/>
      </c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17"/>
      <c r="BE105" s="17"/>
      <c r="BX105" s="2"/>
      <c r="CA105" s="35" t="str">
        <f t="shared" si="31"/>
        <v/>
      </c>
      <c r="CB105" s="35" t="str">
        <f t="shared" si="32"/>
        <v/>
      </c>
      <c r="CG105" s="36">
        <f t="shared" si="33"/>
        <v>0</v>
      </c>
      <c r="CH105" s="36">
        <f t="shared" si="34"/>
        <v>0</v>
      </c>
      <c r="CI105" s="10"/>
      <c r="CJ105" s="10"/>
      <c r="CK105" s="10"/>
      <c r="CL105" s="10"/>
      <c r="CM105" s="10"/>
      <c r="CN105" s="10"/>
      <c r="CO105" s="10"/>
    </row>
    <row r="106" spans="1:93" ht="32.1" customHeight="1" x14ac:dyDescent="0.25">
      <c r="A106" s="203" t="s">
        <v>86</v>
      </c>
      <c r="B106" s="9"/>
      <c r="C106" s="9"/>
      <c r="D106" s="9"/>
      <c r="E106" s="163"/>
      <c r="F106" s="163"/>
      <c r="G106" s="163"/>
      <c r="H106" s="163"/>
      <c r="I106" s="163"/>
      <c r="J106" s="163"/>
      <c r="K106" s="163"/>
      <c r="L106" s="164"/>
      <c r="M106" s="17"/>
      <c r="N106" s="17"/>
      <c r="O106" s="17"/>
      <c r="P106" s="17"/>
      <c r="Q106" s="17"/>
      <c r="R106" s="17"/>
      <c r="S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25.35" customHeight="1" x14ac:dyDescent="0.25">
      <c r="A107" s="392" t="s">
        <v>87</v>
      </c>
      <c r="B107" s="204" t="s">
        <v>88</v>
      </c>
      <c r="C107" s="336" t="s">
        <v>89</v>
      </c>
      <c r="D107" s="336" t="s">
        <v>90</v>
      </c>
      <c r="E107" s="163"/>
      <c r="F107" s="163"/>
      <c r="G107" s="163"/>
      <c r="H107" s="163"/>
      <c r="I107" s="163"/>
      <c r="J107" s="163"/>
      <c r="K107" s="163"/>
      <c r="L107" s="164"/>
      <c r="M107" s="17"/>
      <c r="N107" s="17"/>
      <c r="O107" s="17"/>
      <c r="P107" s="17"/>
      <c r="Q107" s="17"/>
      <c r="R107" s="17"/>
      <c r="S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26.25" customHeight="1" x14ac:dyDescent="0.25">
      <c r="A108" s="395"/>
      <c r="B108" s="206" t="s">
        <v>91</v>
      </c>
      <c r="C108" s="30"/>
      <c r="D108" s="30"/>
      <c r="E108" s="33" t="str">
        <f>$CA108&amp;$CB108&amp;$CC108&amp;$CD108</f>
        <v/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17"/>
      <c r="R108" s="17"/>
      <c r="S108" s="17"/>
      <c r="CA108" s="4" t="str">
        <f>IF(D108&lt;=C108,"","* Las consejerías realizadas en Espacios Amigables NO DEBEN ser mayor al Total de Actividades. ")</f>
        <v/>
      </c>
      <c r="CG108" s="10">
        <f>IF(D108&lt;=C108,0,1)</f>
        <v>0</v>
      </c>
      <c r="CH108" s="10"/>
      <c r="CI108" s="10"/>
      <c r="CJ108" s="10"/>
      <c r="CK108" s="10"/>
      <c r="CL108" s="10"/>
      <c r="CM108" s="10"/>
      <c r="CN108" s="10"/>
      <c r="CO108" s="10"/>
    </row>
    <row r="109" spans="1:93" ht="26.25" customHeight="1" x14ac:dyDescent="0.25">
      <c r="A109" s="395"/>
      <c r="B109" s="207" t="s">
        <v>92</v>
      </c>
      <c r="C109" s="32"/>
      <c r="D109" s="32"/>
      <c r="E109" s="33" t="str">
        <f>$CA109&amp;$CB109&amp;$CC109&amp;$CD109</f>
        <v/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17"/>
      <c r="R109" s="17"/>
      <c r="S109" s="17"/>
      <c r="CA109" s="4" t="str">
        <f>IF(D109&lt;=C109,"","* Las consejerías realizadas en Espacios Amigables NO DEBEN ser mayor al Total de Actividades. ")</f>
        <v/>
      </c>
      <c r="CG109" s="10">
        <f>IF(D109&lt;=C109,0,1)</f>
        <v>0</v>
      </c>
      <c r="CH109" s="10"/>
      <c r="CI109" s="10"/>
      <c r="CJ109" s="10"/>
      <c r="CK109" s="10"/>
      <c r="CL109" s="10"/>
      <c r="CM109" s="10"/>
      <c r="CN109" s="10"/>
      <c r="CO109" s="10"/>
    </row>
    <row r="110" spans="1:93" ht="26.25" customHeight="1" x14ac:dyDescent="0.25">
      <c r="A110" s="395"/>
      <c r="B110" s="207" t="s">
        <v>93</v>
      </c>
      <c r="C110" s="32"/>
      <c r="D110" s="32"/>
      <c r="E110" s="33" t="str">
        <f>$CA110&amp;$CB110&amp;$CC110&amp;$CD110</f>
        <v/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17"/>
      <c r="R110" s="17"/>
      <c r="S110" s="17"/>
      <c r="CA110" s="4" t="str">
        <f>IF(D110&lt;=C110,"","* Las consejerías realizadas en Espacios Amigables NO DEBEN ser mayor al Total de Actividades. ")</f>
        <v/>
      </c>
      <c r="CG110" s="10">
        <f>IF(D110&lt;=C110,0,1)</f>
        <v>0</v>
      </c>
      <c r="CH110" s="10"/>
      <c r="CI110" s="10"/>
      <c r="CJ110" s="10"/>
      <c r="CK110" s="10"/>
      <c r="CL110" s="10"/>
      <c r="CM110" s="10"/>
      <c r="CN110" s="10"/>
      <c r="CO110" s="10"/>
    </row>
    <row r="111" spans="1:93" ht="26.25" customHeight="1" x14ac:dyDescent="0.25">
      <c r="A111" s="395"/>
      <c r="B111" s="207" t="s">
        <v>94</v>
      </c>
      <c r="C111" s="32"/>
      <c r="D111" s="208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17"/>
      <c r="R111" s="17"/>
      <c r="S111" s="17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ht="26.25" customHeight="1" x14ac:dyDescent="0.25">
      <c r="A112" s="395"/>
      <c r="B112" s="209" t="s">
        <v>95</v>
      </c>
      <c r="C112" s="42"/>
      <c r="D112" s="208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17"/>
      <c r="R112" s="17"/>
      <c r="S112" s="17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104" ht="26.25" customHeight="1" x14ac:dyDescent="0.25">
      <c r="A113" s="395"/>
      <c r="B113" s="209" t="s">
        <v>96</v>
      </c>
      <c r="C113" s="42"/>
      <c r="D113" s="32"/>
      <c r="E113" s="33" t="str">
        <f>$CA113&amp;$CB113&amp;$CC113&amp;$CD113</f>
        <v/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17"/>
      <c r="R113" s="17"/>
      <c r="S113" s="17"/>
      <c r="CA113" s="4" t="str">
        <f>IF(D113&lt;=C113,"","* Las consejerías realizadas en Espacios Amigables NO DEBEN ser mayor al Total de Actividades. ")</f>
        <v/>
      </c>
      <c r="CG113" s="10">
        <f>IF(D113&lt;=C113,0,1)</f>
        <v>0</v>
      </c>
      <c r="CH113" s="10"/>
      <c r="CI113" s="10"/>
      <c r="CJ113" s="10"/>
      <c r="CK113" s="10"/>
      <c r="CL113" s="10"/>
      <c r="CM113" s="10"/>
      <c r="CN113" s="10"/>
      <c r="CO113" s="10"/>
    </row>
    <row r="114" spans="1:104" ht="26.25" customHeight="1" x14ac:dyDescent="0.25">
      <c r="A114" s="395"/>
      <c r="B114" s="209" t="s">
        <v>97</v>
      </c>
      <c r="C114" s="42"/>
      <c r="D114" s="32"/>
      <c r="E114" s="33" t="str">
        <f>$CA114&amp;$CB114&amp;$CC114&amp;$CD114</f>
        <v/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17"/>
      <c r="R114" s="17"/>
      <c r="S114" s="17"/>
      <c r="CA114" s="4" t="str">
        <f>IF(D114&lt;=C114,"","* Las consejerías realizadas en Espacios Amigables NO DEBEN ser mayor al Total de Actividades. ")</f>
        <v/>
      </c>
      <c r="CG114" s="10">
        <f>IF(D114&lt;=C114,0,1)</f>
        <v>0</v>
      </c>
      <c r="CH114" s="10"/>
      <c r="CI114" s="10"/>
      <c r="CJ114" s="10"/>
      <c r="CK114" s="10"/>
      <c r="CL114" s="10"/>
      <c r="CM114" s="10"/>
      <c r="CN114" s="10"/>
      <c r="CO114" s="10"/>
    </row>
    <row r="115" spans="1:104" ht="26.25" customHeight="1" x14ac:dyDescent="0.25">
      <c r="A115" s="395"/>
      <c r="B115" s="209" t="s">
        <v>98</v>
      </c>
      <c r="C115" s="32"/>
      <c r="D115" s="32"/>
      <c r="E115" s="33" t="str">
        <f>$CA115&amp;$CB115&amp;$CC115&amp;$CD115</f>
        <v/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7"/>
      <c r="R115" s="17"/>
      <c r="S115" s="17"/>
      <c r="CA115" s="4" t="str">
        <f>IF(D115&lt;=C115,"","* Las consejerías realizadas en Espacios Amigables NO DEBEN ser mayor al Total de Actividades. ")</f>
        <v/>
      </c>
      <c r="CG115" s="10">
        <f>IF(D115&lt;=C115,0,1)</f>
        <v>0</v>
      </c>
      <c r="CH115" s="10"/>
      <c r="CI115" s="10"/>
      <c r="CJ115" s="10"/>
      <c r="CK115" s="10"/>
      <c r="CL115" s="10"/>
      <c r="CM115" s="10"/>
      <c r="CN115" s="10"/>
      <c r="CO115" s="10"/>
    </row>
    <row r="116" spans="1:104" ht="26.25" customHeight="1" x14ac:dyDescent="0.25">
      <c r="A116" s="398"/>
      <c r="B116" s="210" t="s">
        <v>99</v>
      </c>
      <c r="C116" s="211"/>
      <c r="D116" s="211"/>
      <c r="E116" s="33" t="str">
        <f>$CA116&amp;$CB116&amp;$CC116&amp;$CD116</f>
        <v/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17"/>
      <c r="R116" s="17"/>
      <c r="S116" s="17"/>
      <c r="CA116" s="4" t="str">
        <f>IF(D116&lt;=C116,"","* Las consejerías realizadas en Espacios Amigables NO DEBEN ser mayor al Total de Actividades. ")</f>
        <v/>
      </c>
      <c r="CG116" s="10">
        <f>IF(D116&lt;=C116,0,1)</f>
        <v>0</v>
      </c>
      <c r="CH116" s="10"/>
      <c r="CI116" s="10"/>
      <c r="CJ116" s="10"/>
      <c r="CK116" s="10"/>
      <c r="CL116" s="10"/>
      <c r="CM116" s="10"/>
      <c r="CN116" s="10"/>
      <c r="CO116" s="10"/>
    </row>
    <row r="117" spans="1:104" ht="26.25" customHeight="1" x14ac:dyDescent="0.25">
      <c r="A117" s="212" t="s">
        <v>100</v>
      </c>
      <c r="B117" s="212"/>
      <c r="C117" s="203"/>
      <c r="D117" s="203"/>
      <c r="E117" s="21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7"/>
      <c r="R117" s="17"/>
      <c r="S117" s="17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104" ht="26.25" customHeight="1" x14ac:dyDescent="0.25">
      <c r="A118" s="382" t="s">
        <v>101</v>
      </c>
      <c r="B118" s="203"/>
      <c r="C118" s="391" t="s">
        <v>102</v>
      </c>
      <c r="D118" s="392"/>
      <c r="E118" s="393"/>
      <c r="F118" s="419" t="s">
        <v>7</v>
      </c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1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26.25" customHeight="1" x14ac:dyDescent="0.25">
      <c r="A119" s="383"/>
      <c r="B119" s="203"/>
      <c r="C119" s="397"/>
      <c r="D119" s="398"/>
      <c r="E119" s="399"/>
      <c r="F119" s="407" t="s">
        <v>16</v>
      </c>
      <c r="G119" s="408"/>
      <c r="H119" s="407" t="s">
        <v>17</v>
      </c>
      <c r="I119" s="408"/>
      <c r="J119" s="407" t="s">
        <v>18</v>
      </c>
      <c r="K119" s="408"/>
      <c r="L119" s="407" t="s">
        <v>19</v>
      </c>
      <c r="M119" s="408"/>
      <c r="N119" s="407" t="s">
        <v>20</v>
      </c>
      <c r="O119" s="408"/>
      <c r="P119" s="407" t="s">
        <v>21</v>
      </c>
      <c r="Q119" s="408"/>
      <c r="R119" s="407" t="s">
        <v>22</v>
      </c>
      <c r="S119" s="408"/>
      <c r="T119" s="407" t="s">
        <v>23</v>
      </c>
      <c r="U119" s="408"/>
      <c r="V119" s="407" t="s">
        <v>24</v>
      </c>
      <c r="W119" s="408"/>
      <c r="X119" s="407" t="s">
        <v>25</v>
      </c>
      <c r="Y119" s="408"/>
      <c r="Z119" s="407" t="s">
        <v>26</v>
      </c>
      <c r="AA119" s="408"/>
      <c r="AB119" s="407" t="s">
        <v>27</v>
      </c>
      <c r="AC119" s="408"/>
      <c r="AD119" s="407" t="s">
        <v>28</v>
      </c>
      <c r="AE119" s="408"/>
      <c r="AF119" s="407" t="s">
        <v>29</v>
      </c>
      <c r="AG119" s="408"/>
      <c r="AH119" s="415" t="s">
        <v>30</v>
      </c>
      <c r="AI119" s="416"/>
      <c r="AJ119" s="418" t="s">
        <v>103</v>
      </c>
      <c r="AK119" s="417"/>
      <c r="AP119" s="3"/>
      <c r="AQ119" s="3"/>
      <c r="AR119" s="3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27" customHeight="1" x14ac:dyDescent="0.25">
      <c r="A120" s="384"/>
      <c r="B120" s="203"/>
      <c r="C120" s="337" t="s">
        <v>31</v>
      </c>
      <c r="D120" s="170" t="s">
        <v>32</v>
      </c>
      <c r="E120" s="334" t="s">
        <v>33</v>
      </c>
      <c r="F120" s="11" t="s">
        <v>32</v>
      </c>
      <c r="G120" s="333" t="s">
        <v>33</v>
      </c>
      <c r="H120" s="11" t="s">
        <v>32</v>
      </c>
      <c r="I120" s="333" t="s">
        <v>33</v>
      </c>
      <c r="J120" s="11" t="s">
        <v>32</v>
      </c>
      <c r="K120" s="333" t="s">
        <v>33</v>
      </c>
      <c r="L120" s="11" t="s">
        <v>32</v>
      </c>
      <c r="M120" s="333" t="s">
        <v>33</v>
      </c>
      <c r="N120" s="11" t="s">
        <v>32</v>
      </c>
      <c r="O120" s="333" t="s">
        <v>33</v>
      </c>
      <c r="P120" s="11" t="s">
        <v>32</v>
      </c>
      <c r="Q120" s="333" t="s">
        <v>33</v>
      </c>
      <c r="R120" s="11" t="s">
        <v>32</v>
      </c>
      <c r="S120" s="333" t="s">
        <v>33</v>
      </c>
      <c r="T120" s="11" t="s">
        <v>32</v>
      </c>
      <c r="U120" s="333" t="s">
        <v>33</v>
      </c>
      <c r="V120" s="11" t="s">
        <v>32</v>
      </c>
      <c r="W120" s="333" t="s">
        <v>33</v>
      </c>
      <c r="X120" s="11" t="s">
        <v>32</v>
      </c>
      <c r="Y120" s="333" t="s">
        <v>33</v>
      </c>
      <c r="Z120" s="11" t="s">
        <v>32</v>
      </c>
      <c r="AA120" s="333" t="s">
        <v>33</v>
      </c>
      <c r="AB120" s="11" t="s">
        <v>32</v>
      </c>
      <c r="AC120" s="333" t="s">
        <v>33</v>
      </c>
      <c r="AD120" s="11" t="s">
        <v>32</v>
      </c>
      <c r="AE120" s="333" t="s">
        <v>33</v>
      </c>
      <c r="AF120" s="11" t="s">
        <v>32</v>
      </c>
      <c r="AG120" s="333" t="s">
        <v>33</v>
      </c>
      <c r="AH120" s="11" t="s">
        <v>32</v>
      </c>
      <c r="AI120" s="340" t="s">
        <v>33</v>
      </c>
      <c r="AJ120" s="170" t="s">
        <v>32</v>
      </c>
      <c r="AK120" s="333" t="s">
        <v>33</v>
      </c>
      <c r="AP120" s="3"/>
      <c r="AQ120" s="3"/>
      <c r="AR120" s="3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20.25" customHeight="1" x14ac:dyDescent="0.25">
      <c r="A121" s="393" t="s">
        <v>104</v>
      </c>
      <c r="B121" s="18" t="s">
        <v>105</v>
      </c>
      <c r="C121" s="215">
        <f>SUM(D121:E121)</f>
        <v>0</v>
      </c>
      <c r="D121" s="216">
        <f t="shared" ref="D121:E123" si="37">+F121+H121+J121+L121+N121+P121+R121+T121+V121+X121+Z121+AB121+AD121+AF121+AH121</f>
        <v>0</v>
      </c>
      <c r="E121" s="21">
        <f t="shared" si="37"/>
        <v>0</v>
      </c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5"/>
      <c r="AI121" s="26"/>
      <c r="AJ121" s="217"/>
      <c r="AK121" s="24"/>
      <c r="AP121" s="3"/>
      <c r="AQ121" s="3"/>
      <c r="AR121" s="3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8.75" customHeight="1" x14ac:dyDescent="0.25">
      <c r="A122" s="396"/>
      <c r="B122" s="37" t="s">
        <v>106</v>
      </c>
      <c r="C122" s="103">
        <f>SUM(D122:E122)</f>
        <v>0</v>
      </c>
      <c r="D122" s="218">
        <f t="shared" si="37"/>
        <v>0</v>
      </c>
      <c r="E122" s="40">
        <f t="shared" si="37"/>
        <v>0</v>
      </c>
      <c r="F122" s="41"/>
      <c r="G122" s="43"/>
      <c r="H122" s="41"/>
      <c r="I122" s="43"/>
      <c r="J122" s="41"/>
      <c r="K122" s="43"/>
      <c r="L122" s="41"/>
      <c r="M122" s="43"/>
      <c r="N122" s="41"/>
      <c r="O122" s="43"/>
      <c r="P122" s="41"/>
      <c r="Q122" s="43"/>
      <c r="R122" s="41"/>
      <c r="S122" s="43"/>
      <c r="T122" s="41"/>
      <c r="U122" s="43"/>
      <c r="V122" s="41"/>
      <c r="W122" s="43"/>
      <c r="X122" s="41"/>
      <c r="Y122" s="43"/>
      <c r="Z122" s="41"/>
      <c r="AA122" s="43"/>
      <c r="AB122" s="41"/>
      <c r="AC122" s="43"/>
      <c r="AD122" s="41"/>
      <c r="AE122" s="43"/>
      <c r="AF122" s="41"/>
      <c r="AG122" s="43"/>
      <c r="AH122" s="44"/>
      <c r="AI122" s="45"/>
      <c r="AJ122" s="184"/>
      <c r="AK122" s="43"/>
      <c r="AP122" s="3"/>
      <c r="AQ122" s="3"/>
      <c r="AR122" s="3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8.75" customHeight="1" x14ac:dyDescent="0.25">
      <c r="A123" s="399"/>
      <c r="B123" s="63" t="s">
        <v>107</v>
      </c>
      <c r="C123" s="219">
        <f>SUM(D123:E123)</f>
        <v>0</v>
      </c>
      <c r="D123" s="220">
        <f t="shared" si="37"/>
        <v>0</v>
      </c>
      <c r="E123" s="66">
        <f t="shared" si="37"/>
        <v>0</v>
      </c>
      <c r="F123" s="70"/>
      <c r="G123" s="84"/>
      <c r="H123" s="70"/>
      <c r="I123" s="84"/>
      <c r="J123" s="70"/>
      <c r="K123" s="84"/>
      <c r="L123" s="70"/>
      <c r="M123" s="84"/>
      <c r="N123" s="70"/>
      <c r="O123" s="84"/>
      <c r="P123" s="70"/>
      <c r="Q123" s="84"/>
      <c r="R123" s="70"/>
      <c r="S123" s="84"/>
      <c r="T123" s="70"/>
      <c r="U123" s="84"/>
      <c r="V123" s="70"/>
      <c r="W123" s="84"/>
      <c r="X123" s="70"/>
      <c r="Y123" s="84"/>
      <c r="Z123" s="70"/>
      <c r="AA123" s="84"/>
      <c r="AB123" s="70"/>
      <c r="AC123" s="84"/>
      <c r="AD123" s="70"/>
      <c r="AE123" s="84"/>
      <c r="AF123" s="70"/>
      <c r="AG123" s="84"/>
      <c r="AH123" s="85"/>
      <c r="AI123" s="86"/>
      <c r="AJ123" s="192"/>
      <c r="AK123" s="84"/>
      <c r="AP123" s="3"/>
      <c r="AQ123" s="3"/>
      <c r="AR123" s="3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21" customHeight="1" x14ac:dyDescent="0.25">
      <c r="A124" s="203" t="s">
        <v>108</v>
      </c>
      <c r="B124" s="9"/>
      <c r="C124" s="221"/>
      <c r="D124" s="222"/>
      <c r="E124" s="164"/>
      <c r="F124" s="164"/>
      <c r="G124" s="164"/>
      <c r="H124" s="164"/>
      <c r="I124" s="164"/>
      <c r="J124" s="164"/>
      <c r="K124" s="164"/>
      <c r="L124" s="164"/>
      <c r="M124" s="17"/>
      <c r="N124" s="17"/>
      <c r="O124" s="17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104" ht="21.75" customHeight="1" x14ac:dyDescent="0.25">
      <c r="A125" s="203" t="s">
        <v>109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104" ht="27" customHeight="1" x14ac:dyDescent="0.25">
      <c r="A126" s="406" t="s">
        <v>110</v>
      </c>
      <c r="B126" s="406" t="s">
        <v>111</v>
      </c>
      <c r="C126" s="406" t="s">
        <v>89</v>
      </c>
      <c r="D126" s="407" t="s">
        <v>112</v>
      </c>
      <c r="E126" s="422"/>
      <c r="F126" s="422"/>
      <c r="G126" s="422"/>
      <c r="H126" s="422"/>
      <c r="I126" s="422"/>
      <c r="J126" s="423"/>
      <c r="K126" s="393" t="s">
        <v>113</v>
      </c>
      <c r="L126" s="393" t="s">
        <v>114</v>
      </c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104" ht="55.5" customHeight="1" x14ac:dyDescent="0.25">
      <c r="A127" s="406"/>
      <c r="B127" s="406"/>
      <c r="C127" s="406"/>
      <c r="D127" s="11" t="s">
        <v>115</v>
      </c>
      <c r="E127" s="12" t="s">
        <v>116</v>
      </c>
      <c r="F127" s="12" t="s">
        <v>117</v>
      </c>
      <c r="G127" s="12" t="s">
        <v>118</v>
      </c>
      <c r="H127" s="12" t="s">
        <v>119</v>
      </c>
      <c r="I127" s="223" t="s">
        <v>120</v>
      </c>
      <c r="J127" s="224" t="s">
        <v>121</v>
      </c>
      <c r="K127" s="399"/>
      <c r="L127" s="399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104" ht="19.5" customHeight="1" x14ac:dyDescent="0.25">
      <c r="A128" s="406" t="s">
        <v>122</v>
      </c>
      <c r="B128" s="225" t="s">
        <v>123</v>
      </c>
      <c r="C128" s="226">
        <f t="shared" ref="C128:C143" si="38">SUM(D128:J128)</f>
        <v>0</v>
      </c>
      <c r="D128" s="22"/>
      <c r="E128" s="227"/>
      <c r="F128" s="227"/>
      <c r="G128" s="227"/>
      <c r="H128" s="227"/>
      <c r="I128" s="228"/>
      <c r="J128" s="26"/>
      <c r="K128" s="229"/>
      <c r="L128" s="102"/>
      <c r="M128" s="3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ht="19.5" customHeight="1" x14ac:dyDescent="0.25">
      <c r="A129" s="406"/>
      <c r="B129" s="209" t="s">
        <v>124</v>
      </c>
      <c r="C129" s="103">
        <f t="shared" si="38"/>
        <v>0</v>
      </c>
      <c r="D129" s="41"/>
      <c r="E129" s="230"/>
      <c r="F129" s="230"/>
      <c r="G129" s="230"/>
      <c r="H129" s="230"/>
      <c r="I129" s="101"/>
      <c r="J129" s="45"/>
      <c r="K129" s="182"/>
      <c r="L129" s="32"/>
      <c r="M129" s="3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ht="19.5" customHeight="1" x14ac:dyDescent="0.25">
      <c r="A130" s="406"/>
      <c r="B130" s="209" t="s">
        <v>125</v>
      </c>
      <c r="C130" s="103">
        <f t="shared" si="38"/>
        <v>0</v>
      </c>
      <c r="D130" s="41"/>
      <c r="E130" s="230"/>
      <c r="F130" s="230"/>
      <c r="G130" s="230"/>
      <c r="H130" s="230"/>
      <c r="I130" s="101"/>
      <c r="J130" s="45"/>
      <c r="K130" s="182"/>
      <c r="L130" s="32"/>
      <c r="M130" s="3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ht="19.5" customHeight="1" x14ac:dyDescent="0.25">
      <c r="A131" s="406"/>
      <c r="B131" s="231" t="s">
        <v>126</v>
      </c>
      <c r="C131" s="219">
        <f t="shared" si="38"/>
        <v>0</v>
      </c>
      <c r="D131" s="67"/>
      <c r="E131" s="232"/>
      <c r="F131" s="232"/>
      <c r="G131" s="232"/>
      <c r="H131" s="232"/>
      <c r="I131" s="233"/>
      <c r="J131" s="71"/>
      <c r="K131" s="234"/>
      <c r="L131" s="211"/>
      <c r="M131" s="3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ht="19.5" customHeight="1" x14ac:dyDescent="0.25">
      <c r="A132" s="406" t="s">
        <v>127</v>
      </c>
      <c r="B132" s="225" t="s">
        <v>123</v>
      </c>
      <c r="C132" s="215">
        <f t="shared" si="38"/>
        <v>0</v>
      </c>
      <c r="D132" s="77"/>
      <c r="E132" s="235"/>
      <c r="F132" s="235"/>
      <c r="G132" s="235"/>
      <c r="H132" s="235"/>
      <c r="I132" s="176"/>
      <c r="J132" s="80"/>
      <c r="K132" s="175"/>
      <c r="L132" s="30"/>
      <c r="M132" s="3"/>
      <c r="CG132" s="10"/>
      <c r="CH132" s="10"/>
      <c r="CI132" s="10"/>
      <c r="CJ132" s="10"/>
      <c r="CK132" s="10"/>
      <c r="CL132" s="10"/>
      <c r="CM132" s="10"/>
      <c r="CN132" s="10"/>
      <c r="CO132" s="10"/>
    </row>
    <row r="133" spans="1:93" ht="19.5" customHeight="1" x14ac:dyDescent="0.25">
      <c r="A133" s="406"/>
      <c r="B133" s="209" t="s">
        <v>124</v>
      </c>
      <c r="C133" s="236">
        <f t="shared" si="38"/>
        <v>0</v>
      </c>
      <c r="D133" s="237"/>
      <c r="E133" s="238"/>
      <c r="F133" s="238"/>
      <c r="G133" s="238"/>
      <c r="H133" s="238"/>
      <c r="I133" s="239"/>
      <c r="J133" s="240"/>
      <c r="K133" s="241"/>
      <c r="L133" s="124"/>
      <c r="M133" s="3"/>
      <c r="CG133" s="10"/>
      <c r="CH133" s="10"/>
      <c r="CI133" s="10"/>
      <c r="CJ133" s="10"/>
      <c r="CK133" s="10"/>
      <c r="CL133" s="10"/>
      <c r="CM133" s="10"/>
      <c r="CN133" s="10"/>
      <c r="CO133" s="10"/>
    </row>
    <row r="134" spans="1:93" ht="19.5" customHeight="1" x14ac:dyDescent="0.25">
      <c r="A134" s="406"/>
      <c r="B134" s="209" t="s">
        <v>125</v>
      </c>
      <c r="C134" s="103">
        <f t="shared" si="38"/>
        <v>0</v>
      </c>
      <c r="D134" s="41"/>
      <c r="E134" s="230"/>
      <c r="F134" s="230"/>
      <c r="G134" s="230"/>
      <c r="H134" s="230"/>
      <c r="I134" s="101"/>
      <c r="J134" s="45"/>
      <c r="K134" s="182"/>
      <c r="L134" s="32"/>
      <c r="M134" s="3"/>
      <c r="CG134" s="10"/>
      <c r="CH134" s="10"/>
      <c r="CI134" s="10"/>
      <c r="CJ134" s="10"/>
      <c r="CK134" s="10"/>
      <c r="CL134" s="10"/>
      <c r="CM134" s="10"/>
      <c r="CN134" s="10"/>
      <c r="CO134" s="10"/>
    </row>
    <row r="135" spans="1:93" ht="19.5" customHeight="1" x14ac:dyDescent="0.25">
      <c r="A135" s="406"/>
      <c r="B135" s="231" t="s">
        <v>126</v>
      </c>
      <c r="C135" s="219">
        <f t="shared" si="38"/>
        <v>0</v>
      </c>
      <c r="D135" s="70"/>
      <c r="E135" s="242"/>
      <c r="F135" s="242"/>
      <c r="G135" s="242"/>
      <c r="H135" s="242"/>
      <c r="I135" s="194"/>
      <c r="J135" s="86"/>
      <c r="K135" s="193"/>
      <c r="L135" s="75"/>
      <c r="M135" s="3"/>
      <c r="CG135" s="10"/>
      <c r="CH135" s="10"/>
      <c r="CI135" s="10"/>
      <c r="CJ135" s="10"/>
      <c r="CK135" s="10"/>
      <c r="CL135" s="10"/>
      <c r="CM135" s="10"/>
      <c r="CN135" s="10"/>
      <c r="CO135" s="10"/>
    </row>
    <row r="136" spans="1:93" ht="19.5" customHeight="1" x14ac:dyDescent="0.25">
      <c r="A136" s="406" t="s">
        <v>128</v>
      </c>
      <c r="B136" s="225" t="s">
        <v>123</v>
      </c>
      <c r="C136" s="215">
        <f t="shared" si="38"/>
        <v>0</v>
      </c>
      <c r="D136" s="77"/>
      <c r="E136" s="235"/>
      <c r="F136" s="235"/>
      <c r="G136" s="235"/>
      <c r="H136" s="235"/>
      <c r="I136" s="176"/>
      <c r="J136" s="80"/>
      <c r="K136" s="175"/>
      <c r="L136" s="30"/>
      <c r="M136" s="3"/>
      <c r="CG136" s="10"/>
      <c r="CH136" s="10"/>
      <c r="CI136" s="10"/>
      <c r="CJ136" s="10"/>
      <c r="CK136" s="10"/>
      <c r="CL136" s="10"/>
      <c r="CM136" s="10"/>
      <c r="CN136" s="10"/>
      <c r="CO136" s="10"/>
    </row>
    <row r="137" spans="1:93" ht="19.5" customHeight="1" x14ac:dyDescent="0.25">
      <c r="A137" s="406"/>
      <c r="B137" s="209" t="s">
        <v>124</v>
      </c>
      <c r="C137" s="236">
        <f t="shared" si="38"/>
        <v>0</v>
      </c>
      <c r="D137" s="237"/>
      <c r="E137" s="238"/>
      <c r="F137" s="238"/>
      <c r="G137" s="238"/>
      <c r="H137" s="238"/>
      <c r="I137" s="239"/>
      <c r="J137" s="240"/>
      <c r="K137" s="241"/>
      <c r="L137" s="124"/>
      <c r="M137" s="3"/>
      <c r="CG137" s="10"/>
      <c r="CH137" s="10"/>
      <c r="CI137" s="10"/>
      <c r="CJ137" s="10"/>
      <c r="CK137" s="10"/>
      <c r="CL137" s="10"/>
      <c r="CM137" s="10"/>
      <c r="CN137" s="10"/>
      <c r="CO137" s="10"/>
    </row>
    <row r="138" spans="1:93" ht="19.5" customHeight="1" x14ac:dyDescent="0.25">
      <c r="A138" s="406"/>
      <c r="B138" s="209" t="s">
        <v>125</v>
      </c>
      <c r="C138" s="103">
        <f t="shared" si="38"/>
        <v>0</v>
      </c>
      <c r="D138" s="41"/>
      <c r="E138" s="230"/>
      <c r="F138" s="230"/>
      <c r="G138" s="230"/>
      <c r="H138" s="230"/>
      <c r="I138" s="101"/>
      <c r="J138" s="45"/>
      <c r="K138" s="182"/>
      <c r="L138" s="32"/>
      <c r="M138" s="3"/>
      <c r="CG138" s="10"/>
      <c r="CH138" s="10"/>
      <c r="CI138" s="10"/>
      <c r="CJ138" s="10"/>
      <c r="CK138" s="10"/>
      <c r="CL138" s="10"/>
      <c r="CM138" s="10"/>
      <c r="CN138" s="10"/>
      <c r="CO138" s="10"/>
    </row>
    <row r="139" spans="1:93" ht="19.5" customHeight="1" x14ac:dyDescent="0.25">
      <c r="A139" s="406"/>
      <c r="B139" s="231" t="s">
        <v>126</v>
      </c>
      <c r="C139" s="219">
        <f t="shared" si="38"/>
        <v>0</v>
      </c>
      <c r="D139" s="70"/>
      <c r="E139" s="242"/>
      <c r="F139" s="242"/>
      <c r="G139" s="242"/>
      <c r="H139" s="242"/>
      <c r="I139" s="194"/>
      <c r="J139" s="86"/>
      <c r="K139" s="193"/>
      <c r="L139" s="75"/>
      <c r="M139" s="3"/>
      <c r="CG139" s="10"/>
      <c r="CH139" s="10"/>
      <c r="CI139" s="10"/>
      <c r="CJ139" s="10"/>
      <c r="CK139" s="10"/>
      <c r="CL139" s="10"/>
      <c r="CM139" s="10"/>
      <c r="CN139" s="10"/>
      <c r="CO139" s="10"/>
    </row>
    <row r="140" spans="1:93" ht="19.5" customHeight="1" x14ac:dyDescent="0.25">
      <c r="A140" s="406" t="s">
        <v>129</v>
      </c>
      <c r="B140" s="225" t="s">
        <v>123</v>
      </c>
      <c r="C140" s="215">
        <f t="shared" si="38"/>
        <v>0</v>
      </c>
      <c r="D140" s="77"/>
      <c r="E140" s="235"/>
      <c r="F140" s="235"/>
      <c r="G140" s="235"/>
      <c r="H140" s="235"/>
      <c r="I140" s="176"/>
      <c r="J140" s="80"/>
      <c r="K140" s="175"/>
      <c r="L140" s="30"/>
      <c r="M140" s="3"/>
      <c r="CG140" s="10"/>
      <c r="CH140" s="10"/>
      <c r="CI140" s="10"/>
      <c r="CJ140" s="10"/>
      <c r="CK140" s="10"/>
      <c r="CL140" s="10"/>
      <c r="CM140" s="10"/>
      <c r="CN140" s="10"/>
      <c r="CO140" s="10"/>
    </row>
    <row r="141" spans="1:93" ht="19.5" customHeight="1" x14ac:dyDescent="0.25">
      <c r="A141" s="406"/>
      <c r="B141" s="209" t="s">
        <v>124</v>
      </c>
      <c r="C141" s="236">
        <f t="shared" si="38"/>
        <v>0</v>
      </c>
      <c r="D141" s="237"/>
      <c r="E141" s="238"/>
      <c r="F141" s="238"/>
      <c r="G141" s="238"/>
      <c r="H141" s="238"/>
      <c r="I141" s="239"/>
      <c r="J141" s="240"/>
      <c r="K141" s="241"/>
      <c r="L141" s="124"/>
      <c r="M141" s="3"/>
      <c r="CG141" s="10"/>
      <c r="CH141" s="10"/>
      <c r="CI141" s="10"/>
      <c r="CJ141" s="10"/>
      <c r="CK141" s="10"/>
      <c r="CL141" s="10"/>
      <c r="CM141" s="10"/>
      <c r="CN141" s="10"/>
      <c r="CO141" s="10"/>
    </row>
    <row r="142" spans="1:93" ht="19.5" customHeight="1" x14ac:dyDescent="0.25">
      <c r="A142" s="406"/>
      <c r="B142" s="209" t="s">
        <v>125</v>
      </c>
      <c r="C142" s="103">
        <f t="shared" si="38"/>
        <v>0</v>
      </c>
      <c r="D142" s="41"/>
      <c r="E142" s="230"/>
      <c r="F142" s="230"/>
      <c r="G142" s="230"/>
      <c r="H142" s="230"/>
      <c r="I142" s="101"/>
      <c r="J142" s="45"/>
      <c r="K142" s="182"/>
      <c r="L142" s="32"/>
      <c r="M142" s="3"/>
      <c r="CG142" s="10"/>
      <c r="CH142" s="10"/>
      <c r="CI142" s="10"/>
      <c r="CJ142" s="10"/>
      <c r="CK142" s="10"/>
      <c r="CL142" s="10"/>
      <c r="CM142" s="10"/>
      <c r="CN142" s="10"/>
      <c r="CO142" s="10"/>
    </row>
    <row r="143" spans="1:93" ht="19.5" customHeight="1" x14ac:dyDescent="0.25">
      <c r="A143" s="406"/>
      <c r="B143" s="231" t="s">
        <v>126</v>
      </c>
      <c r="C143" s="219">
        <f t="shared" si="38"/>
        <v>0</v>
      </c>
      <c r="D143" s="70"/>
      <c r="E143" s="242"/>
      <c r="F143" s="242"/>
      <c r="G143" s="242"/>
      <c r="H143" s="242"/>
      <c r="I143" s="194"/>
      <c r="J143" s="86"/>
      <c r="K143" s="193"/>
      <c r="L143" s="75"/>
      <c r="M143" s="3"/>
      <c r="CG143" s="10"/>
      <c r="CH143" s="10"/>
      <c r="CI143" s="10"/>
      <c r="CJ143" s="10"/>
      <c r="CK143" s="10"/>
      <c r="CL143" s="10"/>
      <c r="CM143" s="10"/>
      <c r="CN143" s="10"/>
      <c r="CO143" s="10"/>
    </row>
    <row r="144" spans="1:93" ht="37.35" customHeight="1" x14ac:dyDescent="0.25">
      <c r="A144" s="203" t="s">
        <v>130</v>
      </c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CG144" s="10"/>
      <c r="CH144" s="10"/>
      <c r="CI144" s="10"/>
      <c r="CJ144" s="10"/>
      <c r="CK144" s="10"/>
      <c r="CL144" s="10"/>
      <c r="CM144" s="10"/>
      <c r="CN144" s="10"/>
      <c r="CO144" s="10"/>
    </row>
    <row r="145" spans="1:93" ht="42.75" customHeight="1" x14ac:dyDescent="0.25">
      <c r="A145" s="204" t="s">
        <v>131</v>
      </c>
      <c r="B145" s="332" t="s">
        <v>132</v>
      </c>
      <c r="C145" s="166" t="s">
        <v>133</v>
      </c>
      <c r="D145" s="167" t="s">
        <v>134</v>
      </c>
      <c r="E145" s="167" t="s">
        <v>135</v>
      </c>
      <c r="F145" s="167" t="s">
        <v>136</v>
      </c>
      <c r="G145" s="167" t="s">
        <v>137</v>
      </c>
      <c r="H145" s="244" t="s">
        <v>138</v>
      </c>
      <c r="I145" s="245"/>
      <c r="J145" s="246"/>
      <c r="K145" s="246"/>
      <c r="L145" s="246"/>
      <c r="CG145" s="10"/>
      <c r="CH145" s="10"/>
      <c r="CI145" s="10"/>
      <c r="CJ145" s="10"/>
      <c r="CK145" s="10"/>
      <c r="CL145" s="10"/>
      <c r="CM145" s="10"/>
      <c r="CN145" s="10"/>
      <c r="CO145" s="10"/>
    </row>
    <row r="146" spans="1:93" ht="21.75" customHeight="1" x14ac:dyDescent="0.25">
      <c r="A146" s="225" t="s">
        <v>139</v>
      </c>
      <c r="B146" s="247"/>
      <c r="C146" s="77"/>
      <c r="D146" s="247"/>
      <c r="E146" s="247"/>
      <c r="F146" s="247"/>
      <c r="G146" s="247"/>
      <c r="H146" s="248"/>
      <c r="I146" s="249"/>
      <c r="J146" s="222"/>
      <c r="K146" s="222"/>
      <c r="L146" s="222"/>
      <c r="CG146" s="10"/>
      <c r="CH146" s="10"/>
      <c r="CI146" s="10"/>
      <c r="CJ146" s="10"/>
      <c r="CK146" s="10"/>
      <c r="CL146" s="10"/>
      <c r="CM146" s="10"/>
      <c r="CN146" s="10"/>
      <c r="CO146" s="10"/>
    </row>
    <row r="147" spans="1:93" ht="21.75" customHeight="1" x14ac:dyDescent="0.25">
      <c r="A147" s="209" t="s">
        <v>124</v>
      </c>
      <c r="B147" s="238"/>
      <c r="C147" s="237"/>
      <c r="D147" s="238"/>
      <c r="E147" s="238"/>
      <c r="F147" s="238"/>
      <c r="G147" s="238"/>
      <c r="H147" s="250"/>
      <c r="I147" s="249"/>
      <c r="J147" s="222"/>
      <c r="K147" s="222"/>
      <c r="L147" s="222"/>
      <c r="CG147" s="10"/>
      <c r="CH147" s="10"/>
      <c r="CI147" s="10"/>
      <c r="CJ147" s="10"/>
      <c r="CK147" s="10"/>
      <c r="CL147" s="10"/>
      <c r="CM147" s="10"/>
      <c r="CN147" s="10"/>
      <c r="CO147" s="10"/>
    </row>
    <row r="148" spans="1:93" ht="21.75" customHeight="1" x14ac:dyDescent="0.25">
      <c r="A148" s="209" t="s">
        <v>125</v>
      </c>
      <c r="B148" s="230"/>
      <c r="C148" s="41"/>
      <c r="D148" s="230"/>
      <c r="E148" s="230"/>
      <c r="F148" s="230"/>
      <c r="G148" s="230"/>
      <c r="H148" s="43"/>
      <c r="I148" s="249"/>
      <c r="J148" s="222"/>
      <c r="K148" s="222"/>
      <c r="L148" s="222"/>
      <c r="CG148" s="10"/>
      <c r="CH148" s="10"/>
      <c r="CI148" s="10"/>
      <c r="CJ148" s="10"/>
      <c r="CK148" s="10"/>
      <c r="CL148" s="10"/>
      <c r="CM148" s="10"/>
      <c r="CN148" s="10"/>
      <c r="CO148" s="10"/>
    </row>
    <row r="149" spans="1:93" ht="21.75" customHeight="1" x14ac:dyDescent="0.25">
      <c r="A149" s="231" t="s">
        <v>140</v>
      </c>
      <c r="B149" s="242"/>
      <c r="C149" s="70"/>
      <c r="D149" s="242"/>
      <c r="E149" s="242"/>
      <c r="F149" s="242"/>
      <c r="G149" s="242"/>
      <c r="H149" s="84"/>
      <c r="I149" s="249"/>
      <c r="J149" s="222"/>
      <c r="K149" s="222"/>
      <c r="L149" s="222"/>
      <c r="CG149" s="10"/>
      <c r="CH149" s="10"/>
      <c r="CI149" s="10"/>
      <c r="CJ149" s="10"/>
      <c r="CK149" s="10"/>
      <c r="CL149" s="10"/>
      <c r="CM149" s="10"/>
      <c r="CN149" s="10"/>
      <c r="CO149" s="10"/>
    </row>
    <row r="150" spans="1:93" ht="16.350000000000001" customHeight="1" x14ac:dyDescent="0.25">
      <c r="A150" s="203" t="s">
        <v>141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CG150" s="10"/>
      <c r="CH150" s="10"/>
      <c r="CI150" s="10"/>
      <c r="CJ150" s="10"/>
      <c r="CK150" s="10"/>
      <c r="CL150" s="10"/>
      <c r="CM150" s="10"/>
      <c r="CN150" s="10"/>
      <c r="CO150" s="10"/>
    </row>
    <row r="151" spans="1:93" ht="50.25" customHeight="1" x14ac:dyDescent="0.25">
      <c r="A151" s="204" t="s">
        <v>131</v>
      </c>
      <c r="B151" s="332" t="s">
        <v>89</v>
      </c>
      <c r="C151" s="166" t="s">
        <v>142</v>
      </c>
      <c r="D151" s="167" t="s">
        <v>143</v>
      </c>
      <c r="E151" s="167" t="s">
        <v>144</v>
      </c>
      <c r="F151" s="167" t="s">
        <v>145</v>
      </c>
      <c r="G151" s="167" t="s">
        <v>146</v>
      </c>
      <c r="H151" s="244" t="s">
        <v>147</v>
      </c>
      <c r="I151" s="245"/>
      <c r="J151" s="246"/>
      <c r="K151" s="246"/>
      <c r="L151" s="246"/>
      <c r="CG151" s="10"/>
      <c r="CH151" s="10"/>
      <c r="CI151" s="10"/>
      <c r="CJ151" s="10"/>
      <c r="CK151" s="10"/>
      <c r="CL151" s="10"/>
      <c r="CM151" s="10"/>
      <c r="CN151" s="10"/>
      <c r="CO151" s="10"/>
    </row>
    <row r="152" spans="1:93" ht="19.5" customHeight="1" x14ac:dyDescent="0.25">
      <c r="A152" s="225" t="s">
        <v>139</v>
      </c>
      <c r="B152" s="215">
        <f t="shared" ref="B152:B157" si="39">SUM(C152:H152)</f>
        <v>0</v>
      </c>
      <c r="C152" s="77"/>
      <c r="D152" s="247"/>
      <c r="E152" s="247"/>
      <c r="F152" s="247"/>
      <c r="G152" s="247"/>
      <c r="H152" s="248"/>
      <c r="I152" s="249"/>
      <c r="J152" s="222"/>
      <c r="K152" s="222"/>
      <c r="L152" s="222"/>
      <c r="BX152" s="2"/>
      <c r="CA152" s="3"/>
    </row>
    <row r="153" spans="1:93" ht="19.5" customHeight="1" x14ac:dyDescent="0.25">
      <c r="A153" s="209" t="s">
        <v>124</v>
      </c>
      <c r="B153" s="103">
        <f t="shared" si="39"/>
        <v>0</v>
      </c>
      <c r="C153" s="41"/>
      <c r="D153" s="230"/>
      <c r="E153" s="230"/>
      <c r="F153" s="230"/>
      <c r="G153" s="230"/>
      <c r="H153" s="43"/>
      <c r="I153" s="249"/>
      <c r="J153" s="222"/>
      <c r="K153" s="222"/>
      <c r="L153" s="222"/>
      <c r="BX153" s="2"/>
      <c r="CA153" s="3"/>
    </row>
    <row r="154" spans="1:93" ht="19.5" customHeight="1" x14ac:dyDescent="0.25">
      <c r="A154" s="209" t="s">
        <v>125</v>
      </c>
      <c r="B154" s="103">
        <f t="shared" si="39"/>
        <v>0</v>
      </c>
      <c r="C154" s="41"/>
      <c r="D154" s="230"/>
      <c r="E154" s="230"/>
      <c r="F154" s="230"/>
      <c r="G154" s="230"/>
      <c r="H154" s="43"/>
      <c r="I154" s="249"/>
      <c r="J154" s="222"/>
      <c r="K154" s="222"/>
      <c r="L154" s="222"/>
      <c r="BX154" s="2"/>
      <c r="CA154" s="3"/>
    </row>
    <row r="155" spans="1:93" ht="19.5" customHeight="1" x14ac:dyDescent="0.25">
      <c r="A155" s="251" t="s">
        <v>148</v>
      </c>
      <c r="B155" s="103">
        <f t="shared" si="39"/>
        <v>0</v>
      </c>
      <c r="C155" s="41"/>
      <c r="D155" s="230"/>
      <c r="E155" s="230"/>
      <c r="F155" s="230"/>
      <c r="G155" s="230"/>
      <c r="H155" s="43"/>
      <c r="I155" s="249"/>
      <c r="J155" s="222"/>
      <c r="K155" s="222"/>
      <c r="L155" s="222"/>
      <c r="BX155" s="2"/>
      <c r="CA155" s="3"/>
    </row>
    <row r="156" spans="1:93" ht="19.5" customHeight="1" x14ac:dyDescent="0.25">
      <c r="A156" s="252" t="s">
        <v>149</v>
      </c>
      <c r="B156" s="253">
        <f t="shared" si="39"/>
        <v>0</v>
      </c>
      <c r="C156" s="53"/>
      <c r="D156" s="254"/>
      <c r="E156" s="254"/>
      <c r="F156" s="254"/>
      <c r="G156" s="254"/>
      <c r="H156" s="55"/>
      <c r="I156" s="249"/>
      <c r="J156" s="222"/>
      <c r="K156" s="222"/>
      <c r="L156" s="222"/>
    </row>
    <row r="157" spans="1:93" ht="19.5" customHeight="1" x14ac:dyDescent="0.25">
      <c r="A157" s="219" t="s">
        <v>150</v>
      </c>
      <c r="B157" s="219">
        <f t="shared" si="39"/>
        <v>0</v>
      </c>
      <c r="C157" s="70"/>
      <c r="D157" s="242"/>
      <c r="E157" s="242"/>
      <c r="F157" s="242"/>
      <c r="G157" s="242"/>
      <c r="H157" s="84"/>
      <c r="I157" s="249"/>
      <c r="J157" s="222"/>
      <c r="K157" s="222"/>
      <c r="L157" s="222"/>
    </row>
    <row r="158" spans="1:93" ht="21.75" customHeight="1" x14ac:dyDescent="0.25">
      <c r="A158" s="203" t="s">
        <v>151</v>
      </c>
      <c r="B158" s="222"/>
      <c r="C158" s="222"/>
      <c r="D158" s="222"/>
      <c r="E158" s="222"/>
      <c r="F158" s="222"/>
      <c r="G158" s="222"/>
      <c r="H158" s="222"/>
    </row>
    <row r="159" spans="1:93" ht="57.75" customHeight="1" x14ac:dyDescent="0.25">
      <c r="A159" s="204" t="s">
        <v>131</v>
      </c>
      <c r="B159" s="204" t="s">
        <v>152</v>
      </c>
      <c r="C159" s="255" t="s">
        <v>153</v>
      </c>
      <c r="D159" s="255" t="s">
        <v>36</v>
      </c>
      <c r="E159" s="167" t="s">
        <v>154</v>
      </c>
      <c r="F159" s="167" t="s">
        <v>155</v>
      </c>
      <c r="G159" s="167" t="s">
        <v>156</v>
      </c>
      <c r="H159" s="167" t="s">
        <v>157</v>
      </c>
      <c r="I159" s="167" t="s">
        <v>158</v>
      </c>
      <c r="J159" s="336" t="s">
        <v>159</v>
      </c>
    </row>
    <row r="160" spans="1:93" ht="18" customHeight="1" x14ac:dyDescent="0.25">
      <c r="A160" s="225" t="s">
        <v>160</v>
      </c>
      <c r="B160" s="256"/>
      <c r="C160" s="175"/>
      <c r="D160" s="175"/>
      <c r="E160" s="247"/>
      <c r="F160" s="247"/>
      <c r="G160" s="247"/>
      <c r="H160" s="247"/>
      <c r="I160" s="247"/>
      <c r="J160" s="257"/>
    </row>
    <row r="161" spans="1:10" ht="18" customHeight="1" x14ac:dyDescent="0.25">
      <c r="A161" s="209" t="s">
        <v>140</v>
      </c>
      <c r="B161" s="32"/>
      <c r="C161" s="182"/>
      <c r="D161" s="182"/>
      <c r="E161" s="230"/>
      <c r="F161" s="230"/>
      <c r="G161" s="230"/>
      <c r="H161" s="230"/>
      <c r="I161" s="230"/>
      <c r="J161" s="42"/>
    </row>
    <row r="162" spans="1:10" ht="18" customHeight="1" x14ac:dyDescent="0.25">
      <c r="A162" s="258" t="s">
        <v>161</v>
      </c>
      <c r="B162" s="75"/>
      <c r="C162" s="193"/>
      <c r="D162" s="193"/>
      <c r="E162" s="242"/>
      <c r="F162" s="242"/>
      <c r="G162" s="242"/>
      <c r="H162" s="242"/>
      <c r="I162" s="242"/>
      <c r="J162" s="74"/>
    </row>
    <row r="186" spans="1:104" ht="12.75" customHeight="1" x14ac:dyDescent="0.25"/>
    <row r="187" spans="1:104" s="259" customFormat="1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</row>
    <row r="194" spans="1:15" hidden="1" x14ac:dyDescent="0.25">
      <c r="A194" s="259">
        <f>SUM(C14:C89,C94:C105,C128:C143,B146:B149,B152:B157,C108:C115)</f>
        <v>1265</v>
      </c>
      <c r="B194" s="259">
        <f>SUM(CG11:CO151)</f>
        <v>0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</row>
  </sheetData>
  <mergeCells count="96">
    <mergeCell ref="A140:A143"/>
    <mergeCell ref="AJ119:AK119"/>
    <mergeCell ref="A121:A123"/>
    <mergeCell ref="A126:A127"/>
    <mergeCell ref="B126:B127"/>
    <mergeCell ref="C126:C127"/>
    <mergeCell ref="D126:J126"/>
    <mergeCell ref="K126:K127"/>
    <mergeCell ref="L126:L127"/>
    <mergeCell ref="X119:Y119"/>
    <mergeCell ref="Z119:AA119"/>
    <mergeCell ref="AB119:AC119"/>
    <mergeCell ref="AD119:AE119"/>
    <mergeCell ref="T119:U119"/>
    <mergeCell ref="V119:W119"/>
    <mergeCell ref="A128:A131"/>
    <mergeCell ref="A132:A135"/>
    <mergeCell ref="A136:A139"/>
    <mergeCell ref="F118:AK118"/>
    <mergeCell ref="F119:G119"/>
    <mergeCell ref="H119:I119"/>
    <mergeCell ref="J119:K119"/>
    <mergeCell ref="AF119:AG119"/>
    <mergeCell ref="AH119:AI119"/>
    <mergeCell ref="L119:M119"/>
    <mergeCell ref="N119:O119"/>
    <mergeCell ref="P119:Q119"/>
    <mergeCell ref="R119:S119"/>
    <mergeCell ref="Z92:AA92"/>
    <mergeCell ref="AB92:AC92"/>
    <mergeCell ref="AD92:AE92"/>
    <mergeCell ref="AF92:AG92"/>
    <mergeCell ref="AH92:AI92"/>
    <mergeCell ref="A94:A99"/>
    <mergeCell ref="A100:A105"/>
    <mergeCell ref="A107:A116"/>
    <mergeCell ref="A118:A120"/>
    <mergeCell ref="C118:E119"/>
    <mergeCell ref="AQ91:AQ93"/>
    <mergeCell ref="AR91:AR93"/>
    <mergeCell ref="F92:G92"/>
    <mergeCell ref="H92:I92"/>
    <mergeCell ref="J92:K92"/>
    <mergeCell ref="L92:M92"/>
    <mergeCell ref="X92:Y92"/>
    <mergeCell ref="F91:AM91"/>
    <mergeCell ref="AN91:AO92"/>
    <mergeCell ref="AP91:AP93"/>
    <mergeCell ref="N92:O92"/>
    <mergeCell ref="P92:Q92"/>
    <mergeCell ref="R92:S92"/>
    <mergeCell ref="T92:U92"/>
    <mergeCell ref="V92:W92"/>
    <mergeCell ref="AL92:AM92"/>
    <mergeCell ref="A65:A68"/>
    <mergeCell ref="A69:A75"/>
    <mergeCell ref="A76:A80"/>
    <mergeCell ref="A82:A89"/>
    <mergeCell ref="A91:A93"/>
    <mergeCell ref="A14:A24"/>
    <mergeCell ref="A25:A35"/>
    <mergeCell ref="A36:A46"/>
    <mergeCell ref="A47:A57"/>
    <mergeCell ref="A58:A64"/>
    <mergeCell ref="X12:Y12"/>
    <mergeCell ref="AN10:AN13"/>
    <mergeCell ref="AO10:AP12"/>
    <mergeCell ref="B91:B93"/>
    <mergeCell ref="AL12:AM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C91:E92"/>
    <mergeCell ref="AJ92:AK9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F12:G12"/>
    <mergeCell ref="H12:I12"/>
    <mergeCell ref="J12:K12"/>
    <mergeCell ref="L12:M12"/>
    <mergeCell ref="T12:U12"/>
    <mergeCell ref="V12:W12"/>
  </mergeCells>
  <dataValidations count="1">
    <dataValidation type="whole" allowBlank="1" showInputMessage="1" showErrorMessage="1" error="Valor no Permitido" sqref="A1:XFD1048576" xr:uid="{393C38E0-CBBD-4C7C-8BFD-43EF439AEAE9}">
      <formula1>0</formula1>
      <formula2>1E+30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19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17.28515625" style="2" customWidth="1"/>
    <col min="4" max="4" width="16.140625" style="2" customWidth="1"/>
    <col min="5" max="5" width="14.140625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ht="16.350000000000001" customHeight="1" x14ac:dyDescent="0.25">
      <c r="A1" s="1" t="s">
        <v>0</v>
      </c>
    </row>
    <row r="2" spans="1:93" ht="16.350000000000001" customHeight="1" x14ac:dyDescent="0.25">
      <c r="A2" s="1" t="str">
        <f>CONCATENATE("COMUNA: ",[8]NOMBRE!B2," - ","( ",[8]NOMBRE!C2,[8]NOMBRE!D2,[8]NOMBRE!E2,[8]NOMBRE!F2,[8]NOMBRE!G2," )")</f>
        <v>COMUNA: LINARES - ( 07401 )</v>
      </c>
    </row>
    <row r="3" spans="1:93" ht="16.350000000000001" customHeight="1" x14ac:dyDescent="0.25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93" ht="16.350000000000001" customHeight="1" x14ac:dyDescent="0.25">
      <c r="A4" s="1" t="str">
        <f>CONCATENATE("MES: ",[8]NOMBRE!B6," - ","( ",[8]NOMBRE!C6,[8]NOMBRE!D6," )")</f>
        <v>MES: JULIO - ( 07 )</v>
      </c>
    </row>
    <row r="5" spans="1:93" ht="16.350000000000001" customHeight="1" x14ac:dyDescent="0.25">
      <c r="A5" s="1" t="str">
        <f>CONCATENATE("AÑO: ",[8]NOMBRE!B7)</f>
        <v>AÑO: 2021</v>
      </c>
    </row>
    <row r="6" spans="1:93" x14ac:dyDescent="0.25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93" x14ac:dyDescent="0.25">
      <c r="A7" s="343"/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</row>
    <row r="8" spans="1:93" ht="32.1" customHeight="1" x14ac:dyDescent="0.25">
      <c r="A8" s="386" t="s">
        <v>2</v>
      </c>
      <c r="B8" s="38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93" ht="32.1" customHeigh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</row>
    <row r="10" spans="1:93" ht="16.350000000000001" customHeight="1" x14ac:dyDescent="0.25">
      <c r="A10" s="387" t="s">
        <v>4</v>
      </c>
      <c r="B10" s="388" t="s">
        <v>5</v>
      </c>
      <c r="C10" s="391" t="s">
        <v>6</v>
      </c>
      <c r="D10" s="392"/>
      <c r="E10" s="393"/>
      <c r="F10" s="400" t="s">
        <v>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2"/>
      <c r="AN10" s="409" t="s">
        <v>8</v>
      </c>
      <c r="AO10" s="412" t="s">
        <v>9</v>
      </c>
      <c r="AP10" s="393"/>
      <c r="AQ10" s="382" t="s">
        <v>10</v>
      </c>
      <c r="AR10" s="382" t="s">
        <v>11</v>
      </c>
      <c r="AS10" s="382" t="s">
        <v>12</v>
      </c>
      <c r="AT10" s="382" t="s">
        <v>13</v>
      </c>
      <c r="BX10" s="2"/>
    </row>
    <row r="11" spans="1:93" ht="16.350000000000001" customHeight="1" x14ac:dyDescent="0.25">
      <c r="A11" s="387"/>
      <c r="B11" s="389"/>
      <c r="C11" s="394"/>
      <c r="D11" s="395"/>
      <c r="E11" s="396"/>
      <c r="F11" s="403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5"/>
      <c r="AN11" s="410"/>
      <c r="AO11" s="413"/>
      <c r="AP11" s="396"/>
      <c r="AQ11" s="383"/>
      <c r="AR11" s="383"/>
      <c r="AS11" s="383"/>
      <c r="AT11" s="383"/>
      <c r="BX11" s="2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6.350000000000001" customHeight="1" x14ac:dyDescent="0.25">
      <c r="A12" s="387"/>
      <c r="B12" s="389"/>
      <c r="C12" s="397"/>
      <c r="D12" s="398"/>
      <c r="E12" s="399"/>
      <c r="F12" s="406" t="s">
        <v>14</v>
      </c>
      <c r="G12" s="406"/>
      <c r="H12" s="407" t="s">
        <v>15</v>
      </c>
      <c r="I12" s="408"/>
      <c r="J12" s="407" t="s">
        <v>16</v>
      </c>
      <c r="K12" s="408"/>
      <c r="L12" s="407" t="s">
        <v>17</v>
      </c>
      <c r="M12" s="408"/>
      <c r="N12" s="407" t="s">
        <v>18</v>
      </c>
      <c r="O12" s="408"/>
      <c r="P12" s="407" t="s">
        <v>19</v>
      </c>
      <c r="Q12" s="408"/>
      <c r="R12" s="407" t="s">
        <v>20</v>
      </c>
      <c r="S12" s="408"/>
      <c r="T12" s="407" t="s">
        <v>21</v>
      </c>
      <c r="U12" s="408"/>
      <c r="V12" s="407" t="s">
        <v>22</v>
      </c>
      <c r="W12" s="408"/>
      <c r="X12" s="407" t="s">
        <v>23</v>
      </c>
      <c r="Y12" s="408"/>
      <c r="Z12" s="407" t="s">
        <v>24</v>
      </c>
      <c r="AA12" s="408"/>
      <c r="AB12" s="407" t="s">
        <v>25</v>
      </c>
      <c r="AC12" s="408"/>
      <c r="AD12" s="407" t="s">
        <v>26</v>
      </c>
      <c r="AE12" s="408"/>
      <c r="AF12" s="407" t="s">
        <v>27</v>
      </c>
      <c r="AG12" s="408"/>
      <c r="AH12" s="407" t="s">
        <v>28</v>
      </c>
      <c r="AI12" s="408"/>
      <c r="AJ12" s="407" t="s">
        <v>29</v>
      </c>
      <c r="AK12" s="408"/>
      <c r="AL12" s="415" t="s">
        <v>30</v>
      </c>
      <c r="AM12" s="416"/>
      <c r="AN12" s="410"/>
      <c r="AO12" s="414"/>
      <c r="AP12" s="399"/>
      <c r="AQ12" s="383"/>
      <c r="AR12" s="383"/>
      <c r="AS12" s="383"/>
      <c r="AT12" s="383"/>
      <c r="BX12" s="2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6.350000000000001" customHeight="1" x14ac:dyDescent="0.25">
      <c r="A13" s="387"/>
      <c r="B13" s="390"/>
      <c r="C13" s="11" t="s">
        <v>31</v>
      </c>
      <c r="D13" s="12" t="s">
        <v>32</v>
      </c>
      <c r="E13" s="346" t="s">
        <v>33</v>
      </c>
      <c r="F13" s="11" t="s">
        <v>32</v>
      </c>
      <c r="G13" s="345" t="s">
        <v>33</v>
      </c>
      <c r="H13" s="11" t="s">
        <v>32</v>
      </c>
      <c r="I13" s="345" t="s">
        <v>33</v>
      </c>
      <c r="J13" s="11" t="s">
        <v>32</v>
      </c>
      <c r="K13" s="345" t="s">
        <v>33</v>
      </c>
      <c r="L13" s="11" t="s">
        <v>32</v>
      </c>
      <c r="M13" s="345" t="s">
        <v>33</v>
      </c>
      <c r="N13" s="11" t="s">
        <v>32</v>
      </c>
      <c r="O13" s="345" t="s">
        <v>33</v>
      </c>
      <c r="P13" s="11" t="s">
        <v>32</v>
      </c>
      <c r="Q13" s="345" t="s">
        <v>33</v>
      </c>
      <c r="R13" s="11" t="s">
        <v>32</v>
      </c>
      <c r="S13" s="345" t="s">
        <v>33</v>
      </c>
      <c r="T13" s="11" t="s">
        <v>32</v>
      </c>
      <c r="U13" s="345" t="s">
        <v>33</v>
      </c>
      <c r="V13" s="11" t="s">
        <v>32</v>
      </c>
      <c r="W13" s="345" t="s">
        <v>33</v>
      </c>
      <c r="X13" s="11" t="s">
        <v>32</v>
      </c>
      <c r="Y13" s="345" t="s">
        <v>33</v>
      </c>
      <c r="Z13" s="11" t="s">
        <v>32</v>
      </c>
      <c r="AA13" s="345" t="s">
        <v>33</v>
      </c>
      <c r="AB13" s="11" t="s">
        <v>32</v>
      </c>
      <c r="AC13" s="345" t="s">
        <v>33</v>
      </c>
      <c r="AD13" s="11" t="s">
        <v>32</v>
      </c>
      <c r="AE13" s="345" t="s">
        <v>33</v>
      </c>
      <c r="AF13" s="11" t="s">
        <v>32</v>
      </c>
      <c r="AG13" s="345" t="s">
        <v>33</v>
      </c>
      <c r="AH13" s="11" t="s">
        <v>32</v>
      </c>
      <c r="AI13" s="345" t="s">
        <v>33</v>
      </c>
      <c r="AJ13" s="11" t="s">
        <v>32</v>
      </c>
      <c r="AK13" s="345" t="s">
        <v>33</v>
      </c>
      <c r="AL13" s="11" t="s">
        <v>32</v>
      </c>
      <c r="AM13" s="351" t="s">
        <v>33</v>
      </c>
      <c r="AN13" s="411"/>
      <c r="AO13" s="16" t="s">
        <v>34</v>
      </c>
      <c r="AP13" s="345" t="s">
        <v>35</v>
      </c>
      <c r="AQ13" s="384"/>
      <c r="AR13" s="384"/>
      <c r="AS13" s="384"/>
      <c r="AT13" s="384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X13" s="2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6.350000000000001" customHeight="1" x14ac:dyDescent="0.25">
      <c r="A14" s="382" t="s">
        <v>36</v>
      </c>
      <c r="B14" s="18" t="s">
        <v>37</v>
      </c>
      <c r="C14" s="19">
        <f t="shared" ref="C14:C77" si="0">SUM(D14+E14)</f>
        <v>25</v>
      </c>
      <c r="D14" s="20">
        <f>+F14+H14+J14+L14+N14+P14+R14+T14+V14+X14+Z14+AB14+AD14+AF14+AH14+AJ14+AL14</f>
        <v>22</v>
      </c>
      <c r="E14" s="21">
        <f>+G14+I14+K14+M14+O14+Q14+S14+U14+W14+Y14+AA14+AC14+AE14+AG14+AI14+AK14+AM14</f>
        <v>3</v>
      </c>
      <c r="F14" s="22"/>
      <c r="G14" s="23"/>
      <c r="H14" s="22"/>
      <c r="I14" s="23"/>
      <c r="J14" s="22"/>
      <c r="K14" s="24"/>
      <c r="L14" s="22"/>
      <c r="M14" s="24"/>
      <c r="N14" s="22">
        <v>2</v>
      </c>
      <c r="O14" s="24"/>
      <c r="P14" s="22">
        <v>3</v>
      </c>
      <c r="Q14" s="24">
        <v>1</v>
      </c>
      <c r="R14" s="22">
        <v>5</v>
      </c>
      <c r="S14" s="24"/>
      <c r="T14" s="22">
        <v>3</v>
      </c>
      <c r="U14" s="24">
        <v>1</v>
      </c>
      <c r="V14" s="22">
        <v>6</v>
      </c>
      <c r="W14" s="24">
        <v>1</v>
      </c>
      <c r="X14" s="22">
        <v>1</v>
      </c>
      <c r="Y14" s="24"/>
      <c r="Z14" s="22">
        <v>1</v>
      </c>
      <c r="AA14" s="24"/>
      <c r="AB14" s="22">
        <v>1</v>
      </c>
      <c r="AC14" s="24"/>
      <c r="AD14" s="22"/>
      <c r="AE14" s="24"/>
      <c r="AF14" s="22"/>
      <c r="AG14" s="24"/>
      <c r="AH14" s="22"/>
      <c r="AI14" s="24"/>
      <c r="AJ14" s="22"/>
      <c r="AK14" s="24"/>
      <c r="AL14" s="25"/>
      <c r="AM14" s="26"/>
      <c r="AN14" s="27"/>
      <c r="AO14" s="28">
        <v>0</v>
      </c>
      <c r="AP14" s="29">
        <v>0</v>
      </c>
      <c r="AQ14" s="30">
        <v>0</v>
      </c>
      <c r="AR14" s="30">
        <v>3</v>
      </c>
      <c r="AS14" s="31"/>
      <c r="AT14" s="32">
        <v>0</v>
      </c>
      <c r="AU14" s="33" t="str">
        <f t="shared" ref="AU14:AU77" si="1">$CA14&amp;$CB14&amp;$CC14&amp;$CD14</f>
        <v/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17"/>
      <c r="BG14" s="17"/>
      <c r="BX14" s="2"/>
      <c r="CA14" s="35" t="str">
        <f t="shared" ref="CA14:CA77" si="2">IF(CG14=1,"* No olvide digitar la columna Trans y/o Pueblos Originarios y/o Migrantes y/o Población SENAME (Digite Cero si no tiene). ","")</f>
        <v/>
      </c>
      <c r="CB14" s="35" t="str">
        <f t="shared" ref="CB14:CB77" si="3">IF(CH14=1,"* El número de Trans y/o Pueblos Originarios y/o Migrantes y/o Población SENAME NO DEBE ser mayor que el Total. ","")</f>
        <v/>
      </c>
      <c r="CC14" s="35" t="str">
        <f t="shared" ref="CC14:CC77" si="4">IF(CI14=1,"* Las consejerías realizadas en Espacios amigables NO DEBEN ser mayor al Total. ","")</f>
        <v/>
      </c>
      <c r="CD14" s="35" t="str">
        <f t="shared" ref="CD14:CD77" si="5">IF(CJ14=1,"* La columna 14-18 AÑOS no puede ser mayor al total por grupo edad de 10 a 19 años. ","")</f>
        <v/>
      </c>
      <c r="CE14" s="35"/>
      <c r="CF14" s="35"/>
      <c r="CG14" s="36">
        <f t="shared" ref="CG14:CG77" si="6">IF(AND(C14&lt;&gt;0,OR(AO14="",AP14="",AQ14="",AR14="",AT14="")),1,0)</f>
        <v>0</v>
      </c>
      <c r="CH14" s="36">
        <f t="shared" ref="CH14:CH77" si="7">IF(OR(C14&lt;(AO14+AP14),C14&lt;AQ14,C14&lt;AR14,C14&lt;AT14),1,0)</f>
        <v>0</v>
      </c>
      <c r="CI14" s="36">
        <f t="shared" ref="CI14:CI77" si="8">IF(C14&lt;AN14,1,0)</f>
        <v>0</v>
      </c>
      <c r="CJ14" s="36">
        <f t="shared" ref="CJ14:CJ77" si="9">IF((J14+K14+L14+M14)&lt;AS14,1,0)</f>
        <v>0</v>
      </c>
      <c r="CK14" s="10"/>
      <c r="CL14" s="10"/>
      <c r="CM14" s="10"/>
      <c r="CN14" s="10"/>
      <c r="CO14" s="10"/>
    </row>
    <row r="15" spans="1:93" ht="16.350000000000001" customHeight="1" x14ac:dyDescent="0.25">
      <c r="A15" s="383"/>
      <c r="B15" s="37" t="s">
        <v>38</v>
      </c>
      <c r="C15" s="38">
        <f t="shared" si="0"/>
        <v>0</v>
      </c>
      <c r="D15" s="39">
        <f t="shared" ref="D15:E24" si="10">+F15+H15+J15+L15+N15+P15+R15+T15+V15+X15+Z15+AB15+AD15+AF15+AH15+AJ15+AL15</f>
        <v>0</v>
      </c>
      <c r="E15" s="40">
        <f>+G15+I15+K15+M15+O15+Q15+S15+U15+W15+Y15+AA15+AC15+AE15+AG15+AI15+AK15+AM15</f>
        <v>0</v>
      </c>
      <c r="F15" s="41"/>
      <c r="G15" s="42"/>
      <c r="H15" s="41"/>
      <c r="I15" s="42"/>
      <c r="J15" s="41"/>
      <c r="K15" s="43"/>
      <c r="L15" s="41"/>
      <c r="M15" s="43"/>
      <c r="N15" s="41"/>
      <c r="O15" s="43"/>
      <c r="P15" s="41"/>
      <c r="Q15" s="43"/>
      <c r="R15" s="41"/>
      <c r="S15" s="43"/>
      <c r="T15" s="41"/>
      <c r="U15" s="43"/>
      <c r="V15" s="41"/>
      <c r="W15" s="43"/>
      <c r="X15" s="41"/>
      <c r="Y15" s="43"/>
      <c r="Z15" s="41"/>
      <c r="AA15" s="43"/>
      <c r="AB15" s="41"/>
      <c r="AC15" s="43"/>
      <c r="AD15" s="41"/>
      <c r="AE15" s="43"/>
      <c r="AF15" s="41"/>
      <c r="AG15" s="43"/>
      <c r="AH15" s="41"/>
      <c r="AI15" s="43"/>
      <c r="AJ15" s="41"/>
      <c r="AK15" s="43"/>
      <c r="AL15" s="44"/>
      <c r="AM15" s="45"/>
      <c r="AN15" s="46"/>
      <c r="AO15" s="47"/>
      <c r="AP15" s="42"/>
      <c r="AQ15" s="32"/>
      <c r="AR15" s="32"/>
      <c r="AS15" s="48"/>
      <c r="AT15" s="32"/>
      <c r="AU15" s="33" t="str">
        <f t="shared" si="1"/>
        <v/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7"/>
      <c r="BG15" s="17"/>
      <c r="BX15" s="2"/>
      <c r="CA15" s="35" t="str">
        <f t="shared" si="2"/>
        <v/>
      </c>
      <c r="CB15" s="35" t="str">
        <f t="shared" si="3"/>
        <v/>
      </c>
      <c r="CC15" s="35" t="str">
        <f t="shared" si="4"/>
        <v/>
      </c>
      <c r="CD15" s="35" t="str">
        <f t="shared" si="5"/>
        <v/>
      </c>
      <c r="CE15" s="35"/>
      <c r="CF15" s="35"/>
      <c r="CG15" s="36">
        <f t="shared" si="6"/>
        <v>0</v>
      </c>
      <c r="CH15" s="36">
        <f t="shared" si="7"/>
        <v>0</v>
      </c>
      <c r="CI15" s="36">
        <f t="shared" si="8"/>
        <v>0</v>
      </c>
      <c r="CJ15" s="36">
        <f t="shared" si="9"/>
        <v>0</v>
      </c>
      <c r="CK15" s="10"/>
      <c r="CL15" s="10"/>
      <c r="CM15" s="10"/>
      <c r="CN15" s="10"/>
      <c r="CO15" s="10"/>
    </row>
    <row r="16" spans="1:93" ht="16.350000000000001" customHeight="1" x14ac:dyDescent="0.25">
      <c r="A16" s="383"/>
      <c r="B16" s="37" t="s">
        <v>39</v>
      </c>
      <c r="C16" s="38">
        <f t="shared" si="0"/>
        <v>175</v>
      </c>
      <c r="D16" s="39">
        <f t="shared" si="10"/>
        <v>138</v>
      </c>
      <c r="E16" s="40">
        <f t="shared" si="10"/>
        <v>37</v>
      </c>
      <c r="F16" s="41"/>
      <c r="G16" s="42"/>
      <c r="H16" s="41"/>
      <c r="I16" s="42"/>
      <c r="J16" s="41"/>
      <c r="K16" s="43"/>
      <c r="L16" s="41">
        <v>1</v>
      </c>
      <c r="M16" s="43"/>
      <c r="N16" s="41">
        <v>12</v>
      </c>
      <c r="O16" s="43"/>
      <c r="P16" s="41">
        <v>20</v>
      </c>
      <c r="Q16" s="43">
        <v>3</v>
      </c>
      <c r="R16" s="41">
        <v>29</v>
      </c>
      <c r="S16" s="43">
        <v>4</v>
      </c>
      <c r="T16" s="41">
        <v>19</v>
      </c>
      <c r="U16" s="43">
        <v>8</v>
      </c>
      <c r="V16" s="41">
        <v>16</v>
      </c>
      <c r="W16" s="43">
        <v>9</v>
      </c>
      <c r="X16" s="41">
        <v>14</v>
      </c>
      <c r="Y16" s="43">
        <v>10</v>
      </c>
      <c r="Z16" s="41">
        <v>11</v>
      </c>
      <c r="AA16" s="43">
        <v>2</v>
      </c>
      <c r="AB16" s="41">
        <v>10</v>
      </c>
      <c r="AC16" s="43"/>
      <c r="AD16" s="41">
        <v>2</v>
      </c>
      <c r="AE16" s="43"/>
      <c r="AF16" s="41"/>
      <c r="AG16" s="43">
        <v>1</v>
      </c>
      <c r="AH16" s="41">
        <v>4</v>
      </c>
      <c r="AI16" s="43"/>
      <c r="AJ16" s="41"/>
      <c r="AK16" s="43"/>
      <c r="AL16" s="44"/>
      <c r="AM16" s="45"/>
      <c r="AN16" s="46"/>
      <c r="AO16" s="47">
        <v>0</v>
      </c>
      <c r="AP16" s="42">
        <v>0</v>
      </c>
      <c r="AQ16" s="32">
        <v>2</v>
      </c>
      <c r="AR16" s="32">
        <v>17</v>
      </c>
      <c r="AS16" s="48"/>
      <c r="AT16" s="32">
        <v>0</v>
      </c>
      <c r="AU16" s="33" t="str">
        <f t="shared" si="1"/>
        <v/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17"/>
      <c r="BG16" s="17"/>
      <c r="BX16" s="2"/>
      <c r="CA16" s="35" t="str">
        <f t="shared" si="2"/>
        <v/>
      </c>
      <c r="CB16" s="35" t="str">
        <f t="shared" si="3"/>
        <v/>
      </c>
      <c r="CC16" s="35" t="str">
        <f t="shared" si="4"/>
        <v/>
      </c>
      <c r="CD16" s="35" t="str">
        <f t="shared" si="5"/>
        <v/>
      </c>
      <c r="CE16" s="35"/>
      <c r="CF16" s="35"/>
      <c r="CG16" s="36">
        <f t="shared" si="6"/>
        <v>0</v>
      </c>
      <c r="CH16" s="36">
        <f t="shared" si="7"/>
        <v>0</v>
      </c>
      <c r="CI16" s="36">
        <f t="shared" si="8"/>
        <v>0</v>
      </c>
      <c r="CJ16" s="36">
        <f t="shared" si="9"/>
        <v>0</v>
      </c>
      <c r="CK16" s="10"/>
      <c r="CL16" s="10"/>
      <c r="CM16" s="10"/>
      <c r="CN16" s="10"/>
      <c r="CO16" s="10"/>
    </row>
    <row r="17" spans="1:93" ht="16.350000000000001" customHeight="1" x14ac:dyDescent="0.25">
      <c r="A17" s="383"/>
      <c r="B17" s="37" t="s">
        <v>40</v>
      </c>
      <c r="C17" s="38">
        <f t="shared" si="0"/>
        <v>0</v>
      </c>
      <c r="D17" s="39">
        <f t="shared" si="10"/>
        <v>0</v>
      </c>
      <c r="E17" s="40">
        <f t="shared" si="10"/>
        <v>0</v>
      </c>
      <c r="F17" s="41"/>
      <c r="G17" s="42"/>
      <c r="H17" s="41"/>
      <c r="I17" s="42"/>
      <c r="J17" s="41"/>
      <c r="K17" s="43"/>
      <c r="L17" s="41"/>
      <c r="M17" s="43"/>
      <c r="N17" s="41"/>
      <c r="O17" s="43"/>
      <c r="P17" s="41"/>
      <c r="Q17" s="43"/>
      <c r="R17" s="41"/>
      <c r="S17" s="43"/>
      <c r="T17" s="41"/>
      <c r="U17" s="43"/>
      <c r="V17" s="41"/>
      <c r="W17" s="43"/>
      <c r="X17" s="41"/>
      <c r="Y17" s="43"/>
      <c r="Z17" s="41"/>
      <c r="AA17" s="43"/>
      <c r="AB17" s="41"/>
      <c r="AC17" s="43"/>
      <c r="AD17" s="41"/>
      <c r="AE17" s="43"/>
      <c r="AF17" s="41"/>
      <c r="AG17" s="43"/>
      <c r="AH17" s="41"/>
      <c r="AI17" s="43"/>
      <c r="AJ17" s="41"/>
      <c r="AK17" s="43"/>
      <c r="AL17" s="44"/>
      <c r="AM17" s="45"/>
      <c r="AN17" s="46"/>
      <c r="AO17" s="47"/>
      <c r="AP17" s="42"/>
      <c r="AQ17" s="32"/>
      <c r="AR17" s="32"/>
      <c r="AS17" s="48"/>
      <c r="AT17" s="32"/>
      <c r="AU17" s="33" t="str">
        <f t="shared" si="1"/>
        <v/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17"/>
      <c r="BG17" s="17"/>
      <c r="BX17" s="2"/>
      <c r="CA17" s="35" t="str">
        <f t="shared" si="2"/>
        <v/>
      </c>
      <c r="CB17" s="35" t="str">
        <f t="shared" si="3"/>
        <v/>
      </c>
      <c r="CC17" s="35" t="str">
        <f t="shared" si="4"/>
        <v/>
      </c>
      <c r="CD17" s="35" t="str">
        <f t="shared" si="5"/>
        <v/>
      </c>
      <c r="CE17" s="35"/>
      <c r="CF17" s="35"/>
      <c r="CG17" s="36">
        <f t="shared" si="6"/>
        <v>0</v>
      </c>
      <c r="CH17" s="36">
        <f t="shared" si="7"/>
        <v>0</v>
      </c>
      <c r="CI17" s="36">
        <f t="shared" si="8"/>
        <v>0</v>
      </c>
      <c r="CJ17" s="36">
        <f t="shared" si="9"/>
        <v>0</v>
      </c>
      <c r="CK17" s="10"/>
      <c r="CL17" s="10"/>
      <c r="CM17" s="10"/>
      <c r="CN17" s="10"/>
      <c r="CO17" s="10"/>
    </row>
    <row r="18" spans="1:93" ht="16.350000000000001" customHeight="1" x14ac:dyDescent="0.25">
      <c r="A18" s="383"/>
      <c r="B18" s="37" t="s">
        <v>41</v>
      </c>
      <c r="C18" s="38">
        <f t="shared" si="0"/>
        <v>0</v>
      </c>
      <c r="D18" s="39">
        <f t="shared" si="10"/>
        <v>0</v>
      </c>
      <c r="E18" s="40">
        <f t="shared" si="10"/>
        <v>0</v>
      </c>
      <c r="F18" s="41"/>
      <c r="G18" s="42"/>
      <c r="H18" s="41"/>
      <c r="I18" s="42"/>
      <c r="J18" s="41"/>
      <c r="K18" s="43"/>
      <c r="L18" s="41"/>
      <c r="M18" s="43"/>
      <c r="N18" s="41"/>
      <c r="O18" s="43"/>
      <c r="P18" s="41"/>
      <c r="Q18" s="43"/>
      <c r="R18" s="41"/>
      <c r="S18" s="43"/>
      <c r="T18" s="41"/>
      <c r="U18" s="43"/>
      <c r="V18" s="41"/>
      <c r="W18" s="43"/>
      <c r="X18" s="41"/>
      <c r="Y18" s="43"/>
      <c r="Z18" s="41"/>
      <c r="AA18" s="43"/>
      <c r="AB18" s="41"/>
      <c r="AC18" s="43"/>
      <c r="AD18" s="41"/>
      <c r="AE18" s="43"/>
      <c r="AF18" s="41"/>
      <c r="AG18" s="43"/>
      <c r="AH18" s="41"/>
      <c r="AI18" s="43"/>
      <c r="AJ18" s="41"/>
      <c r="AK18" s="43"/>
      <c r="AL18" s="44"/>
      <c r="AM18" s="45"/>
      <c r="AN18" s="46"/>
      <c r="AO18" s="47"/>
      <c r="AP18" s="42"/>
      <c r="AQ18" s="32"/>
      <c r="AR18" s="32"/>
      <c r="AS18" s="48"/>
      <c r="AT18" s="32"/>
      <c r="AU18" s="33" t="str">
        <f t="shared" si="1"/>
        <v/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17"/>
      <c r="BG18" s="17"/>
      <c r="BX18" s="2"/>
      <c r="CA18" s="35" t="str">
        <f t="shared" si="2"/>
        <v/>
      </c>
      <c r="CB18" s="35" t="str">
        <f t="shared" si="3"/>
        <v/>
      </c>
      <c r="CC18" s="35" t="str">
        <f t="shared" si="4"/>
        <v/>
      </c>
      <c r="CD18" s="35" t="str">
        <f t="shared" si="5"/>
        <v/>
      </c>
      <c r="CE18" s="35"/>
      <c r="CF18" s="35"/>
      <c r="CG18" s="36">
        <f t="shared" si="6"/>
        <v>0</v>
      </c>
      <c r="CH18" s="36">
        <f t="shared" si="7"/>
        <v>0</v>
      </c>
      <c r="CI18" s="36">
        <f t="shared" si="8"/>
        <v>0</v>
      </c>
      <c r="CJ18" s="36">
        <f t="shared" si="9"/>
        <v>0</v>
      </c>
      <c r="CK18" s="10"/>
      <c r="CL18" s="10"/>
      <c r="CM18" s="10"/>
      <c r="CN18" s="10"/>
      <c r="CO18" s="10"/>
    </row>
    <row r="19" spans="1:93" ht="16.350000000000001" customHeight="1" x14ac:dyDescent="0.25">
      <c r="A19" s="383"/>
      <c r="B19" s="37" t="s">
        <v>42</v>
      </c>
      <c r="C19" s="38">
        <f t="shared" si="0"/>
        <v>0</v>
      </c>
      <c r="D19" s="39">
        <f t="shared" si="10"/>
        <v>0</v>
      </c>
      <c r="E19" s="40">
        <f t="shared" si="10"/>
        <v>0</v>
      </c>
      <c r="F19" s="41"/>
      <c r="G19" s="42"/>
      <c r="H19" s="41"/>
      <c r="I19" s="42"/>
      <c r="J19" s="41"/>
      <c r="K19" s="43"/>
      <c r="L19" s="41"/>
      <c r="M19" s="43"/>
      <c r="N19" s="41"/>
      <c r="O19" s="43"/>
      <c r="P19" s="41"/>
      <c r="Q19" s="43"/>
      <c r="R19" s="41"/>
      <c r="S19" s="43"/>
      <c r="T19" s="41"/>
      <c r="U19" s="43"/>
      <c r="V19" s="41"/>
      <c r="W19" s="43"/>
      <c r="X19" s="41"/>
      <c r="Y19" s="43"/>
      <c r="Z19" s="41"/>
      <c r="AA19" s="43"/>
      <c r="AB19" s="41"/>
      <c r="AC19" s="43"/>
      <c r="AD19" s="41"/>
      <c r="AE19" s="43"/>
      <c r="AF19" s="41"/>
      <c r="AG19" s="43"/>
      <c r="AH19" s="41"/>
      <c r="AI19" s="43"/>
      <c r="AJ19" s="41"/>
      <c r="AK19" s="43"/>
      <c r="AL19" s="44"/>
      <c r="AM19" s="45"/>
      <c r="AN19" s="46"/>
      <c r="AO19" s="47"/>
      <c r="AP19" s="42"/>
      <c r="AQ19" s="32"/>
      <c r="AR19" s="32"/>
      <c r="AS19" s="48"/>
      <c r="AT19" s="32"/>
      <c r="AU19" s="33" t="str">
        <f t="shared" si="1"/>
        <v/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17"/>
      <c r="BG19" s="17"/>
      <c r="BX19" s="2"/>
      <c r="CA19" s="35" t="str">
        <f t="shared" si="2"/>
        <v/>
      </c>
      <c r="CB19" s="35" t="str">
        <f t="shared" si="3"/>
        <v/>
      </c>
      <c r="CC19" s="35" t="str">
        <f t="shared" si="4"/>
        <v/>
      </c>
      <c r="CD19" s="35" t="str">
        <f t="shared" si="5"/>
        <v/>
      </c>
      <c r="CE19" s="35"/>
      <c r="CF19" s="35"/>
      <c r="CG19" s="36">
        <f t="shared" si="6"/>
        <v>0</v>
      </c>
      <c r="CH19" s="36">
        <f t="shared" si="7"/>
        <v>0</v>
      </c>
      <c r="CI19" s="36">
        <f t="shared" si="8"/>
        <v>0</v>
      </c>
      <c r="CJ19" s="36">
        <f t="shared" si="9"/>
        <v>0</v>
      </c>
      <c r="CK19" s="10"/>
      <c r="CL19" s="10"/>
      <c r="CM19" s="10"/>
      <c r="CN19" s="10"/>
      <c r="CO19" s="10"/>
    </row>
    <row r="20" spans="1:93" ht="16.350000000000001" customHeight="1" x14ac:dyDescent="0.25">
      <c r="A20" s="383"/>
      <c r="B20" s="37" t="s">
        <v>43</v>
      </c>
      <c r="C20" s="38">
        <f t="shared" si="0"/>
        <v>0</v>
      </c>
      <c r="D20" s="39">
        <f t="shared" si="10"/>
        <v>0</v>
      </c>
      <c r="E20" s="40">
        <f t="shared" si="10"/>
        <v>0</v>
      </c>
      <c r="F20" s="41"/>
      <c r="G20" s="42"/>
      <c r="H20" s="41"/>
      <c r="I20" s="42"/>
      <c r="J20" s="41"/>
      <c r="K20" s="43"/>
      <c r="L20" s="41"/>
      <c r="M20" s="43"/>
      <c r="N20" s="41"/>
      <c r="O20" s="43"/>
      <c r="P20" s="41"/>
      <c r="Q20" s="43"/>
      <c r="R20" s="41"/>
      <c r="S20" s="43"/>
      <c r="T20" s="41"/>
      <c r="U20" s="43"/>
      <c r="V20" s="41"/>
      <c r="W20" s="43"/>
      <c r="X20" s="41"/>
      <c r="Y20" s="43"/>
      <c r="Z20" s="41"/>
      <c r="AA20" s="43"/>
      <c r="AB20" s="41"/>
      <c r="AC20" s="43"/>
      <c r="AD20" s="41"/>
      <c r="AE20" s="43"/>
      <c r="AF20" s="41"/>
      <c r="AG20" s="43"/>
      <c r="AH20" s="41"/>
      <c r="AI20" s="43"/>
      <c r="AJ20" s="41"/>
      <c r="AK20" s="43"/>
      <c r="AL20" s="44"/>
      <c r="AM20" s="45"/>
      <c r="AN20" s="46"/>
      <c r="AO20" s="47"/>
      <c r="AP20" s="42"/>
      <c r="AQ20" s="32"/>
      <c r="AR20" s="32"/>
      <c r="AS20" s="48"/>
      <c r="AT20" s="32"/>
      <c r="AU20" s="33" t="str">
        <f t="shared" si="1"/>
        <v/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17"/>
      <c r="BG20" s="17"/>
      <c r="BX20" s="2"/>
      <c r="CA20" s="35" t="str">
        <f t="shared" si="2"/>
        <v/>
      </c>
      <c r="CB20" s="35" t="str">
        <f t="shared" si="3"/>
        <v/>
      </c>
      <c r="CC20" s="35" t="str">
        <f t="shared" si="4"/>
        <v/>
      </c>
      <c r="CD20" s="35" t="str">
        <f t="shared" si="5"/>
        <v/>
      </c>
      <c r="CE20" s="35"/>
      <c r="CF20" s="35"/>
      <c r="CG20" s="36">
        <f t="shared" si="6"/>
        <v>0</v>
      </c>
      <c r="CH20" s="36">
        <f t="shared" si="7"/>
        <v>0</v>
      </c>
      <c r="CI20" s="36">
        <f t="shared" si="8"/>
        <v>0</v>
      </c>
      <c r="CJ20" s="36">
        <f t="shared" si="9"/>
        <v>0</v>
      </c>
      <c r="CK20" s="10"/>
      <c r="CL20" s="10"/>
      <c r="CM20" s="10"/>
      <c r="CN20" s="10"/>
      <c r="CO20" s="10"/>
    </row>
    <row r="21" spans="1:93" ht="16.350000000000001" customHeight="1" x14ac:dyDescent="0.25">
      <c r="A21" s="383"/>
      <c r="B21" s="49" t="s">
        <v>44</v>
      </c>
      <c r="C21" s="50">
        <f t="shared" si="0"/>
        <v>0</v>
      </c>
      <c r="D21" s="51">
        <f t="shared" si="10"/>
        <v>0</v>
      </c>
      <c r="E21" s="52">
        <f t="shared" si="10"/>
        <v>0</v>
      </c>
      <c r="F21" s="53"/>
      <c r="G21" s="54"/>
      <c r="H21" s="53"/>
      <c r="I21" s="54"/>
      <c r="J21" s="53"/>
      <c r="K21" s="55"/>
      <c r="L21" s="53"/>
      <c r="M21" s="55"/>
      <c r="N21" s="53"/>
      <c r="O21" s="55"/>
      <c r="P21" s="53"/>
      <c r="Q21" s="55"/>
      <c r="R21" s="53"/>
      <c r="S21" s="55"/>
      <c r="T21" s="53"/>
      <c r="U21" s="55"/>
      <c r="V21" s="53"/>
      <c r="W21" s="55"/>
      <c r="X21" s="53"/>
      <c r="Y21" s="55"/>
      <c r="Z21" s="53"/>
      <c r="AA21" s="55"/>
      <c r="AB21" s="53"/>
      <c r="AC21" s="55"/>
      <c r="AD21" s="53"/>
      <c r="AE21" s="55"/>
      <c r="AF21" s="53"/>
      <c r="AG21" s="55"/>
      <c r="AH21" s="53"/>
      <c r="AI21" s="55"/>
      <c r="AJ21" s="53"/>
      <c r="AK21" s="55"/>
      <c r="AL21" s="56"/>
      <c r="AM21" s="57"/>
      <c r="AN21" s="46"/>
      <c r="AO21" s="58"/>
      <c r="AP21" s="42"/>
      <c r="AQ21" s="32"/>
      <c r="AR21" s="32"/>
      <c r="AS21" s="48"/>
      <c r="AT21" s="32"/>
      <c r="AU21" s="33" t="str">
        <f t="shared" si="1"/>
        <v/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7"/>
      <c r="BG21" s="17"/>
      <c r="BX21" s="2"/>
      <c r="CA21" s="35" t="str">
        <f t="shared" si="2"/>
        <v/>
      </c>
      <c r="CB21" s="35" t="str">
        <f t="shared" si="3"/>
        <v/>
      </c>
      <c r="CC21" s="35" t="str">
        <f t="shared" si="4"/>
        <v/>
      </c>
      <c r="CD21" s="35" t="str">
        <f t="shared" si="5"/>
        <v/>
      </c>
      <c r="CE21" s="35"/>
      <c r="CF21" s="35"/>
      <c r="CG21" s="36">
        <f t="shared" si="6"/>
        <v>0</v>
      </c>
      <c r="CH21" s="36">
        <f t="shared" si="7"/>
        <v>0</v>
      </c>
      <c r="CI21" s="36">
        <f t="shared" si="8"/>
        <v>0</v>
      </c>
      <c r="CJ21" s="36">
        <f t="shared" si="9"/>
        <v>0</v>
      </c>
      <c r="CK21" s="10"/>
      <c r="CL21" s="10"/>
      <c r="CM21" s="10"/>
      <c r="CN21" s="10"/>
      <c r="CO21" s="10"/>
    </row>
    <row r="22" spans="1:93" ht="16.350000000000001" customHeight="1" x14ac:dyDescent="0.25">
      <c r="A22" s="383"/>
      <c r="B22" s="37" t="s">
        <v>45</v>
      </c>
      <c r="C22" s="38">
        <f t="shared" si="0"/>
        <v>0</v>
      </c>
      <c r="D22" s="39">
        <f t="shared" si="10"/>
        <v>0</v>
      </c>
      <c r="E22" s="40">
        <f t="shared" si="10"/>
        <v>0</v>
      </c>
      <c r="F22" s="41"/>
      <c r="G22" s="42"/>
      <c r="H22" s="41"/>
      <c r="I22" s="42"/>
      <c r="J22" s="41"/>
      <c r="K22" s="43"/>
      <c r="L22" s="41"/>
      <c r="M22" s="43"/>
      <c r="N22" s="41"/>
      <c r="O22" s="43"/>
      <c r="P22" s="41"/>
      <c r="Q22" s="43"/>
      <c r="R22" s="41"/>
      <c r="S22" s="43"/>
      <c r="T22" s="41"/>
      <c r="U22" s="43"/>
      <c r="V22" s="41"/>
      <c r="W22" s="43"/>
      <c r="X22" s="41"/>
      <c r="Y22" s="43"/>
      <c r="Z22" s="41"/>
      <c r="AA22" s="43"/>
      <c r="AB22" s="41"/>
      <c r="AC22" s="43"/>
      <c r="AD22" s="41"/>
      <c r="AE22" s="43"/>
      <c r="AF22" s="41"/>
      <c r="AG22" s="43"/>
      <c r="AH22" s="41"/>
      <c r="AI22" s="43"/>
      <c r="AJ22" s="41"/>
      <c r="AK22" s="43"/>
      <c r="AL22" s="44"/>
      <c r="AM22" s="45"/>
      <c r="AN22" s="46"/>
      <c r="AO22" s="47"/>
      <c r="AP22" s="42"/>
      <c r="AQ22" s="32"/>
      <c r="AR22" s="32"/>
      <c r="AS22" s="48"/>
      <c r="AT22" s="32"/>
      <c r="AU22" s="33" t="str">
        <f t="shared" si="1"/>
        <v/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17"/>
      <c r="BG22" s="17"/>
      <c r="BX22" s="2"/>
      <c r="CA22" s="35" t="str">
        <f t="shared" si="2"/>
        <v/>
      </c>
      <c r="CB22" s="35" t="str">
        <f t="shared" si="3"/>
        <v/>
      </c>
      <c r="CC22" s="35" t="str">
        <f t="shared" si="4"/>
        <v/>
      </c>
      <c r="CD22" s="35" t="str">
        <f t="shared" si="5"/>
        <v/>
      </c>
      <c r="CE22" s="35"/>
      <c r="CF22" s="35"/>
      <c r="CG22" s="36">
        <f t="shared" si="6"/>
        <v>0</v>
      </c>
      <c r="CH22" s="36">
        <f t="shared" si="7"/>
        <v>0</v>
      </c>
      <c r="CI22" s="36">
        <f t="shared" si="8"/>
        <v>0</v>
      </c>
      <c r="CJ22" s="36">
        <f t="shared" si="9"/>
        <v>0</v>
      </c>
      <c r="CK22" s="10"/>
      <c r="CL22" s="10"/>
      <c r="CM22" s="10"/>
      <c r="CN22" s="10"/>
      <c r="CO22" s="10"/>
    </row>
    <row r="23" spans="1:93" ht="16.350000000000001" customHeight="1" x14ac:dyDescent="0.25">
      <c r="A23" s="383"/>
      <c r="B23" s="59" t="s">
        <v>46</v>
      </c>
      <c r="C23" s="38">
        <f t="shared" si="0"/>
        <v>0</v>
      </c>
      <c r="D23" s="60">
        <f t="shared" si="10"/>
        <v>0</v>
      </c>
      <c r="E23" s="61">
        <f t="shared" si="10"/>
        <v>0</v>
      </c>
      <c r="F23" s="41"/>
      <c r="G23" s="42"/>
      <c r="H23" s="41"/>
      <c r="I23" s="42"/>
      <c r="J23" s="41"/>
      <c r="K23" s="43"/>
      <c r="L23" s="41"/>
      <c r="M23" s="43"/>
      <c r="N23" s="41"/>
      <c r="O23" s="43"/>
      <c r="P23" s="41"/>
      <c r="Q23" s="43"/>
      <c r="R23" s="41"/>
      <c r="S23" s="43"/>
      <c r="T23" s="41"/>
      <c r="U23" s="43"/>
      <c r="V23" s="41"/>
      <c r="W23" s="43"/>
      <c r="X23" s="41"/>
      <c r="Y23" s="43"/>
      <c r="Z23" s="41"/>
      <c r="AA23" s="43"/>
      <c r="AB23" s="41"/>
      <c r="AC23" s="43"/>
      <c r="AD23" s="41"/>
      <c r="AE23" s="43"/>
      <c r="AF23" s="41"/>
      <c r="AG23" s="43"/>
      <c r="AH23" s="41"/>
      <c r="AI23" s="43"/>
      <c r="AJ23" s="41"/>
      <c r="AK23" s="43"/>
      <c r="AL23" s="62"/>
      <c r="AM23" s="45"/>
      <c r="AN23" s="46"/>
      <c r="AO23" s="47"/>
      <c r="AP23" s="42"/>
      <c r="AQ23" s="32"/>
      <c r="AR23" s="32"/>
      <c r="AS23" s="48"/>
      <c r="AT23" s="32"/>
      <c r="AU23" s="33" t="str">
        <f t="shared" si="1"/>
        <v/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7"/>
      <c r="BG23" s="17"/>
      <c r="BX23" s="2"/>
      <c r="CA23" s="35" t="str">
        <f t="shared" si="2"/>
        <v/>
      </c>
      <c r="CB23" s="35" t="str">
        <f t="shared" si="3"/>
        <v/>
      </c>
      <c r="CC23" s="35" t="str">
        <f t="shared" si="4"/>
        <v/>
      </c>
      <c r="CD23" s="35" t="str">
        <f t="shared" si="5"/>
        <v/>
      </c>
      <c r="CE23" s="35"/>
      <c r="CF23" s="35"/>
      <c r="CG23" s="36">
        <f t="shared" si="6"/>
        <v>0</v>
      </c>
      <c r="CH23" s="36">
        <f t="shared" si="7"/>
        <v>0</v>
      </c>
      <c r="CI23" s="36">
        <f t="shared" si="8"/>
        <v>0</v>
      </c>
      <c r="CJ23" s="36">
        <f t="shared" si="9"/>
        <v>0</v>
      </c>
      <c r="CK23" s="10"/>
      <c r="CL23" s="10"/>
      <c r="CM23" s="10"/>
      <c r="CN23" s="10"/>
      <c r="CO23" s="10"/>
    </row>
    <row r="24" spans="1:93" ht="16.350000000000001" customHeight="1" x14ac:dyDescent="0.25">
      <c r="A24" s="384"/>
      <c r="B24" s="63" t="s">
        <v>47</v>
      </c>
      <c r="C24" s="64">
        <f t="shared" si="0"/>
        <v>0</v>
      </c>
      <c r="D24" s="65">
        <f t="shared" si="10"/>
        <v>0</v>
      </c>
      <c r="E24" s="66">
        <f t="shared" si="10"/>
        <v>0</v>
      </c>
      <c r="F24" s="67"/>
      <c r="G24" s="68"/>
      <c r="H24" s="67"/>
      <c r="I24" s="68"/>
      <c r="J24" s="67"/>
      <c r="K24" s="69"/>
      <c r="L24" s="67"/>
      <c r="M24" s="69"/>
      <c r="N24" s="67"/>
      <c r="O24" s="69"/>
      <c r="P24" s="67"/>
      <c r="Q24" s="69"/>
      <c r="R24" s="67"/>
      <c r="S24" s="69"/>
      <c r="T24" s="67"/>
      <c r="U24" s="69"/>
      <c r="V24" s="67"/>
      <c r="W24" s="69"/>
      <c r="X24" s="67"/>
      <c r="Y24" s="69"/>
      <c r="Z24" s="67"/>
      <c r="AA24" s="69"/>
      <c r="AB24" s="67"/>
      <c r="AC24" s="69"/>
      <c r="AD24" s="67"/>
      <c r="AE24" s="69"/>
      <c r="AF24" s="67"/>
      <c r="AG24" s="69"/>
      <c r="AH24" s="67"/>
      <c r="AI24" s="69"/>
      <c r="AJ24" s="67"/>
      <c r="AK24" s="69"/>
      <c r="AL24" s="70"/>
      <c r="AM24" s="71"/>
      <c r="AN24" s="72"/>
      <c r="AO24" s="73"/>
      <c r="AP24" s="74"/>
      <c r="AQ24" s="75"/>
      <c r="AR24" s="75"/>
      <c r="AS24" s="76"/>
      <c r="AT24" s="75"/>
      <c r="AU24" s="33" t="str">
        <f t="shared" si="1"/>
        <v/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7"/>
      <c r="BG24" s="17"/>
      <c r="BX24" s="2"/>
      <c r="CA24" s="35" t="str">
        <f t="shared" si="2"/>
        <v/>
      </c>
      <c r="CB24" s="35" t="str">
        <f t="shared" si="3"/>
        <v/>
      </c>
      <c r="CC24" s="35" t="str">
        <f t="shared" si="4"/>
        <v/>
      </c>
      <c r="CD24" s="35" t="str">
        <f t="shared" si="5"/>
        <v/>
      </c>
      <c r="CE24" s="35"/>
      <c r="CF24" s="35"/>
      <c r="CG24" s="36">
        <f t="shared" si="6"/>
        <v>0</v>
      </c>
      <c r="CH24" s="36">
        <f t="shared" si="7"/>
        <v>0</v>
      </c>
      <c r="CI24" s="36">
        <f t="shared" si="8"/>
        <v>0</v>
      </c>
      <c r="CJ24" s="36">
        <f t="shared" si="9"/>
        <v>0</v>
      </c>
      <c r="CK24" s="10"/>
      <c r="CL24" s="10"/>
      <c r="CM24" s="10"/>
      <c r="CN24" s="10"/>
      <c r="CO24" s="10"/>
    </row>
    <row r="25" spans="1:93" ht="16.350000000000001" customHeight="1" x14ac:dyDescent="0.25">
      <c r="A25" s="382" t="s">
        <v>48</v>
      </c>
      <c r="B25" s="18" t="s">
        <v>37</v>
      </c>
      <c r="C25" s="19">
        <f t="shared" si="0"/>
        <v>25</v>
      </c>
      <c r="D25" s="20">
        <f>+F25+H25+J25+L25+N25+P25+R25+T25+V25+X25+Z25+AB25+AD25+AF25+AH25+AJ25+AL25</f>
        <v>22</v>
      </c>
      <c r="E25" s="21">
        <f>+G25+I25+K25+M25+O25+Q25+S25+U25+W25+Y25+AA25+AC25+AE25+AG25+AI25+AK25+AM25</f>
        <v>3</v>
      </c>
      <c r="F25" s="77"/>
      <c r="G25" s="29"/>
      <c r="H25" s="77"/>
      <c r="I25" s="29"/>
      <c r="J25" s="77"/>
      <c r="K25" s="78"/>
      <c r="L25" s="77"/>
      <c r="M25" s="78"/>
      <c r="N25" s="77">
        <v>2</v>
      </c>
      <c r="O25" s="78"/>
      <c r="P25" s="77">
        <v>3</v>
      </c>
      <c r="Q25" s="78">
        <v>1</v>
      </c>
      <c r="R25" s="77">
        <v>5</v>
      </c>
      <c r="S25" s="78"/>
      <c r="T25" s="77">
        <v>3</v>
      </c>
      <c r="U25" s="78">
        <v>1</v>
      </c>
      <c r="V25" s="77">
        <v>6</v>
      </c>
      <c r="W25" s="78">
        <v>1</v>
      </c>
      <c r="X25" s="77">
        <v>1</v>
      </c>
      <c r="Y25" s="78"/>
      <c r="Z25" s="77">
        <v>1</v>
      </c>
      <c r="AA25" s="78"/>
      <c r="AB25" s="77">
        <v>1</v>
      </c>
      <c r="AC25" s="78"/>
      <c r="AD25" s="77"/>
      <c r="AE25" s="78"/>
      <c r="AF25" s="77"/>
      <c r="AG25" s="78"/>
      <c r="AH25" s="77"/>
      <c r="AI25" s="78"/>
      <c r="AJ25" s="77"/>
      <c r="AK25" s="78"/>
      <c r="AL25" s="79"/>
      <c r="AM25" s="80"/>
      <c r="AN25" s="81"/>
      <c r="AO25" s="82">
        <v>0</v>
      </c>
      <c r="AP25" s="29">
        <v>0</v>
      </c>
      <c r="AQ25" s="30">
        <v>0</v>
      </c>
      <c r="AR25" s="30">
        <v>3</v>
      </c>
      <c r="AS25" s="31"/>
      <c r="AT25" s="83">
        <v>0</v>
      </c>
      <c r="AU25" s="33" t="str">
        <f t="shared" si="1"/>
        <v/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17"/>
      <c r="BG25" s="17"/>
      <c r="BX25" s="2"/>
      <c r="CA25" s="35" t="str">
        <f t="shared" si="2"/>
        <v/>
      </c>
      <c r="CB25" s="35" t="str">
        <f t="shared" si="3"/>
        <v/>
      </c>
      <c r="CC25" s="35" t="str">
        <f t="shared" si="4"/>
        <v/>
      </c>
      <c r="CD25" s="35" t="str">
        <f t="shared" si="5"/>
        <v/>
      </c>
      <c r="CE25" s="35"/>
      <c r="CF25" s="35"/>
      <c r="CG25" s="36">
        <f t="shared" si="6"/>
        <v>0</v>
      </c>
      <c r="CH25" s="36">
        <f t="shared" si="7"/>
        <v>0</v>
      </c>
      <c r="CI25" s="36">
        <f t="shared" si="8"/>
        <v>0</v>
      </c>
      <c r="CJ25" s="36">
        <f t="shared" si="9"/>
        <v>0</v>
      </c>
      <c r="CK25" s="10"/>
      <c r="CL25" s="10"/>
      <c r="CM25" s="10"/>
      <c r="CN25" s="10"/>
      <c r="CO25" s="10"/>
    </row>
    <row r="26" spans="1:93" ht="16.350000000000001" customHeight="1" x14ac:dyDescent="0.25">
      <c r="A26" s="383"/>
      <c r="B26" s="37" t="s">
        <v>38</v>
      </c>
      <c r="C26" s="38">
        <f t="shared" si="0"/>
        <v>0</v>
      </c>
      <c r="D26" s="39">
        <f t="shared" ref="D26:E35" si="11">+F26+H26+J26+L26+N26+P26+R26+T26+V26+X26+Z26+AB26+AD26+AF26+AH26+AJ26+AL26</f>
        <v>0</v>
      </c>
      <c r="E26" s="40">
        <f t="shared" si="11"/>
        <v>0</v>
      </c>
      <c r="F26" s="41"/>
      <c r="G26" s="42"/>
      <c r="H26" s="41"/>
      <c r="I26" s="42"/>
      <c r="J26" s="41"/>
      <c r="K26" s="43"/>
      <c r="L26" s="41"/>
      <c r="M26" s="43"/>
      <c r="N26" s="41"/>
      <c r="O26" s="43"/>
      <c r="P26" s="41"/>
      <c r="Q26" s="43"/>
      <c r="R26" s="41"/>
      <c r="S26" s="43"/>
      <c r="T26" s="41"/>
      <c r="U26" s="43"/>
      <c r="V26" s="41"/>
      <c r="W26" s="43"/>
      <c r="X26" s="41"/>
      <c r="Y26" s="43"/>
      <c r="Z26" s="41"/>
      <c r="AA26" s="43"/>
      <c r="AB26" s="41"/>
      <c r="AC26" s="43"/>
      <c r="AD26" s="41"/>
      <c r="AE26" s="43"/>
      <c r="AF26" s="41"/>
      <c r="AG26" s="43"/>
      <c r="AH26" s="41"/>
      <c r="AI26" s="43"/>
      <c r="AJ26" s="41"/>
      <c r="AK26" s="43"/>
      <c r="AL26" s="44"/>
      <c r="AM26" s="45"/>
      <c r="AN26" s="46"/>
      <c r="AO26" s="47"/>
      <c r="AP26" s="42"/>
      <c r="AQ26" s="32"/>
      <c r="AR26" s="32"/>
      <c r="AS26" s="48"/>
      <c r="AT26" s="32"/>
      <c r="AU26" s="33" t="str">
        <f t="shared" si="1"/>
        <v/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17"/>
      <c r="BG26" s="17"/>
      <c r="BX26" s="2"/>
      <c r="CA26" s="35" t="str">
        <f t="shared" si="2"/>
        <v/>
      </c>
      <c r="CB26" s="35" t="str">
        <f t="shared" si="3"/>
        <v/>
      </c>
      <c r="CC26" s="35" t="str">
        <f t="shared" si="4"/>
        <v/>
      </c>
      <c r="CD26" s="35" t="str">
        <f t="shared" si="5"/>
        <v/>
      </c>
      <c r="CE26" s="35"/>
      <c r="CF26" s="35"/>
      <c r="CG26" s="36">
        <f t="shared" si="6"/>
        <v>0</v>
      </c>
      <c r="CH26" s="36">
        <f t="shared" si="7"/>
        <v>0</v>
      </c>
      <c r="CI26" s="36">
        <f t="shared" si="8"/>
        <v>0</v>
      </c>
      <c r="CJ26" s="36">
        <f t="shared" si="9"/>
        <v>0</v>
      </c>
      <c r="CK26" s="10"/>
      <c r="CL26" s="10"/>
      <c r="CM26" s="10"/>
      <c r="CN26" s="10"/>
      <c r="CO26" s="10"/>
    </row>
    <row r="27" spans="1:93" ht="16.350000000000001" customHeight="1" x14ac:dyDescent="0.25">
      <c r="A27" s="383"/>
      <c r="B27" s="37" t="s">
        <v>39</v>
      </c>
      <c r="C27" s="38">
        <f t="shared" si="0"/>
        <v>175</v>
      </c>
      <c r="D27" s="39">
        <f t="shared" si="11"/>
        <v>138</v>
      </c>
      <c r="E27" s="40">
        <f t="shared" si="11"/>
        <v>37</v>
      </c>
      <c r="F27" s="41"/>
      <c r="G27" s="42"/>
      <c r="H27" s="41"/>
      <c r="I27" s="42"/>
      <c r="J27" s="41"/>
      <c r="K27" s="43"/>
      <c r="L27" s="41">
        <v>1</v>
      </c>
      <c r="M27" s="43"/>
      <c r="N27" s="41">
        <v>12</v>
      </c>
      <c r="O27" s="43"/>
      <c r="P27" s="41">
        <v>20</v>
      </c>
      <c r="Q27" s="43">
        <v>3</v>
      </c>
      <c r="R27" s="41">
        <v>29</v>
      </c>
      <c r="S27" s="43">
        <v>4</v>
      </c>
      <c r="T27" s="41">
        <v>19</v>
      </c>
      <c r="U27" s="43">
        <v>8</v>
      </c>
      <c r="V27" s="41">
        <v>16</v>
      </c>
      <c r="W27" s="43">
        <v>9</v>
      </c>
      <c r="X27" s="41">
        <v>14</v>
      </c>
      <c r="Y27" s="43">
        <v>10</v>
      </c>
      <c r="Z27" s="41">
        <v>11</v>
      </c>
      <c r="AA27" s="43">
        <v>2</v>
      </c>
      <c r="AB27" s="41">
        <v>10</v>
      </c>
      <c r="AC27" s="43"/>
      <c r="AD27" s="41">
        <v>2</v>
      </c>
      <c r="AE27" s="43"/>
      <c r="AF27" s="41"/>
      <c r="AG27" s="43">
        <v>1</v>
      </c>
      <c r="AH27" s="41">
        <v>4</v>
      </c>
      <c r="AI27" s="43"/>
      <c r="AJ27" s="41"/>
      <c r="AK27" s="43"/>
      <c r="AL27" s="44"/>
      <c r="AM27" s="45"/>
      <c r="AN27" s="46"/>
      <c r="AO27" s="47">
        <v>0</v>
      </c>
      <c r="AP27" s="42">
        <v>0</v>
      </c>
      <c r="AQ27" s="32">
        <v>2</v>
      </c>
      <c r="AR27" s="32">
        <v>17</v>
      </c>
      <c r="AS27" s="48"/>
      <c r="AT27" s="32">
        <v>0</v>
      </c>
      <c r="AU27" s="33" t="str">
        <f t="shared" si="1"/>
        <v/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7"/>
      <c r="BG27" s="17"/>
      <c r="BX27" s="2"/>
      <c r="CA27" s="35" t="str">
        <f t="shared" si="2"/>
        <v/>
      </c>
      <c r="CB27" s="35" t="str">
        <f t="shared" si="3"/>
        <v/>
      </c>
      <c r="CC27" s="35" t="str">
        <f t="shared" si="4"/>
        <v/>
      </c>
      <c r="CD27" s="35" t="str">
        <f t="shared" si="5"/>
        <v/>
      </c>
      <c r="CE27" s="35"/>
      <c r="CF27" s="35"/>
      <c r="CG27" s="36">
        <f t="shared" si="6"/>
        <v>0</v>
      </c>
      <c r="CH27" s="36">
        <f t="shared" si="7"/>
        <v>0</v>
      </c>
      <c r="CI27" s="36">
        <f t="shared" si="8"/>
        <v>0</v>
      </c>
      <c r="CJ27" s="36">
        <f t="shared" si="9"/>
        <v>0</v>
      </c>
      <c r="CK27" s="10"/>
      <c r="CL27" s="10"/>
      <c r="CM27" s="10"/>
      <c r="CN27" s="10"/>
      <c r="CO27" s="10"/>
    </row>
    <row r="28" spans="1:93" ht="16.350000000000001" customHeight="1" x14ac:dyDescent="0.25">
      <c r="A28" s="383"/>
      <c r="B28" s="37" t="s">
        <v>40</v>
      </c>
      <c r="C28" s="38">
        <f t="shared" si="0"/>
        <v>0</v>
      </c>
      <c r="D28" s="39">
        <f t="shared" si="11"/>
        <v>0</v>
      </c>
      <c r="E28" s="40">
        <f t="shared" si="11"/>
        <v>0</v>
      </c>
      <c r="F28" s="41"/>
      <c r="G28" s="42"/>
      <c r="H28" s="41"/>
      <c r="I28" s="42"/>
      <c r="J28" s="41"/>
      <c r="K28" s="43"/>
      <c r="L28" s="41"/>
      <c r="M28" s="43"/>
      <c r="N28" s="41"/>
      <c r="O28" s="43"/>
      <c r="P28" s="41"/>
      <c r="Q28" s="43"/>
      <c r="R28" s="41"/>
      <c r="S28" s="43"/>
      <c r="T28" s="41"/>
      <c r="U28" s="43"/>
      <c r="V28" s="41"/>
      <c r="W28" s="43"/>
      <c r="X28" s="41"/>
      <c r="Y28" s="43"/>
      <c r="Z28" s="41"/>
      <c r="AA28" s="43"/>
      <c r="AB28" s="41"/>
      <c r="AC28" s="43"/>
      <c r="AD28" s="41"/>
      <c r="AE28" s="43"/>
      <c r="AF28" s="41"/>
      <c r="AG28" s="43"/>
      <c r="AH28" s="41"/>
      <c r="AI28" s="43"/>
      <c r="AJ28" s="41"/>
      <c r="AK28" s="43"/>
      <c r="AL28" s="44"/>
      <c r="AM28" s="45"/>
      <c r="AN28" s="46"/>
      <c r="AO28" s="47"/>
      <c r="AP28" s="42"/>
      <c r="AQ28" s="32"/>
      <c r="AR28" s="32"/>
      <c r="AS28" s="48"/>
      <c r="AT28" s="32"/>
      <c r="AU28" s="33" t="str">
        <f t="shared" si="1"/>
        <v/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17"/>
      <c r="BG28" s="17"/>
      <c r="BX28" s="2"/>
      <c r="CA28" s="35" t="str">
        <f t="shared" si="2"/>
        <v/>
      </c>
      <c r="CB28" s="35" t="str">
        <f t="shared" si="3"/>
        <v/>
      </c>
      <c r="CC28" s="35" t="str">
        <f t="shared" si="4"/>
        <v/>
      </c>
      <c r="CD28" s="35" t="str">
        <f t="shared" si="5"/>
        <v/>
      </c>
      <c r="CE28" s="35"/>
      <c r="CF28" s="35"/>
      <c r="CG28" s="36">
        <f t="shared" si="6"/>
        <v>0</v>
      </c>
      <c r="CH28" s="36">
        <f t="shared" si="7"/>
        <v>0</v>
      </c>
      <c r="CI28" s="36">
        <f t="shared" si="8"/>
        <v>0</v>
      </c>
      <c r="CJ28" s="36">
        <f t="shared" si="9"/>
        <v>0</v>
      </c>
      <c r="CK28" s="10"/>
      <c r="CL28" s="10"/>
      <c r="CM28" s="10"/>
      <c r="CN28" s="10"/>
      <c r="CO28" s="10"/>
    </row>
    <row r="29" spans="1:93" ht="16.350000000000001" customHeight="1" x14ac:dyDescent="0.25">
      <c r="A29" s="383"/>
      <c r="B29" s="37" t="s">
        <v>41</v>
      </c>
      <c r="C29" s="38">
        <f t="shared" si="0"/>
        <v>0</v>
      </c>
      <c r="D29" s="39">
        <f t="shared" si="11"/>
        <v>0</v>
      </c>
      <c r="E29" s="40">
        <f t="shared" si="11"/>
        <v>0</v>
      </c>
      <c r="F29" s="41"/>
      <c r="G29" s="42"/>
      <c r="H29" s="41"/>
      <c r="I29" s="42"/>
      <c r="J29" s="41"/>
      <c r="K29" s="43"/>
      <c r="L29" s="41"/>
      <c r="M29" s="43"/>
      <c r="N29" s="41"/>
      <c r="O29" s="43"/>
      <c r="P29" s="41"/>
      <c r="Q29" s="43"/>
      <c r="R29" s="41"/>
      <c r="S29" s="43"/>
      <c r="T29" s="41"/>
      <c r="U29" s="43"/>
      <c r="V29" s="41"/>
      <c r="W29" s="43"/>
      <c r="X29" s="41"/>
      <c r="Y29" s="43"/>
      <c r="Z29" s="41"/>
      <c r="AA29" s="43"/>
      <c r="AB29" s="41"/>
      <c r="AC29" s="43"/>
      <c r="AD29" s="41"/>
      <c r="AE29" s="43"/>
      <c r="AF29" s="41"/>
      <c r="AG29" s="43"/>
      <c r="AH29" s="41"/>
      <c r="AI29" s="43"/>
      <c r="AJ29" s="41"/>
      <c r="AK29" s="43"/>
      <c r="AL29" s="44"/>
      <c r="AM29" s="45"/>
      <c r="AN29" s="46"/>
      <c r="AO29" s="47"/>
      <c r="AP29" s="42"/>
      <c r="AQ29" s="32"/>
      <c r="AR29" s="32"/>
      <c r="AS29" s="48"/>
      <c r="AT29" s="32"/>
      <c r="AU29" s="33" t="str">
        <f t="shared" si="1"/>
        <v/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7"/>
      <c r="BG29" s="17"/>
      <c r="BX29" s="2"/>
      <c r="CA29" s="35" t="str">
        <f t="shared" si="2"/>
        <v/>
      </c>
      <c r="CB29" s="35" t="str">
        <f t="shared" si="3"/>
        <v/>
      </c>
      <c r="CC29" s="35" t="str">
        <f t="shared" si="4"/>
        <v/>
      </c>
      <c r="CD29" s="35" t="str">
        <f t="shared" si="5"/>
        <v/>
      </c>
      <c r="CE29" s="35"/>
      <c r="CF29" s="35"/>
      <c r="CG29" s="36">
        <f t="shared" si="6"/>
        <v>0</v>
      </c>
      <c r="CH29" s="36">
        <f t="shared" si="7"/>
        <v>0</v>
      </c>
      <c r="CI29" s="36">
        <f t="shared" si="8"/>
        <v>0</v>
      </c>
      <c r="CJ29" s="36">
        <f t="shared" si="9"/>
        <v>0</v>
      </c>
      <c r="CK29" s="10"/>
      <c r="CL29" s="10"/>
      <c r="CM29" s="10"/>
      <c r="CN29" s="10"/>
      <c r="CO29" s="10"/>
    </row>
    <row r="30" spans="1:93" ht="16.350000000000001" customHeight="1" x14ac:dyDescent="0.25">
      <c r="A30" s="383"/>
      <c r="B30" s="37" t="s">
        <v>42</v>
      </c>
      <c r="C30" s="38">
        <f t="shared" si="0"/>
        <v>0</v>
      </c>
      <c r="D30" s="39">
        <f t="shared" si="11"/>
        <v>0</v>
      </c>
      <c r="E30" s="40">
        <f t="shared" si="11"/>
        <v>0</v>
      </c>
      <c r="F30" s="53"/>
      <c r="G30" s="54"/>
      <c r="H30" s="53"/>
      <c r="I30" s="54"/>
      <c r="J30" s="53"/>
      <c r="K30" s="55"/>
      <c r="L30" s="53"/>
      <c r="M30" s="55"/>
      <c r="N30" s="53"/>
      <c r="O30" s="55"/>
      <c r="P30" s="53"/>
      <c r="Q30" s="55"/>
      <c r="R30" s="53"/>
      <c r="S30" s="55"/>
      <c r="T30" s="53"/>
      <c r="U30" s="55"/>
      <c r="V30" s="53"/>
      <c r="W30" s="55"/>
      <c r="X30" s="53"/>
      <c r="Y30" s="55"/>
      <c r="Z30" s="53"/>
      <c r="AA30" s="55"/>
      <c r="AB30" s="53"/>
      <c r="AC30" s="55"/>
      <c r="AD30" s="53"/>
      <c r="AE30" s="55"/>
      <c r="AF30" s="53"/>
      <c r="AG30" s="55"/>
      <c r="AH30" s="53"/>
      <c r="AI30" s="55"/>
      <c r="AJ30" s="53"/>
      <c r="AK30" s="55"/>
      <c r="AL30" s="56"/>
      <c r="AM30" s="57"/>
      <c r="AN30" s="46"/>
      <c r="AO30" s="58"/>
      <c r="AP30" s="42"/>
      <c r="AQ30" s="32"/>
      <c r="AR30" s="32"/>
      <c r="AS30" s="48"/>
      <c r="AT30" s="32"/>
      <c r="AU30" s="33" t="str">
        <f t="shared" si="1"/>
        <v/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17"/>
      <c r="BG30" s="17"/>
      <c r="BX30" s="2"/>
      <c r="CA30" s="35" t="str">
        <f t="shared" si="2"/>
        <v/>
      </c>
      <c r="CB30" s="35" t="str">
        <f t="shared" si="3"/>
        <v/>
      </c>
      <c r="CC30" s="35" t="str">
        <f t="shared" si="4"/>
        <v/>
      </c>
      <c r="CD30" s="35" t="str">
        <f t="shared" si="5"/>
        <v/>
      </c>
      <c r="CE30" s="35"/>
      <c r="CF30" s="35"/>
      <c r="CG30" s="36">
        <f t="shared" si="6"/>
        <v>0</v>
      </c>
      <c r="CH30" s="36">
        <f t="shared" si="7"/>
        <v>0</v>
      </c>
      <c r="CI30" s="36">
        <f t="shared" si="8"/>
        <v>0</v>
      </c>
      <c r="CJ30" s="36">
        <f t="shared" si="9"/>
        <v>0</v>
      </c>
      <c r="CK30" s="10"/>
      <c r="CL30" s="10"/>
      <c r="CM30" s="10"/>
      <c r="CN30" s="10"/>
      <c r="CO30" s="10"/>
    </row>
    <row r="31" spans="1:93" ht="16.350000000000001" customHeight="1" x14ac:dyDescent="0.25">
      <c r="A31" s="383"/>
      <c r="B31" s="37" t="s">
        <v>43</v>
      </c>
      <c r="C31" s="38">
        <f t="shared" si="0"/>
        <v>0</v>
      </c>
      <c r="D31" s="39">
        <f t="shared" si="11"/>
        <v>0</v>
      </c>
      <c r="E31" s="40">
        <f t="shared" si="11"/>
        <v>0</v>
      </c>
      <c r="F31" s="53"/>
      <c r="G31" s="54"/>
      <c r="H31" s="53"/>
      <c r="I31" s="54"/>
      <c r="J31" s="53"/>
      <c r="K31" s="55"/>
      <c r="L31" s="53"/>
      <c r="M31" s="55"/>
      <c r="N31" s="53"/>
      <c r="O31" s="55"/>
      <c r="P31" s="53"/>
      <c r="Q31" s="55"/>
      <c r="R31" s="53"/>
      <c r="S31" s="55"/>
      <c r="T31" s="53"/>
      <c r="U31" s="55"/>
      <c r="V31" s="53"/>
      <c r="W31" s="55"/>
      <c r="X31" s="53"/>
      <c r="Y31" s="55"/>
      <c r="Z31" s="53"/>
      <c r="AA31" s="55"/>
      <c r="AB31" s="53"/>
      <c r="AC31" s="55"/>
      <c r="AD31" s="53"/>
      <c r="AE31" s="55"/>
      <c r="AF31" s="53"/>
      <c r="AG31" s="55"/>
      <c r="AH31" s="53"/>
      <c r="AI31" s="55"/>
      <c r="AJ31" s="53"/>
      <c r="AK31" s="55"/>
      <c r="AL31" s="56"/>
      <c r="AM31" s="57"/>
      <c r="AN31" s="46"/>
      <c r="AO31" s="58"/>
      <c r="AP31" s="42"/>
      <c r="AQ31" s="32"/>
      <c r="AR31" s="32"/>
      <c r="AS31" s="48"/>
      <c r="AT31" s="32"/>
      <c r="AU31" s="33" t="str">
        <f t="shared" si="1"/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17"/>
      <c r="BG31" s="17"/>
      <c r="BX31" s="2"/>
      <c r="CA31" s="35" t="str">
        <f t="shared" si="2"/>
        <v/>
      </c>
      <c r="CB31" s="35" t="str">
        <f t="shared" si="3"/>
        <v/>
      </c>
      <c r="CC31" s="35" t="str">
        <f t="shared" si="4"/>
        <v/>
      </c>
      <c r="CD31" s="35" t="str">
        <f t="shared" si="5"/>
        <v/>
      </c>
      <c r="CE31" s="35"/>
      <c r="CF31" s="35"/>
      <c r="CG31" s="36">
        <f t="shared" si="6"/>
        <v>0</v>
      </c>
      <c r="CH31" s="36">
        <f t="shared" si="7"/>
        <v>0</v>
      </c>
      <c r="CI31" s="36">
        <f t="shared" si="8"/>
        <v>0</v>
      </c>
      <c r="CJ31" s="36">
        <f t="shared" si="9"/>
        <v>0</v>
      </c>
      <c r="CK31" s="10"/>
      <c r="CL31" s="10"/>
      <c r="CM31" s="10"/>
      <c r="CN31" s="10"/>
      <c r="CO31" s="10"/>
    </row>
    <row r="32" spans="1:93" ht="16.350000000000001" customHeight="1" x14ac:dyDescent="0.25">
      <c r="A32" s="383"/>
      <c r="B32" s="49" t="s">
        <v>44</v>
      </c>
      <c r="C32" s="50">
        <f t="shared" si="0"/>
        <v>0</v>
      </c>
      <c r="D32" s="51">
        <f t="shared" si="11"/>
        <v>0</v>
      </c>
      <c r="E32" s="52">
        <f t="shared" si="11"/>
        <v>0</v>
      </c>
      <c r="F32" s="53"/>
      <c r="G32" s="54"/>
      <c r="H32" s="53"/>
      <c r="I32" s="54"/>
      <c r="J32" s="53"/>
      <c r="K32" s="55"/>
      <c r="L32" s="53"/>
      <c r="M32" s="55"/>
      <c r="N32" s="53"/>
      <c r="O32" s="55"/>
      <c r="P32" s="53"/>
      <c r="Q32" s="55"/>
      <c r="R32" s="53"/>
      <c r="S32" s="55"/>
      <c r="T32" s="53"/>
      <c r="U32" s="55"/>
      <c r="V32" s="53"/>
      <c r="W32" s="55"/>
      <c r="X32" s="53"/>
      <c r="Y32" s="55"/>
      <c r="Z32" s="53"/>
      <c r="AA32" s="55"/>
      <c r="AB32" s="53"/>
      <c r="AC32" s="55"/>
      <c r="AD32" s="53"/>
      <c r="AE32" s="55"/>
      <c r="AF32" s="53"/>
      <c r="AG32" s="55"/>
      <c r="AH32" s="53"/>
      <c r="AI32" s="55"/>
      <c r="AJ32" s="53"/>
      <c r="AK32" s="55"/>
      <c r="AL32" s="56"/>
      <c r="AM32" s="57"/>
      <c r="AN32" s="46"/>
      <c r="AO32" s="58"/>
      <c r="AP32" s="42"/>
      <c r="AQ32" s="32"/>
      <c r="AR32" s="32"/>
      <c r="AS32" s="48"/>
      <c r="AT32" s="32"/>
      <c r="AU32" s="33" t="str">
        <f t="shared" si="1"/>
        <v/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17"/>
      <c r="BG32" s="17"/>
      <c r="BX32" s="2"/>
      <c r="CA32" s="35" t="str">
        <f t="shared" si="2"/>
        <v/>
      </c>
      <c r="CB32" s="35" t="str">
        <f t="shared" si="3"/>
        <v/>
      </c>
      <c r="CC32" s="35" t="str">
        <f t="shared" si="4"/>
        <v/>
      </c>
      <c r="CD32" s="35" t="str">
        <f t="shared" si="5"/>
        <v/>
      </c>
      <c r="CE32" s="35"/>
      <c r="CF32" s="35"/>
      <c r="CG32" s="36">
        <f t="shared" si="6"/>
        <v>0</v>
      </c>
      <c r="CH32" s="36">
        <f t="shared" si="7"/>
        <v>0</v>
      </c>
      <c r="CI32" s="36">
        <f t="shared" si="8"/>
        <v>0</v>
      </c>
      <c r="CJ32" s="36">
        <f t="shared" si="9"/>
        <v>0</v>
      </c>
      <c r="CK32" s="10"/>
      <c r="CL32" s="10"/>
      <c r="CM32" s="10"/>
      <c r="CN32" s="10"/>
      <c r="CO32" s="10"/>
    </row>
    <row r="33" spans="1:93" ht="16.350000000000001" customHeight="1" x14ac:dyDescent="0.25">
      <c r="A33" s="383"/>
      <c r="B33" s="37" t="s">
        <v>45</v>
      </c>
      <c r="C33" s="38">
        <f t="shared" si="0"/>
        <v>0</v>
      </c>
      <c r="D33" s="39">
        <f t="shared" si="11"/>
        <v>0</v>
      </c>
      <c r="E33" s="40">
        <f t="shared" si="11"/>
        <v>0</v>
      </c>
      <c r="F33" s="53"/>
      <c r="G33" s="54"/>
      <c r="H33" s="53"/>
      <c r="I33" s="54"/>
      <c r="J33" s="53"/>
      <c r="K33" s="55"/>
      <c r="L33" s="53"/>
      <c r="M33" s="55"/>
      <c r="N33" s="53"/>
      <c r="O33" s="55"/>
      <c r="P33" s="53"/>
      <c r="Q33" s="55"/>
      <c r="R33" s="53"/>
      <c r="S33" s="55"/>
      <c r="T33" s="53"/>
      <c r="U33" s="55"/>
      <c r="V33" s="53"/>
      <c r="W33" s="55"/>
      <c r="X33" s="53"/>
      <c r="Y33" s="55"/>
      <c r="Z33" s="53"/>
      <c r="AA33" s="55"/>
      <c r="AB33" s="53"/>
      <c r="AC33" s="55"/>
      <c r="AD33" s="53"/>
      <c r="AE33" s="55"/>
      <c r="AF33" s="53"/>
      <c r="AG33" s="55"/>
      <c r="AH33" s="53"/>
      <c r="AI33" s="55"/>
      <c r="AJ33" s="53"/>
      <c r="AK33" s="55"/>
      <c r="AL33" s="56"/>
      <c r="AM33" s="57"/>
      <c r="AN33" s="46"/>
      <c r="AO33" s="58"/>
      <c r="AP33" s="42"/>
      <c r="AQ33" s="32"/>
      <c r="AR33" s="32"/>
      <c r="AS33" s="48"/>
      <c r="AT33" s="32"/>
      <c r="AU33" s="33" t="str">
        <f t="shared" si="1"/>
        <v/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17"/>
      <c r="BG33" s="17"/>
      <c r="BX33" s="2"/>
      <c r="CA33" s="35" t="str">
        <f t="shared" si="2"/>
        <v/>
      </c>
      <c r="CB33" s="35" t="str">
        <f t="shared" si="3"/>
        <v/>
      </c>
      <c r="CC33" s="35" t="str">
        <f t="shared" si="4"/>
        <v/>
      </c>
      <c r="CD33" s="35" t="str">
        <f t="shared" si="5"/>
        <v/>
      </c>
      <c r="CE33" s="35"/>
      <c r="CF33" s="35"/>
      <c r="CG33" s="36">
        <f t="shared" si="6"/>
        <v>0</v>
      </c>
      <c r="CH33" s="36">
        <f t="shared" si="7"/>
        <v>0</v>
      </c>
      <c r="CI33" s="36">
        <f t="shared" si="8"/>
        <v>0</v>
      </c>
      <c r="CJ33" s="36">
        <f t="shared" si="9"/>
        <v>0</v>
      </c>
      <c r="CK33" s="10"/>
      <c r="CL33" s="10"/>
      <c r="CM33" s="10"/>
      <c r="CN33" s="10"/>
      <c r="CO33" s="10"/>
    </row>
    <row r="34" spans="1:93" ht="16.350000000000001" customHeight="1" x14ac:dyDescent="0.25">
      <c r="A34" s="383"/>
      <c r="B34" s="59" t="s">
        <v>46</v>
      </c>
      <c r="C34" s="38">
        <f t="shared" si="0"/>
        <v>0</v>
      </c>
      <c r="D34" s="60">
        <f t="shared" si="11"/>
        <v>0</v>
      </c>
      <c r="E34" s="61">
        <f t="shared" si="11"/>
        <v>0</v>
      </c>
      <c r="F34" s="53"/>
      <c r="G34" s="54"/>
      <c r="H34" s="53"/>
      <c r="I34" s="54"/>
      <c r="J34" s="53"/>
      <c r="K34" s="55"/>
      <c r="L34" s="53"/>
      <c r="M34" s="55"/>
      <c r="N34" s="53"/>
      <c r="O34" s="55"/>
      <c r="P34" s="53"/>
      <c r="Q34" s="55"/>
      <c r="R34" s="53"/>
      <c r="S34" s="55"/>
      <c r="T34" s="53"/>
      <c r="U34" s="55"/>
      <c r="V34" s="53"/>
      <c r="W34" s="55"/>
      <c r="X34" s="53"/>
      <c r="Y34" s="55"/>
      <c r="Z34" s="53"/>
      <c r="AA34" s="55"/>
      <c r="AB34" s="53"/>
      <c r="AC34" s="55"/>
      <c r="AD34" s="53"/>
      <c r="AE34" s="55"/>
      <c r="AF34" s="53"/>
      <c r="AG34" s="55"/>
      <c r="AH34" s="53"/>
      <c r="AI34" s="55"/>
      <c r="AJ34" s="53"/>
      <c r="AK34" s="55"/>
      <c r="AL34" s="56"/>
      <c r="AM34" s="57"/>
      <c r="AN34" s="46"/>
      <c r="AO34" s="58"/>
      <c r="AP34" s="42"/>
      <c r="AQ34" s="32"/>
      <c r="AR34" s="32"/>
      <c r="AS34" s="48"/>
      <c r="AT34" s="32"/>
      <c r="AU34" s="33" t="str">
        <f t="shared" si="1"/>
        <v/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7"/>
      <c r="BG34" s="17"/>
      <c r="BX34" s="2"/>
      <c r="CA34" s="35" t="str">
        <f t="shared" si="2"/>
        <v/>
      </c>
      <c r="CB34" s="35" t="str">
        <f t="shared" si="3"/>
        <v/>
      </c>
      <c r="CC34" s="35" t="str">
        <f t="shared" si="4"/>
        <v/>
      </c>
      <c r="CD34" s="35" t="str">
        <f t="shared" si="5"/>
        <v/>
      </c>
      <c r="CE34" s="35"/>
      <c r="CF34" s="35"/>
      <c r="CG34" s="36">
        <f t="shared" si="6"/>
        <v>0</v>
      </c>
      <c r="CH34" s="36">
        <f t="shared" si="7"/>
        <v>0</v>
      </c>
      <c r="CI34" s="36">
        <f t="shared" si="8"/>
        <v>0</v>
      </c>
      <c r="CJ34" s="36">
        <f t="shared" si="9"/>
        <v>0</v>
      </c>
      <c r="CK34" s="10"/>
      <c r="CL34" s="10"/>
      <c r="CM34" s="10"/>
      <c r="CN34" s="10"/>
      <c r="CO34" s="10"/>
    </row>
    <row r="35" spans="1:93" ht="16.350000000000001" customHeight="1" x14ac:dyDescent="0.25">
      <c r="A35" s="384"/>
      <c r="B35" s="63" t="s">
        <v>47</v>
      </c>
      <c r="C35" s="64">
        <f t="shared" si="0"/>
        <v>0</v>
      </c>
      <c r="D35" s="65">
        <f t="shared" si="11"/>
        <v>0</v>
      </c>
      <c r="E35" s="66">
        <f t="shared" si="11"/>
        <v>0</v>
      </c>
      <c r="F35" s="70"/>
      <c r="G35" s="74"/>
      <c r="H35" s="70"/>
      <c r="I35" s="74"/>
      <c r="J35" s="70"/>
      <c r="K35" s="84"/>
      <c r="L35" s="70"/>
      <c r="M35" s="84"/>
      <c r="N35" s="70"/>
      <c r="O35" s="84"/>
      <c r="P35" s="70"/>
      <c r="Q35" s="84"/>
      <c r="R35" s="70"/>
      <c r="S35" s="84"/>
      <c r="T35" s="70"/>
      <c r="U35" s="84"/>
      <c r="V35" s="70"/>
      <c r="W35" s="84"/>
      <c r="X35" s="70"/>
      <c r="Y35" s="84"/>
      <c r="Z35" s="70"/>
      <c r="AA35" s="84"/>
      <c r="AB35" s="70"/>
      <c r="AC35" s="84"/>
      <c r="AD35" s="70"/>
      <c r="AE35" s="84"/>
      <c r="AF35" s="70"/>
      <c r="AG35" s="84"/>
      <c r="AH35" s="70"/>
      <c r="AI35" s="84"/>
      <c r="AJ35" s="70"/>
      <c r="AK35" s="84"/>
      <c r="AL35" s="85"/>
      <c r="AM35" s="86"/>
      <c r="AN35" s="72"/>
      <c r="AO35" s="87"/>
      <c r="AP35" s="74"/>
      <c r="AQ35" s="75"/>
      <c r="AR35" s="75"/>
      <c r="AS35" s="76"/>
      <c r="AT35" s="75"/>
      <c r="AU35" s="33" t="str">
        <f t="shared" si="1"/>
        <v/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7"/>
      <c r="BG35" s="17"/>
      <c r="BX35" s="2"/>
      <c r="CA35" s="35" t="str">
        <f t="shared" si="2"/>
        <v/>
      </c>
      <c r="CB35" s="35" t="str">
        <f t="shared" si="3"/>
        <v/>
      </c>
      <c r="CC35" s="35" t="str">
        <f t="shared" si="4"/>
        <v/>
      </c>
      <c r="CD35" s="35" t="str">
        <f t="shared" si="5"/>
        <v/>
      </c>
      <c r="CE35" s="35"/>
      <c r="CF35" s="35"/>
      <c r="CG35" s="36">
        <f t="shared" si="6"/>
        <v>0</v>
      </c>
      <c r="CH35" s="36">
        <f t="shared" si="7"/>
        <v>0</v>
      </c>
      <c r="CI35" s="36">
        <f t="shared" si="8"/>
        <v>0</v>
      </c>
      <c r="CJ35" s="36">
        <f t="shared" si="9"/>
        <v>0</v>
      </c>
      <c r="CK35" s="10"/>
      <c r="CL35" s="10"/>
      <c r="CM35" s="10"/>
      <c r="CN35" s="10"/>
      <c r="CO35" s="10"/>
    </row>
    <row r="36" spans="1:93" ht="16.350000000000001" customHeight="1" x14ac:dyDescent="0.25">
      <c r="A36" s="382" t="s">
        <v>49</v>
      </c>
      <c r="B36" s="18" t="s">
        <v>37</v>
      </c>
      <c r="C36" s="19">
        <f t="shared" si="0"/>
        <v>25</v>
      </c>
      <c r="D36" s="20">
        <f>SUM(H36+J36+L36+N36+P36+R36+T36+V36+X36+Z36+AB36+AD36+AF36+AH36+AJ36+AL36)</f>
        <v>22</v>
      </c>
      <c r="E36" s="21">
        <f>SUM(I36+K36+M36+O36+Q36+S36+U36+W36+Y36+AA36+AC36+AE36+AG36+AI36+AK36+AM36)</f>
        <v>3</v>
      </c>
      <c r="F36" s="88"/>
      <c r="G36" s="89"/>
      <c r="H36" s="22"/>
      <c r="I36" s="23"/>
      <c r="J36" s="22"/>
      <c r="K36" s="24"/>
      <c r="L36" s="22"/>
      <c r="M36" s="24"/>
      <c r="N36" s="22">
        <v>2</v>
      </c>
      <c r="O36" s="24"/>
      <c r="P36" s="22">
        <v>3</v>
      </c>
      <c r="Q36" s="24">
        <v>1</v>
      </c>
      <c r="R36" s="22">
        <v>5</v>
      </c>
      <c r="S36" s="24"/>
      <c r="T36" s="22">
        <v>3</v>
      </c>
      <c r="U36" s="24">
        <v>1</v>
      </c>
      <c r="V36" s="22">
        <v>6</v>
      </c>
      <c r="W36" s="24">
        <v>1</v>
      </c>
      <c r="X36" s="22">
        <v>1</v>
      </c>
      <c r="Y36" s="24"/>
      <c r="Z36" s="22">
        <v>1</v>
      </c>
      <c r="AA36" s="24"/>
      <c r="AB36" s="22">
        <v>1</v>
      </c>
      <c r="AC36" s="24"/>
      <c r="AD36" s="22"/>
      <c r="AE36" s="24"/>
      <c r="AF36" s="22"/>
      <c r="AG36" s="24"/>
      <c r="AH36" s="22"/>
      <c r="AI36" s="24"/>
      <c r="AJ36" s="22"/>
      <c r="AK36" s="24"/>
      <c r="AL36" s="25"/>
      <c r="AM36" s="26"/>
      <c r="AN36" s="81"/>
      <c r="AO36" s="28">
        <v>0</v>
      </c>
      <c r="AP36" s="29">
        <v>0</v>
      </c>
      <c r="AQ36" s="30">
        <v>0</v>
      </c>
      <c r="AR36" s="30">
        <v>3</v>
      </c>
      <c r="AS36" s="31"/>
      <c r="AT36" s="83">
        <v>0</v>
      </c>
      <c r="AU36" s="33" t="str">
        <f t="shared" si="1"/>
        <v/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7"/>
      <c r="BG36" s="17"/>
      <c r="BX36" s="2"/>
      <c r="CA36" s="35" t="str">
        <f t="shared" si="2"/>
        <v/>
      </c>
      <c r="CB36" s="35" t="str">
        <f t="shared" si="3"/>
        <v/>
      </c>
      <c r="CC36" s="35" t="str">
        <f t="shared" si="4"/>
        <v/>
      </c>
      <c r="CD36" s="35" t="str">
        <f t="shared" si="5"/>
        <v/>
      </c>
      <c r="CE36" s="35"/>
      <c r="CF36" s="35"/>
      <c r="CG36" s="36">
        <f t="shared" si="6"/>
        <v>0</v>
      </c>
      <c r="CH36" s="36">
        <f t="shared" si="7"/>
        <v>0</v>
      </c>
      <c r="CI36" s="36">
        <f t="shared" si="8"/>
        <v>0</v>
      </c>
      <c r="CJ36" s="36">
        <f t="shared" si="9"/>
        <v>0</v>
      </c>
      <c r="CK36" s="10"/>
      <c r="CL36" s="10"/>
      <c r="CM36" s="10"/>
      <c r="CN36" s="10"/>
      <c r="CO36" s="10"/>
    </row>
    <row r="37" spans="1:93" ht="16.350000000000001" customHeight="1" x14ac:dyDescent="0.25">
      <c r="A37" s="383"/>
      <c r="B37" s="37" t="s">
        <v>38</v>
      </c>
      <c r="C37" s="38">
        <f t="shared" si="0"/>
        <v>0</v>
      </c>
      <c r="D37" s="39">
        <f t="shared" ref="D37:E52" si="12">SUM(H37+J37+L37+N37+P37+R37+T37+V37+X37+Z37+AB37+AD37+AF37+AH37+AJ37+AL37)</f>
        <v>0</v>
      </c>
      <c r="E37" s="40">
        <f t="shared" si="12"/>
        <v>0</v>
      </c>
      <c r="F37" s="90"/>
      <c r="G37" s="91"/>
      <c r="H37" s="41"/>
      <c r="I37" s="42"/>
      <c r="J37" s="41"/>
      <c r="K37" s="43"/>
      <c r="L37" s="41"/>
      <c r="M37" s="43"/>
      <c r="N37" s="41"/>
      <c r="O37" s="43"/>
      <c r="P37" s="41"/>
      <c r="Q37" s="43"/>
      <c r="R37" s="41"/>
      <c r="S37" s="43"/>
      <c r="T37" s="41"/>
      <c r="U37" s="43"/>
      <c r="V37" s="41"/>
      <c r="W37" s="43"/>
      <c r="X37" s="41"/>
      <c r="Y37" s="43"/>
      <c r="Z37" s="41"/>
      <c r="AA37" s="43"/>
      <c r="AB37" s="41"/>
      <c r="AC37" s="43"/>
      <c r="AD37" s="41"/>
      <c r="AE37" s="43"/>
      <c r="AF37" s="41"/>
      <c r="AG37" s="43"/>
      <c r="AH37" s="41"/>
      <c r="AI37" s="43"/>
      <c r="AJ37" s="41"/>
      <c r="AK37" s="43"/>
      <c r="AL37" s="44"/>
      <c r="AM37" s="45"/>
      <c r="AN37" s="46"/>
      <c r="AO37" s="47"/>
      <c r="AP37" s="42"/>
      <c r="AQ37" s="32"/>
      <c r="AR37" s="32"/>
      <c r="AS37" s="48"/>
      <c r="AT37" s="32"/>
      <c r="AU37" s="33" t="str">
        <f t="shared" si="1"/>
        <v/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17"/>
      <c r="BG37" s="17"/>
      <c r="BX37" s="2"/>
      <c r="CA37" s="35" t="str">
        <f t="shared" si="2"/>
        <v/>
      </c>
      <c r="CB37" s="35" t="str">
        <f t="shared" si="3"/>
        <v/>
      </c>
      <c r="CC37" s="35" t="str">
        <f t="shared" si="4"/>
        <v/>
      </c>
      <c r="CD37" s="35" t="str">
        <f t="shared" si="5"/>
        <v/>
      </c>
      <c r="CE37" s="35"/>
      <c r="CF37" s="35"/>
      <c r="CG37" s="36">
        <f t="shared" si="6"/>
        <v>0</v>
      </c>
      <c r="CH37" s="36">
        <f t="shared" si="7"/>
        <v>0</v>
      </c>
      <c r="CI37" s="36">
        <f t="shared" si="8"/>
        <v>0</v>
      </c>
      <c r="CJ37" s="36">
        <f t="shared" si="9"/>
        <v>0</v>
      </c>
      <c r="CK37" s="10"/>
      <c r="CL37" s="10"/>
      <c r="CM37" s="10"/>
      <c r="CN37" s="10"/>
      <c r="CO37" s="10"/>
    </row>
    <row r="38" spans="1:93" ht="16.350000000000001" customHeight="1" x14ac:dyDescent="0.25">
      <c r="A38" s="383"/>
      <c r="B38" s="37" t="s">
        <v>39</v>
      </c>
      <c r="C38" s="38">
        <f t="shared" si="0"/>
        <v>175</v>
      </c>
      <c r="D38" s="39">
        <f t="shared" si="12"/>
        <v>138</v>
      </c>
      <c r="E38" s="40">
        <f t="shared" si="12"/>
        <v>37</v>
      </c>
      <c r="F38" s="90"/>
      <c r="G38" s="91"/>
      <c r="H38" s="41"/>
      <c r="I38" s="42"/>
      <c r="J38" s="41"/>
      <c r="K38" s="43"/>
      <c r="L38" s="41">
        <v>1</v>
      </c>
      <c r="M38" s="43"/>
      <c r="N38" s="41">
        <v>12</v>
      </c>
      <c r="O38" s="43"/>
      <c r="P38" s="41">
        <v>20</v>
      </c>
      <c r="Q38" s="43">
        <v>3</v>
      </c>
      <c r="R38" s="41">
        <v>29</v>
      </c>
      <c r="S38" s="43">
        <v>4</v>
      </c>
      <c r="T38" s="41">
        <v>19</v>
      </c>
      <c r="U38" s="43">
        <v>8</v>
      </c>
      <c r="V38" s="41">
        <v>16</v>
      </c>
      <c r="W38" s="43">
        <v>9</v>
      </c>
      <c r="X38" s="41">
        <v>14</v>
      </c>
      <c r="Y38" s="43">
        <v>10</v>
      </c>
      <c r="Z38" s="41">
        <v>11</v>
      </c>
      <c r="AA38" s="43">
        <v>2</v>
      </c>
      <c r="AB38" s="41">
        <v>10</v>
      </c>
      <c r="AC38" s="43"/>
      <c r="AD38" s="41">
        <v>2</v>
      </c>
      <c r="AE38" s="43"/>
      <c r="AF38" s="41"/>
      <c r="AG38" s="43">
        <v>1</v>
      </c>
      <c r="AH38" s="41">
        <v>4</v>
      </c>
      <c r="AI38" s="43"/>
      <c r="AJ38" s="41"/>
      <c r="AK38" s="43"/>
      <c r="AL38" s="44"/>
      <c r="AM38" s="45"/>
      <c r="AN38" s="46"/>
      <c r="AO38" s="47">
        <v>0</v>
      </c>
      <c r="AP38" s="42">
        <v>0</v>
      </c>
      <c r="AQ38" s="32">
        <v>2</v>
      </c>
      <c r="AR38" s="32">
        <v>17</v>
      </c>
      <c r="AS38" s="48"/>
      <c r="AT38" s="32">
        <v>0</v>
      </c>
      <c r="AU38" s="33" t="str">
        <f t="shared" si="1"/>
        <v/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17"/>
      <c r="BG38" s="17"/>
      <c r="BX38" s="2"/>
      <c r="CA38" s="35" t="str">
        <f t="shared" si="2"/>
        <v/>
      </c>
      <c r="CB38" s="35" t="str">
        <f t="shared" si="3"/>
        <v/>
      </c>
      <c r="CC38" s="35" t="str">
        <f t="shared" si="4"/>
        <v/>
      </c>
      <c r="CD38" s="35" t="str">
        <f t="shared" si="5"/>
        <v/>
      </c>
      <c r="CE38" s="35"/>
      <c r="CF38" s="35"/>
      <c r="CG38" s="36">
        <f t="shared" si="6"/>
        <v>0</v>
      </c>
      <c r="CH38" s="36">
        <f t="shared" si="7"/>
        <v>0</v>
      </c>
      <c r="CI38" s="36">
        <f t="shared" si="8"/>
        <v>0</v>
      </c>
      <c r="CJ38" s="36">
        <f t="shared" si="9"/>
        <v>0</v>
      </c>
      <c r="CK38" s="10"/>
      <c r="CL38" s="10"/>
      <c r="CM38" s="10"/>
      <c r="CN38" s="10"/>
      <c r="CO38" s="10"/>
    </row>
    <row r="39" spans="1:93" ht="16.350000000000001" customHeight="1" x14ac:dyDescent="0.25">
      <c r="A39" s="383"/>
      <c r="B39" s="37" t="s">
        <v>40</v>
      </c>
      <c r="C39" s="38">
        <f t="shared" si="0"/>
        <v>0</v>
      </c>
      <c r="D39" s="39">
        <f t="shared" si="12"/>
        <v>0</v>
      </c>
      <c r="E39" s="40">
        <f t="shared" si="12"/>
        <v>0</v>
      </c>
      <c r="F39" s="90"/>
      <c r="G39" s="91"/>
      <c r="H39" s="41"/>
      <c r="I39" s="42"/>
      <c r="J39" s="41"/>
      <c r="K39" s="43"/>
      <c r="L39" s="41"/>
      <c r="M39" s="43"/>
      <c r="N39" s="41"/>
      <c r="O39" s="43"/>
      <c r="P39" s="41"/>
      <c r="Q39" s="43"/>
      <c r="R39" s="41"/>
      <c r="S39" s="43"/>
      <c r="T39" s="41"/>
      <c r="U39" s="43"/>
      <c r="V39" s="41"/>
      <c r="W39" s="43"/>
      <c r="X39" s="41"/>
      <c r="Y39" s="43"/>
      <c r="Z39" s="41"/>
      <c r="AA39" s="43"/>
      <c r="AB39" s="41"/>
      <c r="AC39" s="43"/>
      <c r="AD39" s="41"/>
      <c r="AE39" s="43"/>
      <c r="AF39" s="41"/>
      <c r="AG39" s="43"/>
      <c r="AH39" s="41"/>
      <c r="AI39" s="43"/>
      <c r="AJ39" s="41"/>
      <c r="AK39" s="43"/>
      <c r="AL39" s="44"/>
      <c r="AM39" s="45"/>
      <c r="AN39" s="46"/>
      <c r="AO39" s="47"/>
      <c r="AP39" s="42"/>
      <c r="AQ39" s="32"/>
      <c r="AR39" s="32"/>
      <c r="AS39" s="48"/>
      <c r="AT39" s="32"/>
      <c r="AU39" s="33" t="str">
        <f t="shared" si="1"/>
        <v/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17"/>
      <c r="BG39" s="17"/>
      <c r="BX39" s="2"/>
      <c r="CA39" s="35" t="str">
        <f t="shared" si="2"/>
        <v/>
      </c>
      <c r="CB39" s="35" t="str">
        <f t="shared" si="3"/>
        <v/>
      </c>
      <c r="CC39" s="35" t="str">
        <f t="shared" si="4"/>
        <v/>
      </c>
      <c r="CD39" s="35" t="str">
        <f t="shared" si="5"/>
        <v/>
      </c>
      <c r="CE39" s="35"/>
      <c r="CF39" s="35"/>
      <c r="CG39" s="36">
        <f t="shared" si="6"/>
        <v>0</v>
      </c>
      <c r="CH39" s="36">
        <f t="shared" si="7"/>
        <v>0</v>
      </c>
      <c r="CI39" s="36">
        <f t="shared" si="8"/>
        <v>0</v>
      </c>
      <c r="CJ39" s="36">
        <f t="shared" si="9"/>
        <v>0</v>
      </c>
      <c r="CK39" s="10"/>
      <c r="CL39" s="10"/>
      <c r="CM39" s="10"/>
      <c r="CN39" s="10"/>
      <c r="CO39" s="10"/>
    </row>
    <row r="40" spans="1:93" ht="16.350000000000001" customHeight="1" x14ac:dyDescent="0.25">
      <c r="A40" s="383"/>
      <c r="B40" s="37" t="s">
        <v>41</v>
      </c>
      <c r="C40" s="38">
        <f t="shared" si="0"/>
        <v>0</v>
      </c>
      <c r="D40" s="39">
        <f t="shared" si="12"/>
        <v>0</v>
      </c>
      <c r="E40" s="40">
        <f t="shared" si="12"/>
        <v>0</v>
      </c>
      <c r="F40" s="90"/>
      <c r="G40" s="91"/>
      <c r="H40" s="41"/>
      <c r="I40" s="42"/>
      <c r="J40" s="41"/>
      <c r="K40" s="43"/>
      <c r="L40" s="41"/>
      <c r="M40" s="43"/>
      <c r="N40" s="41"/>
      <c r="O40" s="43"/>
      <c r="P40" s="41"/>
      <c r="Q40" s="43"/>
      <c r="R40" s="41"/>
      <c r="S40" s="43"/>
      <c r="T40" s="41"/>
      <c r="U40" s="43"/>
      <c r="V40" s="41"/>
      <c r="W40" s="43"/>
      <c r="X40" s="41"/>
      <c r="Y40" s="43"/>
      <c r="Z40" s="41"/>
      <c r="AA40" s="43"/>
      <c r="AB40" s="41"/>
      <c r="AC40" s="43"/>
      <c r="AD40" s="41"/>
      <c r="AE40" s="43"/>
      <c r="AF40" s="41"/>
      <c r="AG40" s="43"/>
      <c r="AH40" s="41"/>
      <c r="AI40" s="43"/>
      <c r="AJ40" s="41"/>
      <c r="AK40" s="43"/>
      <c r="AL40" s="44"/>
      <c r="AM40" s="45"/>
      <c r="AN40" s="46"/>
      <c r="AO40" s="47"/>
      <c r="AP40" s="42"/>
      <c r="AQ40" s="32"/>
      <c r="AR40" s="32"/>
      <c r="AS40" s="48"/>
      <c r="AT40" s="32"/>
      <c r="AU40" s="33" t="str">
        <f t="shared" si="1"/>
        <v/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17"/>
      <c r="BG40" s="17"/>
      <c r="BX40" s="2"/>
      <c r="CA40" s="35" t="str">
        <f t="shared" si="2"/>
        <v/>
      </c>
      <c r="CB40" s="35" t="str">
        <f t="shared" si="3"/>
        <v/>
      </c>
      <c r="CC40" s="35" t="str">
        <f t="shared" si="4"/>
        <v/>
      </c>
      <c r="CD40" s="35" t="str">
        <f t="shared" si="5"/>
        <v/>
      </c>
      <c r="CE40" s="35"/>
      <c r="CF40" s="35"/>
      <c r="CG40" s="36">
        <f t="shared" si="6"/>
        <v>0</v>
      </c>
      <c r="CH40" s="36">
        <f t="shared" si="7"/>
        <v>0</v>
      </c>
      <c r="CI40" s="36">
        <f t="shared" si="8"/>
        <v>0</v>
      </c>
      <c r="CJ40" s="36">
        <f t="shared" si="9"/>
        <v>0</v>
      </c>
      <c r="CK40" s="10"/>
      <c r="CL40" s="10"/>
      <c r="CM40" s="10"/>
      <c r="CN40" s="10"/>
      <c r="CO40" s="10"/>
    </row>
    <row r="41" spans="1:93" ht="16.350000000000001" customHeight="1" x14ac:dyDescent="0.25">
      <c r="A41" s="383"/>
      <c r="B41" s="37" t="s">
        <v>42</v>
      </c>
      <c r="C41" s="38">
        <f t="shared" si="0"/>
        <v>0</v>
      </c>
      <c r="D41" s="39">
        <f t="shared" si="12"/>
        <v>0</v>
      </c>
      <c r="E41" s="40">
        <f t="shared" si="12"/>
        <v>0</v>
      </c>
      <c r="F41" s="90"/>
      <c r="G41" s="91"/>
      <c r="H41" s="41"/>
      <c r="I41" s="42"/>
      <c r="J41" s="41"/>
      <c r="K41" s="43"/>
      <c r="L41" s="41"/>
      <c r="M41" s="43"/>
      <c r="N41" s="41"/>
      <c r="O41" s="43"/>
      <c r="P41" s="41"/>
      <c r="Q41" s="43"/>
      <c r="R41" s="41"/>
      <c r="S41" s="43"/>
      <c r="T41" s="41"/>
      <c r="U41" s="43"/>
      <c r="V41" s="41"/>
      <c r="W41" s="43"/>
      <c r="X41" s="41"/>
      <c r="Y41" s="43"/>
      <c r="Z41" s="41"/>
      <c r="AA41" s="43"/>
      <c r="AB41" s="41"/>
      <c r="AC41" s="43"/>
      <c r="AD41" s="41"/>
      <c r="AE41" s="43"/>
      <c r="AF41" s="41"/>
      <c r="AG41" s="43"/>
      <c r="AH41" s="41"/>
      <c r="AI41" s="43"/>
      <c r="AJ41" s="41"/>
      <c r="AK41" s="43"/>
      <c r="AL41" s="44"/>
      <c r="AM41" s="45"/>
      <c r="AN41" s="46"/>
      <c r="AO41" s="47"/>
      <c r="AP41" s="42"/>
      <c r="AQ41" s="32"/>
      <c r="AR41" s="32"/>
      <c r="AS41" s="48"/>
      <c r="AT41" s="32"/>
      <c r="AU41" s="33" t="str">
        <f t="shared" si="1"/>
        <v/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17"/>
      <c r="BG41" s="17"/>
      <c r="BX41" s="2"/>
      <c r="CA41" s="35" t="str">
        <f t="shared" si="2"/>
        <v/>
      </c>
      <c r="CB41" s="35" t="str">
        <f t="shared" si="3"/>
        <v/>
      </c>
      <c r="CC41" s="35" t="str">
        <f t="shared" si="4"/>
        <v/>
      </c>
      <c r="CD41" s="35" t="str">
        <f t="shared" si="5"/>
        <v/>
      </c>
      <c r="CE41" s="35"/>
      <c r="CF41" s="35"/>
      <c r="CG41" s="36">
        <f t="shared" si="6"/>
        <v>0</v>
      </c>
      <c r="CH41" s="36">
        <f t="shared" si="7"/>
        <v>0</v>
      </c>
      <c r="CI41" s="36">
        <f t="shared" si="8"/>
        <v>0</v>
      </c>
      <c r="CJ41" s="36">
        <f t="shared" si="9"/>
        <v>0</v>
      </c>
      <c r="CK41" s="10"/>
      <c r="CL41" s="10"/>
      <c r="CM41" s="10"/>
      <c r="CN41" s="10"/>
      <c r="CO41" s="10"/>
    </row>
    <row r="42" spans="1:93" ht="16.350000000000001" customHeight="1" x14ac:dyDescent="0.25">
      <c r="A42" s="383"/>
      <c r="B42" s="37" t="s">
        <v>43</v>
      </c>
      <c r="C42" s="38">
        <f t="shared" si="0"/>
        <v>0</v>
      </c>
      <c r="D42" s="39">
        <f t="shared" si="12"/>
        <v>0</v>
      </c>
      <c r="E42" s="40">
        <f t="shared" si="12"/>
        <v>0</v>
      </c>
      <c r="F42" s="90"/>
      <c r="G42" s="91"/>
      <c r="H42" s="41"/>
      <c r="I42" s="42"/>
      <c r="J42" s="41"/>
      <c r="K42" s="43"/>
      <c r="L42" s="41"/>
      <c r="M42" s="43"/>
      <c r="N42" s="41"/>
      <c r="O42" s="43"/>
      <c r="P42" s="41"/>
      <c r="Q42" s="43"/>
      <c r="R42" s="41"/>
      <c r="S42" s="43"/>
      <c r="T42" s="41"/>
      <c r="U42" s="43"/>
      <c r="V42" s="41"/>
      <c r="W42" s="43"/>
      <c r="X42" s="41"/>
      <c r="Y42" s="43"/>
      <c r="Z42" s="41"/>
      <c r="AA42" s="43"/>
      <c r="AB42" s="41"/>
      <c r="AC42" s="43"/>
      <c r="AD42" s="41"/>
      <c r="AE42" s="43"/>
      <c r="AF42" s="41"/>
      <c r="AG42" s="43"/>
      <c r="AH42" s="41"/>
      <c r="AI42" s="43"/>
      <c r="AJ42" s="41"/>
      <c r="AK42" s="43"/>
      <c r="AL42" s="44"/>
      <c r="AM42" s="45"/>
      <c r="AN42" s="46"/>
      <c r="AO42" s="47"/>
      <c r="AP42" s="42"/>
      <c r="AQ42" s="32"/>
      <c r="AR42" s="32"/>
      <c r="AS42" s="48"/>
      <c r="AT42" s="32"/>
      <c r="AU42" s="33" t="str">
        <f t="shared" si="1"/>
        <v/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17"/>
      <c r="BG42" s="17"/>
      <c r="BX42" s="2"/>
      <c r="CA42" s="35" t="str">
        <f t="shared" si="2"/>
        <v/>
      </c>
      <c r="CB42" s="35" t="str">
        <f t="shared" si="3"/>
        <v/>
      </c>
      <c r="CC42" s="35" t="str">
        <f t="shared" si="4"/>
        <v/>
      </c>
      <c r="CD42" s="35" t="str">
        <f t="shared" si="5"/>
        <v/>
      </c>
      <c r="CE42" s="35"/>
      <c r="CF42" s="35"/>
      <c r="CG42" s="36">
        <f t="shared" si="6"/>
        <v>0</v>
      </c>
      <c r="CH42" s="36">
        <f t="shared" si="7"/>
        <v>0</v>
      </c>
      <c r="CI42" s="36">
        <f t="shared" si="8"/>
        <v>0</v>
      </c>
      <c r="CJ42" s="36">
        <f t="shared" si="9"/>
        <v>0</v>
      </c>
      <c r="CK42" s="10"/>
      <c r="CL42" s="10"/>
      <c r="CM42" s="10"/>
      <c r="CN42" s="10"/>
      <c r="CO42" s="10"/>
    </row>
    <row r="43" spans="1:93" ht="16.350000000000001" customHeight="1" x14ac:dyDescent="0.25">
      <c r="A43" s="383"/>
      <c r="B43" s="49" t="s">
        <v>44</v>
      </c>
      <c r="C43" s="50">
        <f t="shared" si="0"/>
        <v>0</v>
      </c>
      <c r="D43" s="51">
        <f t="shared" si="12"/>
        <v>0</v>
      </c>
      <c r="E43" s="52">
        <f t="shared" si="12"/>
        <v>0</v>
      </c>
      <c r="F43" s="90"/>
      <c r="G43" s="91"/>
      <c r="H43" s="53"/>
      <c r="I43" s="54"/>
      <c r="J43" s="53"/>
      <c r="K43" s="55"/>
      <c r="L43" s="53"/>
      <c r="M43" s="55"/>
      <c r="N43" s="53"/>
      <c r="O43" s="55"/>
      <c r="P43" s="53"/>
      <c r="Q43" s="55"/>
      <c r="R43" s="53"/>
      <c r="S43" s="55"/>
      <c r="T43" s="53"/>
      <c r="U43" s="55"/>
      <c r="V43" s="53"/>
      <c r="W43" s="55"/>
      <c r="X43" s="53"/>
      <c r="Y43" s="55"/>
      <c r="Z43" s="53"/>
      <c r="AA43" s="55"/>
      <c r="AB43" s="53"/>
      <c r="AC43" s="55"/>
      <c r="AD43" s="53"/>
      <c r="AE43" s="55"/>
      <c r="AF43" s="53"/>
      <c r="AG43" s="55"/>
      <c r="AH43" s="53"/>
      <c r="AI43" s="55"/>
      <c r="AJ43" s="53"/>
      <c r="AK43" s="55"/>
      <c r="AL43" s="56"/>
      <c r="AM43" s="57"/>
      <c r="AN43" s="46"/>
      <c r="AO43" s="58"/>
      <c r="AP43" s="42"/>
      <c r="AQ43" s="32"/>
      <c r="AR43" s="32"/>
      <c r="AS43" s="48"/>
      <c r="AT43" s="32"/>
      <c r="AU43" s="33" t="str">
        <f t="shared" si="1"/>
        <v/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17"/>
      <c r="BG43" s="17"/>
      <c r="BX43" s="2"/>
      <c r="CA43" s="35" t="str">
        <f t="shared" si="2"/>
        <v/>
      </c>
      <c r="CB43" s="35" t="str">
        <f t="shared" si="3"/>
        <v/>
      </c>
      <c r="CC43" s="35" t="str">
        <f t="shared" si="4"/>
        <v/>
      </c>
      <c r="CD43" s="35" t="str">
        <f t="shared" si="5"/>
        <v/>
      </c>
      <c r="CE43" s="35"/>
      <c r="CF43" s="35"/>
      <c r="CG43" s="36">
        <f t="shared" si="6"/>
        <v>0</v>
      </c>
      <c r="CH43" s="36">
        <f t="shared" si="7"/>
        <v>0</v>
      </c>
      <c r="CI43" s="36">
        <f t="shared" si="8"/>
        <v>0</v>
      </c>
      <c r="CJ43" s="36">
        <f t="shared" si="9"/>
        <v>0</v>
      </c>
      <c r="CK43" s="10"/>
      <c r="CL43" s="10"/>
      <c r="CM43" s="10"/>
      <c r="CN43" s="10"/>
      <c r="CO43" s="10"/>
    </row>
    <row r="44" spans="1:93" ht="16.350000000000001" customHeight="1" x14ac:dyDescent="0.25">
      <c r="A44" s="383"/>
      <c r="B44" s="37" t="s">
        <v>45</v>
      </c>
      <c r="C44" s="38">
        <f t="shared" si="0"/>
        <v>0</v>
      </c>
      <c r="D44" s="39">
        <f t="shared" si="12"/>
        <v>0</v>
      </c>
      <c r="E44" s="40">
        <f t="shared" si="12"/>
        <v>0</v>
      </c>
      <c r="F44" s="90"/>
      <c r="G44" s="92"/>
      <c r="H44" s="41"/>
      <c r="I44" s="42"/>
      <c r="J44" s="41"/>
      <c r="K44" s="43"/>
      <c r="L44" s="41"/>
      <c r="M44" s="43"/>
      <c r="N44" s="41"/>
      <c r="O44" s="43"/>
      <c r="P44" s="41"/>
      <c r="Q44" s="43"/>
      <c r="R44" s="41"/>
      <c r="S44" s="43"/>
      <c r="T44" s="41"/>
      <c r="U44" s="43"/>
      <c r="V44" s="41"/>
      <c r="W44" s="43"/>
      <c r="X44" s="41"/>
      <c r="Y44" s="43"/>
      <c r="Z44" s="41"/>
      <c r="AA44" s="43"/>
      <c r="AB44" s="41"/>
      <c r="AC44" s="43"/>
      <c r="AD44" s="41"/>
      <c r="AE44" s="43"/>
      <c r="AF44" s="41"/>
      <c r="AG44" s="43"/>
      <c r="AH44" s="41"/>
      <c r="AI44" s="43"/>
      <c r="AJ44" s="41"/>
      <c r="AK44" s="43"/>
      <c r="AL44" s="44"/>
      <c r="AM44" s="45"/>
      <c r="AN44" s="46"/>
      <c r="AO44" s="47"/>
      <c r="AP44" s="42"/>
      <c r="AQ44" s="32"/>
      <c r="AR44" s="32"/>
      <c r="AS44" s="48"/>
      <c r="AT44" s="32"/>
      <c r="AU44" s="33" t="str">
        <f t="shared" si="1"/>
        <v/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17"/>
      <c r="BG44" s="17"/>
      <c r="BX44" s="2"/>
      <c r="CA44" s="35" t="str">
        <f t="shared" si="2"/>
        <v/>
      </c>
      <c r="CB44" s="35" t="str">
        <f t="shared" si="3"/>
        <v/>
      </c>
      <c r="CC44" s="35" t="str">
        <f t="shared" si="4"/>
        <v/>
      </c>
      <c r="CD44" s="35" t="str">
        <f t="shared" si="5"/>
        <v/>
      </c>
      <c r="CE44" s="35"/>
      <c r="CF44" s="35"/>
      <c r="CG44" s="36">
        <f t="shared" si="6"/>
        <v>0</v>
      </c>
      <c r="CH44" s="36">
        <f t="shared" si="7"/>
        <v>0</v>
      </c>
      <c r="CI44" s="36">
        <f t="shared" si="8"/>
        <v>0</v>
      </c>
      <c r="CJ44" s="36">
        <f t="shared" si="9"/>
        <v>0</v>
      </c>
      <c r="CK44" s="10"/>
      <c r="CL44" s="10"/>
      <c r="CM44" s="10"/>
      <c r="CN44" s="10"/>
      <c r="CO44" s="10"/>
    </row>
    <row r="45" spans="1:93" ht="16.350000000000001" customHeight="1" x14ac:dyDescent="0.25">
      <c r="A45" s="383"/>
      <c r="B45" s="59" t="s">
        <v>46</v>
      </c>
      <c r="C45" s="38">
        <f t="shared" si="0"/>
        <v>0</v>
      </c>
      <c r="D45" s="39">
        <f t="shared" si="12"/>
        <v>0</v>
      </c>
      <c r="E45" s="61">
        <f t="shared" si="12"/>
        <v>0</v>
      </c>
      <c r="F45" s="90"/>
      <c r="G45" s="93"/>
      <c r="H45" s="94"/>
      <c r="I45" s="95"/>
      <c r="J45" s="94"/>
      <c r="K45" s="96"/>
      <c r="L45" s="94"/>
      <c r="M45" s="96"/>
      <c r="N45" s="94"/>
      <c r="O45" s="96"/>
      <c r="P45" s="94"/>
      <c r="Q45" s="96"/>
      <c r="R45" s="41"/>
      <c r="S45" s="43"/>
      <c r="T45" s="41"/>
      <c r="U45" s="43"/>
      <c r="V45" s="41"/>
      <c r="W45" s="43"/>
      <c r="X45" s="41"/>
      <c r="Y45" s="43"/>
      <c r="Z45" s="41"/>
      <c r="AA45" s="43"/>
      <c r="AB45" s="41"/>
      <c r="AC45" s="43"/>
      <c r="AD45" s="41"/>
      <c r="AE45" s="43"/>
      <c r="AF45" s="41"/>
      <c r="AG45" s="43"/>
      <c r="AH45" s="41"/>
      <c r="AI45" s="43"/>
      <c r="AJ45" s="41"/>
      <c r="AK45" s="43"/>
      <c r="AL45" s="44"/>
      <c r="AM45" s="45"/>
      <c r="AN45" s="46"/>
      <c r="AO45" s="47"/>
      <c r="AP45" s="42"/>
      <c r="AQ45" s="32"/>
      <c r="AR45" s="32"/>
      <c r="AS45" s="48"/>
      <c r="AT45" s="32"/>
      <c r="AU45" s="33" t="str">
        <f t="shared" si="1"/>
        <v/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17"/>
      <c r="BG45" s="17"/>
      <c r="BX45" s="2"/>
      <c r="CA45" s="35" t="str">
        <f t="shared" si="2"/>
        <v/>
      </c>
      <c r="CB45" s="35" t="str">
        <f t="shared" si="3"/>
        <v/>
      </c>
      <c r="CC45" s="35" t="str">
        <f t="shared" si="4"/>
        <v/>
      </c>
      <c r="CD45" s="35" t="str">
        <f t="shared" si="5"/>
        <v/>
      </c>
      <c r="CE45" s="35"/>
      <c r="CF45" s="35"/>
      <c r="CG45" s="36">
        <f t="shared" si="6"/>
        <v>0</v>
      </c>
      <c r="CH45" s="36">
        <f t="shared" si="7"/>
        <v>0</v>
      </c>
      <c r="CI45" s="36">
        <f t="shared" si="8"/>
        <v>0</v>
      </c>
      <c r="CJ45" s="36">
        <f t="shared" si="9"/>
        <v>0</v>
      </c>
      <c r="CK45" s="10"/>
      <c r="CL45" s="10"/>
      <c r="CM45" s="10"/>
      <c r="CN45" s="10"/>
      <c r="CO45" s="10"/>
    </row>
    <row r="46" spans="1:93" ht="16.350000000000001" customHeight="1" x14ac:dyDescent="0.25">
      <c r="A46" s="384"/>
      <c r="B46" s="63" t="s">
        <v>47</v>
      </c>
      <c r="C46" s="64">
        <f t="shared" si="0"/>
        <v>0</v>
      </c>
      <c r="D46" s="65">
        <f t="shared" si="12"/>
        <v>0</v>
      </c>
      <c r="E46" s="66">
        <f t="shared" si="12"/>
        <v>0</v>
      </c>
      <c r="F46" s="97"/>
      <c r="G46" s="98"/>
      <c r="H46" s="67"/>
      <c r="I46" s="68"/>
      <c r="J46" s="67"/>
      <c r="K46" s="69"/>
      <c r="L46" s="67"/>
      <c r="M46" s="69"/>
      <c r="N46" s="67"/>
      <c r="O46" s="69"/>
      <c r="P46" s="67"/>
      <c r="Q46" s="69"/>
      <c r="R46" s="67"/>
      <c r="S46" s="69"/>
      <c r="T46" s="67"/>
      <c r="U46" s="69"/>
      <c r="V46" s="67"/>
      <c r="W46" s="69"/>
      <c r="X46" s="67"/>
      <c r="Y46" s="69"/>
      <c r="Z46" s="67"/>
      <c r="AA46" s="69"/>
      <c r="AB46" s="67"/>
      <c r="AC46" s="69"/>
      <c r="AD46" s="67"/>
      <c r="AE46" s="69"/>
      <c r="AF46" s="67"/>
      <c r="AG46" s="69"/>
      <c r="AH46" s="67"/>
      <c r="AI46" s="69"/>
      <c r="AJ46" s="67"/>
      <c r="AK46" s="69"/>
      <c r="AL46" s="99"/>
      <c r="AM46" s="71"/>
      <c r="AN46" s="72"/>
      <c r="AO46" s="73"/>
      <c r="AP46" s="74"/>
      <c r="AQ46" s="75"/>
      <c r="AR46" s="75"/>
      <c r="AS46" s="76"/>
      <c r="AT46" s="75"/>
      <c r="AU46" s="33" t="str">
        <f t="shared" si="1"/>
        <v/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17"/>
      <c r="BG46" s="17"/>
      <c r="BX46" s="2"/>
      <c r="CA46" s="35" t="str">
        <f t="shared" si="2"/>
        <v/>
      </c>
      <c r="CB46" s="35" t="str">
        <f t="shared" si="3"/>
        <v/>
      </c>
      <c r="CC46" s="35" t="str">
        <f t="shared" si="4"/>
        <v/>
      </c>
      <c r="CD46" s="35" t="str">
        <f t="shared" si="5"/>
        <v/>
      </c>
      <c r="CE46" s="35"/>
      <c r="CF46" s="35"/>
      <c r="CG46" s="36">
        <f t="shared" si="6"/>
        <v>0</v>
      </c>
      <c r="CH46" s="36">
        <f t="shared" si="7"/>
        <v>0</v>
      </c>
      <c r="CI46" s="36">
        <f t="shared" si="8"/>
        <v>0</v>
      </c>
      <c r="CJ46" s="36">
        <f t="shared" si="9"/>
        <v>0</v>
      </c>
      <c r="CK46" s="10"/>
      <c r="CL46" s="10"/>
      <c r="CM46" s="10"/>
      <c r="CN46" s="10"/>
      <c r="CO46" s="10"/>
    </row>
    <row r="47" spans="1:93" ht="16.350000000000001" customHeight="1" x14ac:dyDescent="0.25">
      <c r="A47" s="382" t="s">
        <v>50</v>
      </c>
      <c r="B47" s="18" t="s">
        <v>37</v>
      </c>
      <c r="C47" s="19">
        <f t="shared" si="0"/>
        <v>25</v>
      </c>
      <c r="D47" s="20">
        <f t="shared" si="12"/>
        <v>22</v>
      </c>
      <c r="E47" s="21">
        <f t="shared" si="12"/>
        <v>3</v>
      </c>
      <c r="F47" s="88"/>
      <c r="G47" s="89"/>
      <c r="H47" s="22"/>
      <c r="I47" s="23"/>
      <c r="J47" s="22"/>
      <c r="K47" s="24"/>
      <c r="L47" s="22"/>
      <c r="M47" s="24"/>
      <c r="N47" s="22">
        <v>2</v>
      </c>
      <c r="O47" s="24"/>
      <c r="P47" s="22">
        <v>3</v>
      </c>
      <c r="Q47" s="24">
        <v>1</v>
      </c>
      <c r="R47" s="22">
        <v>5</v>
      </c>
      <c r="S47" s="24"/>
      <c r="T47" s="22">
        <v>3</v>
      </c>
      <c r="U47" s="24">
        <v>1</v>
      </c>
      <c r="V47" s="22">
        <v>6</v>
      </c>
      <c r="W47" s="24">
        <v>1</v>
      </c>
      <c r="X47" s="22">
        <v>1</v>
      </c>
      <c r="Y47" s="24"/>
      <c r="Z47" s="22">
        <v>1</v>
      </c>
      <c r="AA47" s="24"/>
      <c r="AB47" s="22">
        <v>1</v>
      </c>
      <c r="AC47" s="24"/>
      <c r="AD47" s="22"/>
      <c r="AE47" s="24"/>
      <c r="AF47" s="22"/>
      <c r="AG47" s="24"/>
      <c r="AH47" s="22"/>
      <c r="AI47" s="24"/>
      <c r="AJ47" s="22"/>
      <c r="AK47" s="24"/>
      <c r="AL47" s="25"/>
      <c r="AM47" s="26"/>
      <c r="AN47" s="81"/>
      <c r="AO47" s="28">
        <v>0</v>
      </c>
      <c r="AP47" s="29">
        <v>0</v>
      </c>
      <c r="AQ47" s="83">
        <v>0</v>
      </c>
      <c r="AR47" s="83">
        <v>3</v>
      </c>
      <c r="AS47" s="100"/>
      <c r="AT47" s="83">
        <v>0</v>
      </c>
      <c r="AU47" s="33" t="str">
        <f t="shared" si="1"/>
        <v/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17"/>
      <c r="BG47" s="17"/>
      <c r="BX47" s="2"/>
      <c r="CA47" s="35" t="str">
        <f t="shared" si="2"/>
        <v/>
      </c>
      <c r="CB47" s="35" t="str">
        <f t="shared" si="3"/>
        <v/>
      </c>
      <c r="CC47" s="35" t="str">
        <f t="shared" si="4"/>
        <v/>
      </c>
      <c r="CD47" s="35" t="str">
        <f t="shared" si="5"/>
        <v/>
      </c>
      <c r="CE47" s="35"/>
      <c r="CF47" s="35"/>
      <c r="CG47" s="36">
        <f t="shared" si="6"/>
        <v>0</v>
      </c>
      <c r="CH47" s="36">
        <f t="shared" si="7"/>
        <v>0</v>
      </c>
      <c r="CI47" s="36">
        <f t="shared" si="8"/>
        <v>0</v>
      </c>
      <c r="CJ47" s="36">
        <f t="shared" si="9"/>
        <v>0</v>
      </c>
      <c r="CK47" s="10"/>
      <c r="CL47" s="10"/>
      <c r="CM47" s="10"/>
      <c r="CN47" s="10"/>
      <c r="CO47" s="10"/>
    </row>
    <row r="48" spans="1:93" ht="16.350000000000001" customHeight="1" x14ac:dyDescent="0.25">
      <c r="A48" s="383"/>
      <c r="B48" s="37" t="s">
        <v>38</v>
      </c>
      <c r="C48" s="38">
        <f t="shared" si="0"/>
        <v>0</v>
      </c>
      <c r="D48" s="39">
        <f>SUM(H48+J48+L48+N48+P48+R48+T48+V48+X48+Z48+AB48+AD48+AF48+AH48+AJ48+AL48)</f>
        <v>0</v>
      </c>
      <c r="E48" s="40">
        <f t="shared" si="12"/>
        <v>0</v>
      </c>
      <c r="F48" s="90"/>
      <c r="G48" s="91"/>
      <c r="H48" s="41"/>
      <c r="I48" s="42"/>
      <c r="J48" s="41"/>
      <c r="K48" s="43"/>
      <c r="L48" s="41"/>
      <c r="M48" s="43"/>
      <c r="N48" s="41"/>
      <c r="O48" s="43"/>
      <c r="P48" s="41"/>
      <c r="Q48" s="43"/>
      <c r="R48" s="41"/>
      <c r="S48" s="43"/>
      <c r="T48" s="41"/>
      <c r="U48" s="43"/>
      <c r="V48" s="41"/>
      <c r="W48" s="43"/>
      <c r="X48" s="41"/>
      <c r="Y48" s="43"/>
      <c r="Z48" s="41"/>
      <c r="AA48" s="43"/>
      <c r="AB48" s="41"/>
      <c r="AC48" s="43"/>
      <c r="AD48" s="41"/>
      <c r="AE48" s="43"/>
      <c r="AF48" s="41"/>
      <c r="AG48" s="43"/>
      <c r="AH48" s="41"/>
      <c r="AI48" s="43"/>
      <c r="AJ48" s="41"/>
      <c r="AK48" s="43"/>
      <c r="AL48" s="44"/>
      <c r="AM48" s="45"/>
      <c r="AN48" s="46"/>
      <c r="AO48" s="47"/>
      <c r="AP48" s="42"/>
      <c r="AQ48" s="32"/>
      <c r="AR48" s="32"/>
      <c r="AS48" s="48"/>
      <c r="AT48" s="32"/>
      <c r="AU48" s="33" t="str">
        <f t="shared" si="1"/>
        <v/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17"/>
      <c r="BG48" s="17"/>
      <c r="BX48" s="2"/>
      <c r="CA48" s="35" t="str">
        <f t="shared" si="2"/>
        <v/>
      </c>
      <c r="CB48" s="35" t="str">
        <f t="shared" si="3"/>
        <v/>
      </c>
      <c r="CC48" s="35" t="str">
        <f t="shared" si="4"/>
        <v/>
      </c>
      <c r="CD48" s="35" t="str">
        <f t="shared" si="5"/>
        <v/>
      </c>
      <c r="CE48" s="35"/>
      <c r="CF48" s="35"/>
      <c r="CG48" s="36">
        <f t="shared" si="6"/>
        <v>0</v>
      </c>
      <c r="CH48" s="36">
        <f t="shared" si="7"/>
        <v>0</v>
      </c>
      <c r="CI48" s="36">
        <f t="shared" si="8"/>
        <v>0</v>
      </c>
      <c r="CJ48" s="36">
        <f t="shared" si="9"/>
        <v>0</v>
      </c>
      <c r="CK48" s="10"/>
      <c r="CL48" s="10"/>
      <c r="CM48" s="10"/>
      <c r="CN48" s="10"/>
      <c r="CO48" s="10"/>
    </row>
    <row r="49" spans="1:93" ht="16.350000000000001" customHeight="1" x14ac:dyDescent="0.25">
      <c r="A49" s="383"/>
      <c r="B49" s="37" t="s">
        <v>39</v>
      </c>
      <c r="C49" s="38">
        <f t="shared" si="0"/>
        <v>175</v>
      </c>
      <c r="D49" s="39">
        <f t="shared" si="12"/>
        <v>138</v>
      </c>
      <c r="E49" s="40">
        <f t="shared" si="12"/>
        <v>37</v>
      </c>
      <c r="F49" s="90"/>
      <c r="G49" s="91"/>
      <c r="H49" s="41"/>
      <c r="I49" s="42"/>
      <c r="J49" s="41"/>
      <c r="K49" s="43"/>
      <c r="L49" s="41">
        <v>1</v>
      </c>
      <c r="M49" s="43"/>
      <c r="N49" s="41">
        <v>12</v>
      </c>
      <c r="O49" s="43"/>
      <c r="P49" s="41">
        <v>20</v>
      </c>
      <c r="Q49" s="43">
        <v>3</v>
      </c>
      <c r="R49" s="41">
        <v>29</v>
      </c>
      <c r="S49" s="43">
        <v>4</v>
      </c>
      <c r="T49" s="41">
        <v>19</v>
      </c>
      <c r="U49" s="43">
        <v>8</v>
      </c>
      <c r="V49" s="41">
        <v>16</v>
      </c>
      <c r="W49" s="43">
        <v>9</v>
      </c>
      <c r="X49" s="41">
        <v>14</v>
      </c>
      <c r="Y49" s="43">
        <v>10</v>
      </c>
      <c r="Z49" s="41">
        <v>11</v>
      </c>
      <c r="AA49" s="43">
        <v>2</v>
      </c>
      <c r="AB49" s="41">
        <v>10</v>
      </c>
      <c r="AC49" s="43"/>
      <c r="AD49" s="41">
        <v>2</v>
      </c>
      <c r="AE49" s="43"/>
      <c r="AF49" s="41"/>
      <c r="AG49" s="43">
        <v>1</v>
      </c>
      <c r="AH49" s="41">
        <v>4</v>
      </c>
      <c r="AI49" s="43"/>
      <c r="AJ49" s="41"/>
      <c r="AK49" s="43"/>
      <c r="AL49" s="44"/>
      <c r="AM49" s="45"/>
      <c r="AN49" s="46"/>
      <c r="AO49" s="47">
        <v>0</v>
      </c>
      <c r="AP49" s="42">
        <v>0</v>
      </c>
      <c r="AQ49" s="32">
        <v>2</v>
      </c>
      <c r="AR49" s="32">
        <v>17</v>
      </c>
      <c r="AS49" s="48"/>
      <c r="AT49" s="32">
        <v>0</v>
      </c>
      <c r="AU49" s="33" t="str">
        <f t="shared" si="1"/>
        <v/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17"/>
      <c r="BG49" s="17"/>
      <c r="BX49" s="2"/>
      <c r="CA49" s="35" t="str">
        <f t="shared" si="2"/>
        <v/>
      </c>
      <c r="CB49" s="35" t="str">
        <f t="shared" si="3"/>
        <v/>
      </c>
      <c r="CC49" s="35" t="str">
        <f t="shared" si="4"/>
        <v/>
      </c>
      <c r="CD49" s="35" t="str">
        <f t="shared" si="5"/>
        <v/>
      </c>
      <c r="CE49" s="35"/>
      <c r="CF49" s="35"/>
      <c r="CG49" s="36">
        <f t="shared" si="6"/>
        <v>0</v>
      </c>
      <c r="CH49" s="36">
        <f t="shared" si="7"/>
        <v>0</v>
      </c>
      <c r="CI49" s="36">
        <f t="shared" si="8"/>
        <v>0</v>
      </c>
      <c r="CJ49" s="36">
        <f t="shared" si="9"/>
        <v>0</v>
      </c>
      <c r="CK49" s="10"/>
      <c r="CL49" s="10"/>
      <c r="CM49" s="10"/>
      <c r="CN49" s="10"/>
      <c r="CO49" s="10"/>
    </row>
    <row r="50" spans="1:93" ht="16.350000000000001" customHeight="1" x14ac:dyDescent="0.25">
      <c r="A50" s="383"/>
      <c r="B50" s="37" t="s">
        <v>40</v>
      </c>
      <c r="C50" s="38">
        <f t="shared" si="0"/>
        <v>0</v>
      </c>
      <c r="D50" s="39">
        <f t="shared" si="12"/>
        <v>0</v>
      </c>
      <c r="E50" s="40">
        <f t="shared" si="12"/>
        <v>0</v>
      </c>
      <c r="F50" s="90"/>
      <c r="G50" s="91"/>
      <c r="H50" s="41"/>
      <c r="I50" s="42"/>
      <c r="J50" s="41"/>
      <c r="K50" s="43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1"/>
      <c r="W50" s="43"/>
      <c r="X50" s="41"/>
      <c r="Y50" s="43"/>
      <c r="Z50" s="41"/>
      <c r="AA50" s="43"/>
      <c r="AB50" s="41"/>
      <c r="AC50" s="43"/>
      <c r="AD50" s="41"/>
      <c r="AE50" s="43"/>
      <c r="AF50" s="41"/>
      <c r="AG50" s="43"/>
      <c r="AH50" s="41"/>
      <c r="AI50" s="43"/>
      <c r="AJ50" s="41"/>
      <c r="AK50" s="43"/>
      <c r="AL50" s="44"/>
      <c r="AM50" s="45"/>
      <c r="AN50" s="46"/>
      <c r="AO50" s="47"/>
      <c r="AP50" s="42"/>
      <c r="AQ50" s="32"/>
      <c r="AR50" s="32"/>
      <c r="AS50" s="48"/>
      <c r="AT50" s="32"/>
      <c r="AU50" s="33" t="str">
        <f t="shared" si="1"/>
        <v/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7"/>
      <c r="BG50" s="17"/>
      <c r="BX50" s="2"/>
      <c r="CA50" s="35" t="str">
        <f t="shared" si="2"/>
        <v/>
      </c>
      <c r="CB50" s="35" t="str">
        <f t="shared" si="3"/>
        <v/>
      </c>
      <c r="CC50" s="35" t="str">
        <f t="shared" si="4"/>
        <v/>
      </c>
      <c r="CD50" s="35" t="str">
        <f t="shared" si="5"/>
        <v/>
      </c>
      <c r="CE50" s="35"/>
      <c r="CF50" s="35"/>
      <c r="CG50" s="36">
        <f t="shared" si="6"/>
        <v>0</v>
      </c>
      <c r="CH50" s="36">
        <f t="shared" si="7"/>
        <v>0</v>
      </c>
      <c r="CI50" s="36">
        <f t="shared" si="8"/>
        <v>0</v>
      </c>
      <c r="CJ50" s="36">
        <f t="shared" si="9"/>
        <v>0</v>
      </c>
      <c r="CK50" s="10"/>
      <c r="CL50" s="10"/>
      <c r="CM50" s="10"/>
      <c r="CN50" s="10"/>
      <c r="CO50" s="10"/>
    </row>
    <row r="51" spans="1:93" ht="16.350000000000001" customHeight="1" x14ac:dyDescent="0.25">
      <c r="A51" s="383"/>
      <c r="B51" s="37" t="s">
        <v>41</v>
      </c>
      <c r="C51" s="38">
        <f t="shared" si="0"/>
        <v>0</v>
      </c>
      <c r="D51" s="39">
        <f>SUM(H51+J51+L51+N51+P51+R51+T51+V51+X51+Z51+AB51+AD51+AF51+AH51+AJ51+AL51)</f>
        <v>0</v>
      </c>
      <c r="E51" s="40">
        <f t="shared" si="12"/>
        <v>0</v>
      </c>
      <c r="F51" s="90"/>
      <c r="G51" s="91"/>
      <c r="H51" s="41"/>
      <c r="I51" s="42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41"/>
      <c r="W51" s="43"/>
      <c r="X51" s="41"/>
      <c r="Y51" s="43"/>
      <c r="Z51" s="41"/>
      <c r="AA51" s="43"/>
      <c r="AB51" s="41"/>
      <c r="AC51" s="43"/>
      <c r="AD51" s="41"/>
      <c r="AE51" s="43"/>
      <c r="AF51" s="41"/>
      <c r="AG51" s="43"/>
      <c r="AH51" s="41"/>
      <c r="AI51" s="43"/>
      <c r="AJ51" s="41"/>
      <c r="AK51" s="43"/>
      <c r="AL51" s="44"/>
      <c r="AM51" s="45"/>
      <c r="AN51" s="46"/>
      <c r="AO51" s="47"/>
      <c r="AP51" s="42"/>
      <c r="AQ51" s="32"/>
      <c r="AR51" s="32"/>
      <c r="AS51" s="48"/>
      <c r="AT51" s="32"/>
      <c r="AU51" s="33" t="str">
        <f t="shared" si="1"/>
        <v/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7"/>
      <c r="BG51" s="17"/>
      <c r="BX51" s="2"/>
      <c r="CA51" s="35" t="str">
        <f t="shared" si="2"/>
        <v/>
      </c>
      <c r="CB51" s="35" t="str">
        <f t="shared" si="3"/>
        <v/>
      </c>
      <c r="CC51" s="35" t="str">
        <f t="shared" si="4"/>
        <v/>
      </c>
      <c r="CD51" s="35" t="str">
        <f t="shared" si="5"/>
        <v/>
      </c>
      <c r="CE51" s="35"/>
      <c r="CF51" s="35"/>
      <c r="CG51" s="36">
        <f t="shared" si="6"/>
        <v>0</v>
      </c>
      <c r="CH51" s="36">
        <f t="shared" si="7"/>
        <v>0</v>
      </c>
      <c r="CI51" s="36">
        <f t="shared" si="8"/>
        <v>0</v>
      </c>
      <c r="CJ51" s="36">
        <f t="shared" si="9"/>
        <v>0</v>
      </c>
      <c r="CK51" s="10"/>
      <c r="CL51" s="10"/>
      <c r="CM51" s="10"/>
      <c r="CN51" s="10"/>
      <c r="CO51" s="10"/>
    </row>
    <row r="52" spans="1:93" ht="16.350000000000001" customHeight="1" x14ac:dyDescent="0.25">
      <c r="A52" s="383"/>
      <c r="B52" s="37" t="s">
        <v>42</v>
      </c>
      <c r="C52" s="38">
        <f t="shared" si="0"/>
        <v>0</v>
      </c>
      <c r="D52" s="39">
        <f t="shared" si="12"/>
        <v>0</v>
      </c>
      <c r="E52" s="40">
        <f t="shared" si="12"/>
        <v>0</v>
      </c>
      <c r="F52" s="90"/>
      <c r="G52" s="91"/>
      <c r="H52" s="41"/>
      <c r="I52" s="42"/>
      <c r="J52" s="41"/>
      <c r="K52" s="43"/>
      <c r="L52" s="41"/>
      <c r="M52" s="43"/>
      <c r="N52" s="41"/>
      <c r="O52" s="43"/>
      <c r="P52" s="41"/>
      <c r="Q52" s="43"/>
      <c r="R52" s="41"/>
      <c r="S52" s="43"/>
      <c r="T52" s="41"/>
      <c r="U52" s="43"/>
      <c r="V52" s="41"/>
      <c r="W52" s="43"/>
      <c r="X52" s="41"/>
      <c r="Y52" s="43"/>
      <c r="Z52" s="41"/>
      <c r="AA52" s="43"/>
      <c r="AB52" s="41"/>
      <c r="AC52" s="43"/>
      <c r="AD52" s="41"/>
      <c r="AE52" s="43"/>
      <c r="AF52" s="41"/>
      <c r="AG52" s="43"/>
      <c r="AH52" s="41"/>
      <c r="AI52" s="43"/>
      <c r="AJ52" s="41"/>
      <c r="AK52" s="43"/>
      <c r="AL52" s="44"/>
      <c r="AM52" s="45"/>
      <c r="AN52" s="46"/>
      <c r="AO52" s="47"/>
      <c r="AP52" s="42"/>
      <c r="AQ52" s="32"/>
      <c r="AR52" s="32"/>
      <c r="AS52" s="48"/>
      <c r="AT52" s="32"/>
      <c r="AU52" s="33" t="str">
        <f t="shared" si="1"/>
        <v/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17"/>
      <c r="BG52" s="17"/>
      <c r="BX52" s="2"/>
      <c r="CA52" s="35" t="str">
        <f t="shared" si="2"/>
        <v/>
      </c>
      <c r="CB52" s="35" t="str">
        <f t="shared" si="3"/>
        <v/>
      </c>
      <c r="CC52" s="35" t="str">
        <f t="shared" si="4"/>
        <v/>
      </c>
      <c r="CD52" s="35" t="str">
        <f t="shared" si="5"/>
        <v/>
      </c>
      <c r="CE52" s="35"/>
      <c r="CF52" s="35"/>
      <c r="CG52" s="36">
        <f t="shared" si="6"/>
        <v>0</v>
      </c>
      <c r="CH52" s="36">
        <f t="shared" si="7"/>
        <v>0</v>
      </c>
      <c r="CI52" s="36">
        <f t="shared" si="8"/>
        <v>0</v>
      </c>
      <c r="CJ52" s="36">
        <f t="shared" si="9"/>
        <v>0</v>
      </c>
      <c r="CK52" s="10"/>
      <c r="CL52" s="10"/>
      <c r="CM52" s="10"/>
      <c r="CN52" s="10"/>
      <c r="CO52" s="10"/>
    </row>
    <row r="53" spans="1:93" ht="16.350000000000001" customHeight="1" x14ac:dyDescent="0.25">
      <c r="A53" s="383"/>
      <c r="B53" s="37" t="s">
        <v>43</v>
      </c>
      <c r="C53" s="38">
        <f t="shared" si="0"/>
        <v>0</v>
      </c>
      <c r="D53" s="39">
        <f t="shared" ref="D53:E57" si="13">SUM(H53+J53+L53+N53+P53+R53+T53+V53+X53+Z53+AB53+AD53+AF53+AH53+AJ53+AL53)</f>
        <v>0</v>
      </c>
      <c r="E53" s="40">
        <f t="shared" si="13"/>
        <v>0</v>
      </c>
      <c r="F53" s="90"/>
      <c r="G53" s="91"/>
      <c r="H53" s="41"/>
      <c r="I53" s="42"/>
      <c r="J53" s="41"/>
      <c r="K53" s="43"/>
      <c r="L53" s="41"/>
      <c r="M53" s="43"/>
      <c r="N53" s="41"/>
      <c r="O53" s="43"/>
      <c r="P53" s="41"/>
      <c r="Q53" s="43"/>
      <c r="R53" s="41"/>
      <c r="S53" s="43"/>
      <c r="T53" s="41"/>
      <c r="U53" s="43"/>
      <c r="V53" s="41"/>
      <c r="W53" s="43"/>
      <c r="X53" s="41"/>
      <c r="Y53" s="43"/>
      <c r="Z53" s="41"/>
      <c r="AA53" s="43"/>
      <c r="AB53" s="41"/>
      <c r="AC53" s="43"/>
      <c r="AD53" s="41"/>
      <c r="AE53" s="43"/>
      <c r="AF53" s="41"/>
      <c r="AG53" s="43"/>
      <c r="AH53" s="41"/>
      <c r="AI53" s="43"/>
      <c r="AJ53" s="41"/>
      <c r="AK53" s="43"/>
      <c r="AL53" s="44"/>
      <c r="AM53" s="45"/>
      <c r="AN53" s="46"/>
      <c r="AO53" s="47"/>
      <c r="AP53" s="42"/>
      <c r="AQ53" s="32"/>
      <c r="AR53" s="32"/>
      <c r="AS53" s="48"/>
      <c r="AT53" s="32"/>
      <c r="AU53" s="33" t="str">
        <f t="shared" si="1"/>
        <v/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17"/>
      <c r="BG53" s="17"/>
      <c r="BX53" s="2"/>
      <c r="CA53" s="35" t="str">
        <f t="shared" si="2"/>
        <v/>
      </c>
      <c r="CB53" s="35" t="str">
        <f t="shared" si="3"/>
        <v/>
      </c>
      <c r="CC53" s="35" t="str">
        <f t="shared" si="4"/>
        <v/>
      </c>
      <c r="CD53" s="35" t="str">
        <f t="shared" si="5"/>
        <v/>
      </c>
      <c r="CE53" s="35"/>
      <c r="CF53" s="35"/>
      <c r="CG53" s="36">
        <f t="shared" si="6"/>
        <v>0</v>
      </c>
      <c r="CH53" s="36">
        <f t="shared" si="7"/>
        <v>0</v>
      </c>
      <c r="CI53" s="36">
        <f t="shared" si="8"/>
        <v>0</v>
      </c>
      <c r="CJ53" s="36">
        <f t="shared" si="9"/>
        <v>0</v>
      </c>
      <c r="CK53" s="10"/>
      <c r="CL53" s="10"/>
      <c r="CM53" s="10"/>
      <c r="CN53" s="10"/>
      <c r="CO53" s="10"/>
    </row>
    <row r="54" spans="1:93" ht="16.350000000000001" customHeight="1" x14ac:dyDescent="0.25">
      <c r="A54" s="383"/>
      <c r="B54" s="49" t="s">
        <v>44</v>
      </c>
      <c r="C54" s="50">
        <f t="shared" si="0"/>
        <v>0</v>
      </c>
      <c r="D54" s="51">
        <f>SUM(H54+J54+L54+N54+P54+R54+T54+V54+X54+Z54+AB54+AD54+AF54+AH54+AJ54+AL54)</f>
        <v>0</v>
      </c>
      <c r="E54" s="52">
        <f t="shared" si="13"/>
        <v>0</v>
      </c>
      <c r="F54" s="90"/>
      <c r="G54" s="91"/>
      <c r="H54" s="53"/>
      <c r="I54" s="54"/>
      <c r="J54" s="53"/>
      <c r="K54" s="55"/>
      <c r="L54" s="53"/>
      <c r="M54" s="55"/>
      <c r="N54" s="53"/>
      <c r="O54" s="55"/>
      <c r="P54" s="53"/>
      <c r="Q54" s="55"/>
      <c r="R54" s="53"/>
      <c r="S54" s="55"/>
      <c r="T54" s="53"/>
      <c r="U54" s="55"/>
      <c r="V54" s="53"/>
      <c r="W54" s="55"/>
      <c r="X54" s="53"/>
      <c r="Y54" s="55"/>
      <c r="Z54" s="53"/>
      <c r="AA54" s="55"/>
      <c r="AB54" s="53"/>
      <c r="AC54" s="55"/>
      <c r="AD54" s="53"/>
      <c r="AE54" s="55"/>
      <c r="AF54" s="53"/>
      <c r="AG54" s="55"/>
      <c r="AH54" s="53"/>
      <c r="AI54" s="55"/>
      <c r="AJ54" s="53"/>
      <c r="AK54" s="55"/>
      <c r="AL54" s="56"/>
      <c r="AM54" s="57"/>
      <c r="AN54" s="46"/>
      <c r="AO54" s="58"/>
      <c r="AP54" s="42"/>
      <c r="AQ54" s="32"/>
      <c r="AR54" s="32"/>
      <c r="AS54" s="48"/>
      <c r="AT54" s="32"/>
      <c r="AU54" s="33" t="str">
        <f t="shared" si="1"/>
        <v/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17"/>
      <c r="BG54" s="17"/>
      <c r="BX54" s="2"/>
      <c r="CA54" s="35" t="str">
        <f t="shared" si="2"/>
        <v/>
      </c>
      <c r="CB54" s="35" t="str">
        <f t="shared" si="3"/>
        <v/>
      </c>
      <c r="CC54" s="35" t="str">
        <f t="shared" si="4"/>
        <v/>
      </c>
      <c r="CD54" s="35" t="str">
        <f t="shared" si="5"/>
        <v/>
      </c>
      <c r="CE54" s="35"/>
      <c r="CF54" s="35"/>
      <c r="CG54" s="36">
        <f t="shared" si="6"/>
        <v>0</v>
      </c>
      <c r="CH54" s="36">
        <f t="shared" si="7"/>
        <v>0</v>
      </c>
      <c r="CI54" s="36">
        <f t="shared" si="8"/>
        <v>0</v>
      </c>
      <c r="CJ54" s="36">
        <f t="shared" si="9"/>
        <v>0</v>
      </c>
      <c r="CK54" s="10"/>
      <c r="CL54" s="10"/>
      <c r="CM54" s="10"/>
      <c r="CN54" s="10"/>
      <c r="CO54" s="10"/>
    </row>
    <row r="55" spans="1:93" ht="16.350000000000001" customHeight="1" x14ac:dyDescent="0.25">
      <c r="A55" s="383"/>
      <c r="B55" s="37" t="s">
        <v>45</v>
      </c>
      <c r="C55" s="38">
        <f t="shared" si="0"/>
        <v>0</v>
      </c>
      <c r="D55" s="39">
        <f t="shared" si="13"/>
        <v>0</v>
      </c>
      <c r="E55" s="40">
        <f t="shared" si="13"/>
        <v>0</v>
      </c>
      <c r="F55" s="90"/>
      <c r="G55" s="92"/>
      <c r="H55" s="41"/>
      <c r="I55" s="42"/>
      <c r="J55" s="41"/>
      <c r="K55" s="43"/>
      <c r="L55" s="41"/>
      <c r="M55" s="43"/>
      <c r="N55" s="41"/>
      <c r="O55" s="43"/>
      <c r="P55" s="41"/>
      <c r="Q55" s="43"/>
      <c r="R55" s="41"/>
      <c r="S55" s="43"/>
      <c r="T55" s="41"/>
      <c r="U55" s="43"/>
      <c r="V55" s="41"/>
      <c r="W55" s="43"/>
      <c r="X55" s="41"/>
      <c r="Y55" s="43"/>
      <c r="Z55" s="41"/>
      <c r="AA55" s="43"/>
      <c r="AB55" s="41"/>
      <c r="AC55" s="43"/>
      <c r="AD55" s="41"/>
      <c r="AE55" s="43"/>
      <c r="AF55" s="41"/>
      <c r="AG55" s="43"/>
      <c r="AH55" s="41"/>
      <c r="AI55" s="43"/>
      <c r="AJ55" s="41"/>
      <c r="AK55" s="43"/>
      <c r="AL55" s="44"/>
      <c r="AM55" s="45"/>
      <c r="AN55" s="46"/>
      <c r="AO55" s="47"/>
      <c r="AP55" s="42"/>
      <c r="AQ55" s="32"/>
      <c r="AR55" s="32"/>
      <c r="AS55" s="48"/>
      <c r="AT55" s="32"/>
      <c r="AU55" s="33" t="str">
        <f t="shared" si="1"/>
        <v/>
      </c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17"/>
      <c r="BG55" s="17"/>
      <c r="BX55" s="2"/>
      <c r="CA55" s="35" t="str">
        <f t="shared" si="2"/>
        <v/>
      </c>
      <c r="CB55" s="35" t="str">
        <f t="shared" si="3"/>
        <v/>
      </c>
      <c r="CC55" s="35" t="str">
        <f t="shared" si="4"/>
        <v/>
      </c>
      <c r="CD55" s="35" t="str">
        <f t="shared" si="5"/>
        <v/>
      </c>
      <c r="CE55" s="35"/>
      <c r="CF55" s="35"/>
      <c r="CG55" s="36">
        <f t="shared" si="6"/>
        <v>0</v>
      </c>
      <c r="CH55" s="36">
        <f t="shared" si="7"/>
        <v>0</v>
      </c>
      <c r="CI55" s="36">
        <f t="shared" si="8"/>
        <v>0</v>
      </c>
      <c r="CJ55" s="36">
        <f t="shared" si="9"/>
        <v>0</v>
      </c>
      <c r="CK55" s="10"/>
      <c r="CL55" s="10"/>
      <c r="CM55" s="10"/>
      <c r="CN55" s="10"/>
      <c r="CO55" s="10"/>
    </row>
    <row r="56" spans="1:93" ht="16.350000000000001" customHeight="1" x14ac:dyDescent="0.25">
      <c r="A56" s="383"/>
      <c r="B56" s="59" t="s">
        <v>46</v>
      </c>
      <c r="C56" s="38">
        <f t="shared" si="0"/>
        <v>0</v>
      </c>
      <c r="D56" s="39">
        <f t="shared" si="13"/>
        <v>0</v>
      </c>
      <c r="E56" s="61">
        <f t="shared" si="13"/>
        <v>0</v>
      </c>
      <c r="F56" s="90"/>
      <c r="G56" s="93"/>
      <c r="H56" s="41"/>
      <c r="I56" s="42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41"/>
      <c r="W56" s="43"/>
      <c r="X56" s="41"/>
      <c r="Y56" s="43"/>
      <c r="Z56" s="41"/>
      <c r="AA56" s="43"/>
      <c r="AB56" s="41"/>
      <c r="AC56" s="43"/>
      <c r="AD56" s="41"/>
      <c r="AE56" s="43"/>
      <c r="AF56" s="41"/>
      <c r="AG56" s="101"/>
      <c r="AH56" s="41"/>
      <c r="AI56" s="43"/>
      <c r="AJ56" s="41"/>
      <c r="AK56" s="43"/>
      <c r="AL56" s="44"/>
      <c r="AM56" s="45"/>
      <c r="AN56" s="46"/>
      <c r="AO56" s="47"/>
      <c r="AP56" s="42"/>
      <c r="AQ56" s="32"/>
      <c r="AR56" s="32"/>
      <c r="AS56" s="48"/>
      <c r="AT56" s="32"/>
      <c r="AU56" s="33" t="str">
        <f t="shared" si="1"/>
        <v/>
      </c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17"/>
      <c r="BG56" s="17"/>
      <c r="BX56" s="2"/>
      <c r="CA56" s="35" t="str">
        <f t="shared" si="2"/>
        <v/>
      </c>
      <c r="CB56" s="35" t="str">
        <f t="shared" si="3"/>
        <v/>
      </c>
      <c r="CC56" s="35" t="str">
        <f t="shared" si="4"/>
        <v/>
      </c>
      <c r="CD56" s="35" t="str">
        <f t="shared" si="5"/>
        <v/>
      </c>
      <c r="CE56" s="35"/>
      <c r="CF56" s="35"/>
      <c r="CG56" s="36">
        <f t="shared" si="6"/>
        <v>0</v>
      </c>
      <c r="CH56" s="36">
        <f t="shared" si="7"/>
        <v>0</v>
      </c>
      <c r="CI56" s="36">
        <f t="shared" si="8"/>
        <v>0</v>
      </c>
      <c r="CJ56" s="36">
        <f t="shared" si="9"/>
        <v>0</v>
      </c>
      <c r="CK56" s="10"/>
      <c r="CL56" s="10"/>
      <c r="CM56" s="10"/>
      <c r="CN56" s="10"/>
      <c r="CO56" s="10"/>
    </row>
    <row r="57" spans="1:93" ht="16.350000000000001" customHeight="1" x14ac:dyDescent="0.25">
      <c r="A57" s="384"/>
      <c r="B57" s="63" t="s">
        <v>47</v>
      </c>
      <c r="C57" s="64">
        <f t="shared" si="0"/>
        <v>0</v>
      </c>
      <c r="D57" s="65">
        <f>SUM(H57+J57+L57+N57+P57+R57+T57+V57+X57+Z57+AB57+AD57+AF57+AH57+AJ57+AL57)</f>
        <v>0</v>
      </c>
      <c r="E57" s="66">
        <f t="shared" si="13"/>
        <v>0</v>
      </c>
      <c r="F57" s="97"/>
      <c r="G57" s="98"/>
      <c r="H57" s="67"/>
      <c r="I57" s="68"/>
      <c r="J57" s="67"/>
      <c r="K57" s="69"/>
      <c r="L57" s="67"/>
      <c r="M57" s="69"/>
      <c r="N57" s="67"/>
      <c r="O57" s="69"/>
      <c r="P57" s="67"/>
      <c r="Q57" s="69"/>
      <c r="R57" s="67"/>
      <c r="S57" s="69"/>
      <c r="T57" s="67"/>
      <c r="U57" s="69"/>
      <c r="V57" s="67"/>
      <c r="W57" s="69"/>
      <c r="X57" s="67"/>
      <c r="Y57" s="69"/>
      <c r="Z57" s="67"/>
      <c r="AA57" s="69"/>
      <c r="AB57" s="67"/>
      <c r="AC57" s="69"/>
      <c r="AD57" s="67"/>
      <c r="AE57" s="69"/>
      <c r="AF57" s="67"/>
      <c r="AG57" s="69"/>
      <c r="AH57" s="67"/>
      <c r="AI57" s="69"/>
      <c r="AJ57" s="67"/>
      <c r="AK57" s="69"/>
      <c r="AL57" s="99"/>
      <c r="AM57" s="71"/>
      <c r="AN57" s="72"/>
      <c r="AO57" s="73"/>
      <c r="AP57" s="74"/>
      <c r="AQ57" s="75"/>
      <c r="AR57" s="75"/>
      <c r="AS57" s="48"/>
      <c r="AT57" s="32"/>
      <c r="AU57" s="33" t="str">
        <f t="shared" si="1"/>
        <v/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17"/>
      <c r="BG57" s="17"/>
      <c r="BX57" s="2"/>
      <c r="CA57" s="35" t="str">
        <f t="shared" si="2"/>
        <v/>
      </c>
      <c r="CB57" s="35" t="str">
        <f t="shared" si="3"/>
        <v/>
      </c>
      <c r="CC57" s="35" t="str">
        <f t="shared" si="4"/>
        <v/>
      </c>
      <c r="CD57" s="35" t="str">
        <f t="shared" si="5"/>
        <v/>
      </c>
      <c r="CE57" s="35"/>
      <c r="CF57" s="35"/>
      <c r="CG57" s="36">
        <f t="shared" si="6"/>
        <v>0</v>
      </c>
      <c r="CH57" s="36">
        <f t="shared" si="7"/>
        <v>0</v>
      </c>
      <c r="CI57" s="36">
        <f t="shared" si="8"/>
        <v>0</v>
      </c>
      <c r="CJ57" s="36">
        <f t="shared" si="9"/>
        <v>0</v>
      </c>
      <c r="CK57" s="10"/>
      <c r="CL57" s="10"/>
      <c r="CM57" s="10"/>
      <c r="CN57" s="10"/>
      <c r="CO57" s="10"/>
    </row>
    <row r="58" spans="1:93" ht="16.350000000000001" customHeight="1" x14ac:dyDescent="0.25">
      <c r="A58" s="382" t="s">
        <v>51</v>
      </c>
      <c r="B58" s="18" t="s">
        <v>37</v>
      </c>
      <c r="C58" s="19">
        <f t="shared" si="0"/>
        <v>25</v>
      </c>
      <c r="D58" s="20">
        <f>SUM(J58+L58+N58+P58+R58+T58+V58+X58+Z58+AB58+AD58+AF58+AH58+AJ58+AL58)</f>
        <v>22</v>
      </c>
      <c r="E58" s="21">
        <f>SUM(K58+M58+O58+Q58+S58+U58+W58+Y58+AA58+AC58+AE58+AG58+AI58+AK58+AM58)</f>
        <v>3</v>
      </c>
      <c r="F58" s="88"/>
      <c r="G58" s="89"/>
      <c r="H58" s="88"/>
      <c r="I58" s="89"/>
      <c r="J58" s="22"/>
      <c r="K58" s="24"/>
      <c r="L58" s="22"/>
      <c r="M58" s="24"/>
      <c r="N58" s="22">
        <v>2</v>
      </c>
      <c r="O58" s="24"/>
      <c r="P58" s="22">
        <v>3</v>
      </c>
      <c r="Q58" s="24">
        <v>1</v>
      </c>
      <c r="R58" s="22">
        <v>5</v>
      </c>
      <c r="S58" s="24"/>
      <c r="T58" s="22">
        <v>3</v>
      </c>
      <c r="U58" s="24">
        <v>1</v>
      </c>
      <c r="V58" s="22">
        <v>6</v>
      </c>
      <c r="W58" s="24">
        <v>1</v>
      </c>
      <c r="X58" s="22">
        <v>1</v>
      </c>
      <c r="Y58" s="24"/>
      <c r="Z58" s="22">
        <v>1</v>
      </c>
      <c r="AA58" s="24"/>
      <c r="AB58" s="22">
        <v>1</v>
      </c>
      <c r="AC58" s="24"/>
      <c r="AD58" s="22"/>
      <c r="AE58" s="24"/>
      <c r="AF58" s="22"/>
      <c r="AG58" s="24"/>
      <c r="AH58" s="22"/>
      <c r="AI58" s="24"/>
      <c r="AJ58" s="22"/>
      <c r="AK58" s="24"/>
      <c r="AL58" s="25"/>
      <c r="AM58" s="26"/>
      <c r="AN58" s="81"/>
      <c r="AO58" s="28">
        <v>0</v>
      </c>
      <c r="AP58" s="23">
        <v>0</v>
      </c>
      <c r="AQ58" s="102">
        <v>0</v>
      </c>
      <c r="AR58" s="102">
        <v>3</v>
      </c>
      <c r="AS58" s="102">
        <v>0</v>
      </c>
      <c r="AT58" s="102">
        <v>0</v>
      </c>
      <c r="AU58" s="33" t="str">
        <f t="shared" si="1"/>
        <v/>
      </c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7"/>
      <c r="BG58" s="17"/>
      <c r="BX58" s="2"/>
      <c r="CA58" s="35" t="str">
        <f t="shared" si="2"/>
        <v/>
      </c>
      <c r="CB58" s="35" t="str">
        <f t="shared" si="3"/>
        <v/>
      </c>
      <c r="CC58" s="35" t="str">
        <f t="shared" si="4"/>
        <v/>
      </c>
      <c r="CD58" s="35" t="str">
        <f t="shared" si="5"/>
        <v/>
      </c>
      <c r="CE58" s="35"/>
      <c r="CF58" s="35"/>
      <c r="CG58" s="36">
        <f t="shared" si="6"/>
        <v>0</v>
      </c>
      <c r="CH58" s="36">
        <f t="shared" si="7"/>
        <v>0</v>
      </c>
      <c r="CI58" s="36">
        <f t="shared" si="8"/>
        <v>0</v>
      </c>
      <c r="CJ58" s="36">
        <f t="shared" si="9"/>
        <v>0</v>
      </c>
      <c r="CK58" s="10"/>
      <c r="CL58" s="10"/>
      <c r="CM58" s="10"/>
      <c r="CN58" s="10"/>
      <c r="CO58" s="10"/>
    </row>
    <row r="59" spans="1:93" ht="16.350000000000001" customHeight="1" x14ac:dyDescent="0.25">
      <c r="A59" s="383"/>
      <c r="B59" s="37" t="s">
        <v>38</v>
      </c>
      <c r="C59" s="38">
        <f t="shared" si="0"/>
        <v>0</v>
      </c>
      <c r="D59" s="39">
        <f t="shared" ref="D59:E64" si="14">SUM(J59+L59+N59+P59+R59+T59+V59+X59+Z59+AB59+AD59+AF59+AH59+AJ59+AL59)</f>
        <v>0</v>
      </c>
      <c r="E59" s="40">
        <f t="shared" si="14"/>
        <v>0</v>
      </c>
      <c r="F59" s="90"/>
      <c r="G59" s="91"/>
      <c r="H59" s="90"/>
      <c r="I59" s="91"/>
      <c r="J59" s="41"/>
      <c r="K59" s="43"/>
      <c r="L59" s="41"/>
      <c r="M59" s="43"/>
      <c r="N59" s="41"/>
      <c r="O59" s="43"/>
      <c r="P59" s="41"/>
      <c r="Q59" s="43"/>
      <c r="R59" s="41"/>
      <c r="S59" s="43"/>
      <c r="T59" s="41"/>
      <c r="U59" s="43"/>
      <c r="V59" s="41"/>
      <c r="W59" s="43"/>
      <c r="X59" s="41"/>
      <c r="Y59" s="43"/>
      <c r="Z59" s="41"/>
      <c r="AA59" s="43"/>
      <c r="AB59" s="41"/>
      <c r="AC59" s="43"/>
      <c r="AD59" s="41"/>
      <c r="AE59" s="43"/>
      <c r="AF59" s="41"/>
      <c r="AG59" s="43"/>
      <c r="AH59" s="41"/>
      <c r="AI59" s="43"/>
      <c r="AJ59" s="41"/>
      <c r="AK59" s="43"/>
      <c r="AL59" s="44"/>
      <c r="AM59" s="45"/>
      <c r="AN59" s="46"/>
      <c r="AO59" s="47"/>
      <c r="AP59" s="42"/>
      <c r="AQ59" s="32"/>
      <c r="AR59" s="32"/>
      <c r="AS59" s="32"/>
      <c r="AT59" s="32"/>
      <c r="AU59" s="33" t="str">
        <f t="shared" si="1"/>
        <v/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7"/>
      <c r="BG59" s="17"/>
      <c r="BX59" s="2"/>
      <c r="CA59" s="35" t="str">
        <f t="shared" si="2"/>
        <v/>
      </c>
      <c r="CB59" s="35" t="str">
        <f t="shared" si="3"/>
        <v/>
      </c>
      <c r="CC59" s="35" t="str">
        <f t="shared" si="4"/>
        <v/>
      </c>
      <c r="CD59" s="35" t="str">
        <f t="shared" si="5"/>
        <v/>
      </c>
      <c r="CE59" s="35"/>
      <c r="CF59" s="35"/>
      <c r="CG59" s="36">
        <f t="shared" si="6"/>
        <v>0</v>
      </c>
      <c r="CH59" s="36">
        <f t="shared" si="7"/>
        <v>0</v>
      </c>
      <c r="CI59" s="36">
        <f t="shared" si="8"/>
        <v>0</v>
      </c>
      <c r="CJ59" s="36">
        <f t="shared" si="9"/>
        <v>0</v>
      </c>
      <c r="CK59" s="10"/>
      <c r="CL59" s="10"/>
      <c r="CM59" s="10"/>
      <c r="CN59" s="10"/>
      <c r="CO59" s="10"/>
    </row>
    <row r="60" spans="1:93" ht="16.350000000000001" customHeight="1" x14ac:dyDescent="0.25">
      <c r="A60" s="383"/>
      <c r="B60" s="37" t="s">
        <v>39</v>
      </c>
      <c r="C60" s="38">
        <f t="shared" si="0"/>
        <v>175</v>
      </c>
      <c r="D60" s="39">
        <f>SUM(J60+L60+N60+P60+R60+T60+V60+X60+Z60+AB60+AD60+AF60+AH60+AJ60+AL60)</f>
        <v>138</v>
      </c>
      <c r="E60" s="40">
        <f>SUM(K60+M60+O60+Q60+S60+U60+W60+Y60+AA60+AC60+AE60+AG60+AI60+AK60+AM60)</f>
        <v>37</v>
      </c>
      <c r="F60" s="90"/>
      <c r="G60" s="91"/>
      <c r="H60" s="90"/>
      <c r="I60" s="91"/>
      <c r="J60" s="41"/>
      <c r="K60" s="43"/>
      <c r="L60" s="41">
        <v>1</v>
      </c>
      <c r="M60" s="43"/>
      <c r="N60" s="41">
        <v>12</v>
      </c>
      <c r="O60" s="43"/>
      <c r="P60" s="41">
        <v>20</v>
      </c>
      <c r="Q60" s="43">
        <v>3</v>
      </c>
      <c r="R60" s="41">
        <v>29</v>
      </c>
      <c r="S60" s="43">
        <v>4</v>
      </c>
      <c r="T60" s="41">
        <v>19</v>
      </c>
      <c r="U60" s="43">
        <v>8</v>
      </c>
      <c r="V60" s="41">
        <v>16</v>
      </c>
      <c r="W60" s="43">
        <v>9</v>
      </c>
      <c r="X60" s="41">
        <v>14</v>
      </c>
      <c r="Y60" s="43">
        <v>10</v>
      </c>
      <c r="Z60" s="41">
        <v>11</v>
      </c>
      <c r="AA60" s="43">
        <v>2</v>
      </c>
      <c r="AB60" s="41">
        <v>10</v>
      </c>
      <c r="AC60" s="43"/>
      <c r="AD60" s="41">
        <v>2</v>
      </c>
      <c r="AE60" s="43"/>
      <c r="AF60" s="41"/>
      <c r="AG60" s="43">
        <v>1</v>
      </c>
      <c r="AH60" s="41">
        <v>4</v>
      </c>
      <c r="AI60" s="43"/>
      <c r="AJ60" s="41"/>
      <c r="AK60" s="43"/>
      <c r="AL60" s="44"/>
      <c r="AM60" s="45"/>
      <c r="AN60" s="46"/>
      <c r="AO60" s="47">
        <v>0</v>
      </c>
      <c r="AP60" s="42">
        <v>0</v>
      </c>
      <c r="AQ60" s="32">
        <v>2</v>
      </c>
      <c r="AR60" s="32">
        <v>17</v>
      </c>
      <c r="AS60" s="32">
        <v>0</v>
      </c>
      <c r="AT60" s="32">
        <v>0</v>
      </c>
      <c r="AU60" s="33" t="str">
        <f t="shared" si="1"/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17"/>
      <c r="BG60" s="17"/>
      <c r="BX60" s="2"/>
      <c r="CA60" s="35" t="str">
        <f t="shared" si="2"/>
        <v/>
      </c>
      <c r="CB60" s="35" t="str">
        <f t="shared" si="3"/>
        <v/>
      </c>
      <c r="CC60" s="35" t="str">
        <f t="shared" si="4"/>
        <v/>
      </c>
      <c r="CD60" s="35" t="str">
        <f t="shared" si="5"/>
        <v/>
      </c>
      <c r="CE60" s="35"/>
      <c r="CF60" s="35"/>
      <c r="CG60" s="36">
        <f t="shared" si="6"/>
        <v>0</v>
      </c>
      <c r="CH60" s="36">
        <f t="shared" si="7"/>
        <v>0</v>
      </c>
      <c r="CI60" s="36">
        <f t="shared" si="8"/>
        <v>0</v>
      </c>
      <c r="CJ60" s="36">
        <f t="shared" si="9"/>
        <v>0</v>
      </c>
      <c r="CK60" s="10"/>
      <c r="CL60" s="10"/>
      <c r="CM60" s="10"/>
      <c r="CN60" s="10"/>
      <c r="CO60" s="10"/>
    </row>
    <row r="61" spans="1:93" ht="16.350000000000001" customHeight="1" x14ac:dyDescent="0.25">
      <c r="A61" s="383"/>
      <c r="B61" s="37" t="s">
        <v>41</v>
      </c>
      <c r="C61" s="38">
        <f t="shared" si="0"/>
        <v>0</v>
      </c>
      <c r="D61" s="39">
        <f t="shared" si="14"/>
        <v>0</v>
      </c>
      <c r="E61" s="40">
        <f t="shared" si="14"/>
        <v>0</v>
      </c>
      <c r="F61" s="90"/>
      <c r="G61" s="91"/>
      <c r="H61" s="90"/>
      <c r="I61" s="91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41"/>
      <c r="W61" s="43"/>
      <c r="X61" s="41"/>
      <c r="Y61" s="43"/>
      <c r="Z61" s="41"/>
      <c r="AA61" s="43"/>
      <c r="AB61" s="41"/>
      <c r="AC61" s="43"/>
      <c r="AD61" s="41"/>
      <c r="AE61" s="43"/>
      <c r="AF61" s="41"/>
      <c r="AG61" s="43"/>
      <c r="AH61" s="41"/>
      <c r="AI61" s="43"/>
      <c r="AJ61" s="41"/>
      <c r="AK61" s="43"/>
      <c r="AL61" s="44"/>
      <c r="AM61" s="45"/>
      <c r="AN61" s="46"/>
      <c r="AO61" s="47"/>
      <c r="AP61" s="42"/>
      <c r="AQ61" s="32"/>
      <c r="AR61" s="32"/>
      <c r="AS61" s="32"/>
      <c r="AT61" s="32"/>
      <c r="AU61" s="33" t="str">
        <f t="shared" si="1"/>
        <v/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17"/>
      <c r="BG61" s="17"/>
      <c r="BX61" s="2"/>
      <c r="CA61" s="35" t="str">
        <f t="shared" si="2"/>
        <v/>
      </c>
      <c r="CB61" s="35" t="str">
        <f t="shared" si="3"/>
        <v/>
      </c>
      <c r="CC61" s="35" t="str">
        <f t="shared" si="4"/>
        <v/>
      </c>
      <c r="CD61" s="35" t="str">
        <f t="shared" si="5"/>
        <v/>
      </c>
      <c r="CE61" s="35"/>
      <c r="CF61" s="35"/>
      <c r="CG61" s="36">
        <f t="shared" si="6"/>
        <v>0</v>
      </c>
      <c r="CH61" s="36">
        <f t="shared" si="7"/>
        <v>0</v>
      </c>
      <c r="CI61" s="36">
        <f t="shared" si="8"/>
        <v>0</v>
      </c>
      <c r="CJ61" s="36">
        <f t="shared" si="9"/>
        <v>0</v>
      </c>
      <c r="CK61" s="10"/>
      <c r="CL61" s="10"/>
      <c r="CM61" s="10"/>
      <c r="CN61" s="10"/>
      <c r="CO61" s="10"/>
    </row>
    <row r="62" spans="1:93" ht="16.350000000000001" customHeight="1" x14ac:dyDescent="0.25">
      <c r="A62" s="383"/>
      <c r="B62" s="37" t="s">
        <v>42</v>
      </c>
      <c r="C62" s="38">
        <f t="shared" si="0"/>
        <v>0</v>
      </c>
      <c r="D62" s="39">
        <f t="shared" si="14"/>
        <v>0</v>
      </c>
      <c r="E62" s="40">
        <f t="shared" si="14"/>
        <v>0</v>
      </c>
      <c r="F62" s="90"/>
      <c r="G62" s="91"/>
      <c r="H62" s="90"/>
      <c r="I62" s="91"/>
      <c r="J62" s="41"/>
      <c r="K62" s="43"/>
      <c r="L62" s="41"/>
      <c r="M62" s="43"/>
      <c r="N62" s="41"/>
      <c r="O62" s="43"/>
      <c r="P62" s="41"/>
      <c r="Q62" s="43"/>
      <c r="R62" s="41"/>
      <c r="S62" s="43"/>
      <c r="T62" s="41"/>
      <c r="U62" s="43"/>
      <c r="V62" s="41"/>
      <c r="W62" s="43"/>
      <c r="X62" s="41"/>
      <c r="Y62" s="43"/>
      <c r="Z62" s="41"/>
      <c r="AA62" s="43"/>
      <c r="AB62" s="41"/>
      <c r="AC62" s="43"/>
      <c r="AD62" s="41"/>
      <c r="AE62" s="43"/>
      <c r="AF62" s="41"/>
      <c r="AG62" s="43"/>
      <c r="AH62" s="41"/>
      <c r="AI62" s="43"/>
      <c r="AJ62" s="41"/>
      <c r="AK62" s="43"/>
      <c r="AL62" s="44"/>
      <c r="AM62" s="45"/>
      <c r="AN62" s="46"/>
      <c r="AO62" s="47"/>
      <c r="AP62" s="42"/>
      <c r="AQ62" s="32"/>
      <c r="AR62" s="32"/>
      <c r="AS62" s="32"/>
      <c r="AT62" s="32"/>
      <c r="AU62" s="33" t="str">
        <f t="shared" si="1"/>
        <v/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17"/>
      <c r="BG62" s="17"/>
      <c r="BX62" s="2"/>
      <c r="CA62" s="35" t="str">
        <f t="shared" si="2"/>
        <v/>
      </c>
      <c r="CB62" s="35" t="str">
        <f t="shared" si="3"/>
        <v/>
      </c>
      <c r="CC62" s="35" t="str">
        <f t="shared" si="4"/>
        <v/>
      </c>
      <c r="CD62" s="35" t="str">
        <f t="shared" si="5"/>
        <v/>
      </c>
      <c r="CE62" s="35"/>
      <c r="CF62" s="35"/>
      <c r="CG62" s="36">
        <f t="shared" si="6"/>
        <v>0</v>
      </c>
      <c r="CH62" s="36">
        <f t="shared" si="7"/>
        <v>0</v>
      </c>
      <c r="CI62" s="36">
        <f t="shared" si="8"/>
        <v>0</v>
      </c>
      <c r="CJ62" s="36">
        <f t="shared" si="9"/>
        <v>0</v>
      </c>
      <c r="CK62" s="10"/>
      <c r="CL62" s="10"/>
      <c r="CM62" s="10"/>
      <c r="CN62" s="10"/>
      <c r="CO62" s="10"/>
    </row>
    <row r="63" spans="1:93" ht="16.350000000000001" customHeight="1" x14ac:dyDescent="0.25">
      <c r="A63" s="383"/>
      <c r="B63" s="103" t="s">
        <v>46</v>
      </c>
      <c r="C63" s="104">
        <f t="shared" si="0"/>
        <v>0</v>
      </c>
      <c r="D63" s="39">
        <f>SUM(J63+L63+N63+P63+R63+T63+V63+X63+Z63+AB63+AD63+AF63+AH63+AJ63+AL63)</f>
        <v>0</v>
      </c>
      <c r="E63" s="61">
        <f>SUM(K63+M63+O63+Q63+S63+U63+W63+Y63+AA63+AC63+AE63+AG63+AI63+AK63+AM63)</f>
        <v>0</v>
      </c>
      <c r="F63" s="90"/>
      <c r="G63" s="91"/>
      <c r="H63" s="90"/>
      <c r="I63" s="91"/>
      <c r="J63" s="53"/>
      <c r="K63" s="55"/>
      <c r="L63" s="53"/>
      <c r="M63" s="55"/>
      <c r="N63" s="53"/>
      <c r="O63" s="55"/>
      <c r="P63" s="53"/>
      <c r="Q63" s="55"/>
      <c r="R63" s="53"/>
      <c r="S63" s="55"/>
      <c r="T63" s="53"/>
      <c r="U63" s="55"/>
      <c r="V63" s="53"/>
      <c r="W63" s="55"/>
      <c r="X63" s="53"/>
      <c r="Y63" s="55"/>
      <c r="Z63" s="53"/>
      <c r="AA63" s="55"/>
      <c r="AB63" s="53"/>
      <c r="AC63" s="55"/>
      <c r="AD63" s="53"/>
      <c r="AE63" s="55"/>
      <c r="AF63" s="53"/>
      <c r="AG63" s="55"/>
      <c r="AH63" s="53"/>
      <c r="AI63" s="55"/>
      <c r="AJ63" s="53"/>
      <c r="AK63" s="55"/>
      <c r="AL63" s="56"/>
      <c r="AM63" s="57"/>
      <c r="AN63" s="46"/>
      <c r="AO63" s="58"/>
      <c r="AP63" s="54"/>
      <c r="AQ63" s="105"/>
      <c r="AR63" s="105"/>
      <c r="AS63" s="105"/>
      <c r="AT63" s="105"/>
      <c r="AU63" s="33" t="str">
        <f t="shared" si="1"/>
        <v/>
      </c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17"/>
      <c r="BG63" s="17"/>
      <c r="BX63" s="2"/>
      <c r="CA63" s="35" t="str">
        <f t="shared" si="2"/>
        <v/>
      </c>
      <c r="CB63" s="35" t="str">
        <f t="shared" si="3"/>
        <v/>
      </c>
      <c r="CC63" s="35" t="str">
        <f t="shared" si="4"/>
        <v/>
      </c>
      <c r="CD63" s="35" t="str">
        <f t="shared" si="5"/>
        <v/>
      </c>
      <c r="CE63" s="35"/>
      <c r="CF63" s="35"/>
      <c r="CG63" s="36">
        <f t="shared" si="6"/>
        <v>0</v>
      </c>
      <c r="CH63" s="36">
        <f t="shared" si="7"/>
        <v>0</v>
      </c>
      <c r="CI63" s="36">
        <f t="shared" si="8"/>
        <v>0</v>
      </c>
      <c r="CJ63" s="36">
        <f t="shared" si="9"/>
        <v>0</v>
      </c>
      <c r="CK63" s="10"/>
      <c r="CL63" s="10"/>
      <c r="CM63" s="10"/>
      <c r="CN63" s="10"/>
      <c r="CO63" s="10"/>
    </row>
    <row r="64" spans="1:93" ht="16.350000000000001" customHeight="1" x14ac:dyDescent="0.25">
      <c r="A64" s="383"/>
      <c r="B64" s="63" t="s">
        <v>45</v>
      </c>
      <c r="C64" s="64">
        <f t="shared" si="0"/>
        <v>0</v>
      </c>
      <c r="D64" s="65">
        <f t="shared" si="14"/>
        <v>0</v>
      </c>
      <c r="E64" s="66">
        <f t="shared" si="14"/>
        <v>0</v>
      </c>
      <c r="F64" s="97"/>
      <c r="G64" s="106"/>
      <c r="H64" s="97"/>
      <c r="I64" s="106"/>
      <c r="J64" s="70"/>
      <c r="K64" s="84"/>
      <c r="L64" s="70"/>
      <c r="M64" s="84"/>
      <c r="N64" s="70"/>
      <c r="O64" s="84"/>
      <c r="P64" s="70"/>
      <c r="Q64" s="84"/>
      <c r="R64" s="70"/>
      <c r="S64" s="84"/>
      <c r="T64" s="70"/>
      <c r="U64" s="84"/>
      <c r="V64" s="70"/>
      <c r="W64" s="84"/>
      <c r="X64" s="70"/>
      <c r="Y64" s="84"/>
      <c r="Z64" s="70"/>
      <c r="AA64" s="84"/>
      <c r="AB64" s="70"/>
      <c r="AC64" s="84"/>
      <c r="AD64" s="70"/>
      <c r="AE64" s="84"/>
      <c r="AF64" s="70"/>
      <c r="AG64" s="84"/>
      <c r="AH64" s="70"/>
      <c r="AI64" s="84"/>
      <c r="AJ64" s="70"/>
      <c r="AK64" s="84"/>
      <c r="AL64" s="85"/>
      <c r="AM64" s="86"/>
      <c r="AN64" s="72"/>
      <c r="AO64" s="87"/>
      <c r="AP64" s="74"/>
      <c r="AQ64" s="75"/>
      <c r="AR64" s="75"/>
      <c r="AS64" s="75"/>
      <c r="AT64" s="75"/>
      <c r="AU64" s="33" t="str">
        <f t="shared" si="1"/>
        <v/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17"/>
      <c r="BG64" s="17"/>
      <c r="BX64" s="2"/>
      <c r="CA64" s="35" t="str">
        <f t="shared" si="2"/>
        <v/>
      </c>
      <c r="CB64" s="35" t="str">
        <f t="shared" si="3"/>
        <v/>
      </c>
      <c r="CC64" s="35" t="str">
        <f t="shared" si="4"/>
        <v/>
      </c>
      <c r="CD64" s="35" t="str">
        <f t="shared" si="5"/>
        <v/>
      </c>
      <c r="CE64" s="35"/>
      <c r="CF64" s="35"/>
      <c r="CG64" s="36">
        <f t="shared" si="6"/>
        <v>0</v>
      </c>
      <c r="CH64" s="36">
        <f t="shared" si="7"/>
        <v>0</v>
      </c>
      <c r="CI64" s="36">
        <f t="shared" si="8"/>
        <v>0</v>
      </c>
      <c r="CJ64" s="36">
        <f t="shared" si="9"/>
        <v>0</v>
      </c>
      <c r="CK64" s="10"/>
      <c r="CL64" s="10"/>
      <c r="CM64" s="10"/>
      <c r="CN64" s="10"/>
      <c r="CO64" s="10"/>
    </row>
    <row r="65" spans="1:93" ht="16.350000000000001" customHeight="1" x14ac:dyDescent="0.25">
      <c r="A65" s="382" t="s">
        <v>52</v>
      </c>
      <c r="B65" s="18" t="s">
        <v>37</v>
      </c>
      <c r="C65" s="19">
        <f t="shared" si="0"/>
        <v>25</v>
      </c>
      <c r="D65" s="20">
        <f>SUM(J65+L65+N65+P65+R65+T65+V65+X65+Z65+AB65)</f>
        <v>22</v>
      </c>
      <c r="E65" s="21">
        <f>SUM(K65+M65+O65+Q65+S65+U65+W65+Y65+AA65+AC65)</f>
        <v>3</v>
      </c>
      <c r="F65" s="88"/>
      <c r="G65" s="89"/>
      <c r="H65" s="88"/>
      <c r="I65" s="89"/>
      <c r="J65" s="22"/>
      <c r="K65" s="24"/>
      <c r="L65" s="22"/>
      <c r="M65" s="24"/>
      <c r="N65" s="22">
        <v>2</v>
      </c>
      <c r="O65" s="24"/>
      <c r="P65" s="22">
        <v>3</v>
      </c>
      <c r="Q65" s="24">
        <v>1</v>
      </c>
      <c r="R65" s="22">
        <v>5</v>
      </c>
      <c r="S65" s="24"/>
      <c r="T65" s="22">
        <v>3</v>
      </c>
      <c r="U65" s="24">
        <v>1</v>
      </c>
      <c r="V65" s="22">
        <v>6</v>
      </c>
      <c r="W65" s="24">
        <v>1</v>
      </c>
      <c r="X65" s="22">
        <v>1</v>
      </c>
      <c r="Y65" s="24"/>
      <c r="Z65" s="22">
        <v>1</v>
      </c>
      <c r="AA65" s="24"/>
      <c r="AB65" s="41">
        <v>1</v>
      </c>
      <c r="AC65" s="43"/>
      <c r="AD65" s="107"/>
      <c r="AE65" s="108"/>
      <c r="AF65" s="109"/>
      <c r="AG65" s="110"/>
      <c r="AH65" s="109"/>
      <c r="AI65" s="110"/>
      <c r="AJ65" s="109"/>
      <c r="AK65" s="110"/>
      <c r="AL65" s="111"/>
      <c r="AM65" s="112"/>
      <c r="AN65" s="81"/>
      <c r="AO65" s="82">
        <v>0</v>
      </c>
      <c r="AP65" s="29">
        <v>0</v>
      </c>
      <c r="AQ65" s="30">
        <v>0</v>
      </c>
      <c r="AR65" s="30">
        <v>3</v>
      </c>
      <c r="AS65" s="30">
        <v>0</v>
      </c>
      <c r="AT65" s="30">
        <v>0</v>
      </c>
      <c r="AU65" s="33" t="str">
        <f t="shared" si="1"/>
        <v/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17"/>
      <c r="BG65" s="17"/>
      <c r="BX65" s="2"/>
      <c r="CA65" s="35" t="str">
        <f t="shared" si="2"/>
        <v/>
      </c>
      <c r="CB65" s="35" t="str">
        <f t="shared" si="3"/>
        <v/>
      </c>
      <c r="CC65" s="35" t="str">
        <f t="shared" si="4"/>
        <v/>
      </c>
      <c r="CD65" s="35" t="str">
        <f t="shared" si="5"/>
        <v/>
      </c>
      <c r="CE65" s="35"/>
      <c r="CF65" s="35"/>
      <c r="CG65" s="36">
        <f t="shared" si="6"/>
        <v>0</v>
      </c>
      <c r="CH65" s="36">
        <f t="shared" si="7"/>
        <v>0</v>
      </c>
      <c r="CI65" s="36">
        <f t="shared" si="8"/>
        <v>0</v>
      </c>
      <c r="CJ65" s="36">
        <f t="shared" si="9"/>
        <v>0</v>
      </c>
      <c r="CK65" s="10"/>
      <c r="CL65" s="10"/>
      <c r="CM65" s="10"/>
      <c r="CN65" s="10"/>
      <c r="CO65" s="10"/>
    </row>
    <row r="66" spans="1:93" ht="16.350000000000001" customHeight="1" x14ac:dyDescent="0.25">
      <c r="A66" s="383"/>
      <c r="B66" s="37" t="s">
        <v>39</v>
      </c>
      <c r="C66" s="38">
        <f t="shared" si="0"/>
        <v>168</v>
      </c>
      <c r="D66" s="39">
        <f t="shared" ref="D66:E68" si="15">SUM(J66+L66+N66+P66+R66+T66+V66+X66+Z66+AB66)</f>
        <v>132</v>
      </c>
      <c r="E66" s="40">
        <f>SUM(K66+M66+O66+Q66+S66+U66+W66+Y66+AA66+AC66)</f>
        <v>36</v>
      </c>
      <c r="F66" s="90"/>
      <c r="G66" s="91"/>
      <c r="H66" s="90"/>
      <c r="I66" s="91"/>
      <c r="J66" s="41"/>
      <c r="K66" s="43"/>
      <c r="L66" s="41">
        <v>1</v>
      </c>
      <c r="M66" s="43"/>
      <c r="N66" s="41">
        <v>12</v>
      </c>
      <c r="O66" s="43"/>
      <c r="P66" s="41">
        <v>20</v>
      </c>
      <c r="Q66" s="43">
        <v>3</v>
      </c>
      <c r="R66" s="41">
        <v>29</v>
      </c>
      <c r="S66" s="43">
        <v>4</v>
      </c>
      <c r="T66" s="41">
        <v>19</v>
      </c>
      <c r="U66" s="43">
        <v>8</v>
      </c>
      <c r="V66" s="41">
        <v>16</v>
      </c>
      <c r="W66" s="43">
        <v>9</v>
      </c>
      <c r="X66" s="41">
        <v>14</v>
      </c>
      <c r="Y66" s="43">
        <v>10</v>
      </c>
      <c r="Z66" s="41">
        <v>11</v>
      </c>
      <c r="AA66" s="43">
        <v>2</v>
      </c>
      <c r="AB66" s="41">
        <v>10</v>
      </c>
      <c r="AC66" s="43"/>
      <c r="AD66" s="107"/>
      <c r="AE66" s="108"/>
      <c r="AF66" s="113"/>
      <c r="AG66" s="92"/>
      <c r="AH66" s="113"/>
      <c r="AI66" s="92"/>
      <c r="AJ66" s="113"/>
      <c r="AK66" s="92"/>
      <c r="AL66" s="114"/>
      <c r="AM66" s="115"/>
      <c r="AN66" s="46"/>
      <c r="AO66" s="47">
        <v>0</v>
      </c>
      <c r="AP66" s="42">
        <v>0</v>
      </c>
      <c r="AQ66" s="32">
        <v>2</v>
      </c>
      <c r="AR66" s="32">
        <v>17</v>
      </c>
      <c r="AS66" s="32">
        <v>0</v>
      </c>
      <c r="AT66" s="32">
        <v>0</v>
      </c>
      <c r="AU66" s="33" t="str">
        <f t="shared" si="1"/>
        <v/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17"/>
      <c r="BG66" s="17"/>
      <c r="BX66" s="2"/>
      <c r="CA66" s="35" t="str">
        <f t="shared" si="2"/>
        <v/>
      </c>
      <c r="CB66" s="35" t="str">
        <f t="shared" si="3"/>
        <v/>
      </c>
      <c r="CC66" s="35" t="str">
        <f t="shared" si="4"/>
        <v/>
      </c>
      <c r="CD66" s="35" t="str">
        <f t="shared" si="5"/>
        <v/>
      </c>
      <c r="CE66" s="35"/>
      <c r="CF66" s="35"/>
      <c r="CG66" s="36">
        <f t="shared" si="6"/>
        <v>0</v>
      </c>
      <c r="CH66" s="36">
        <f t="shared" si="7"/>
        <v>0</v>
      </c>
      <c r="CI66" s="36">
        <f t="shared" si="8"/>
        <v>0</v>
      </c>
      <c r="CJ66" s="36">
        <f t="shared" si="9"/>
        <v>0</v>
      </c>
      <c r="CK66" s="10"/>
      <c r="CL66" s="10"/>
      <c r="CM66" s="10"/>
      <c r="CN66" s="10"/>
      <c r="CO66" s="10"/>
    </row>
    <row r="67" spans="1:93" ht="16.350000000000001" customHeight="1" x14ac:dyDescent="0.25">
      <c r="A67" s="383"/>
      <c r="B67" s="59" t="s">
        <v>46</v>
      </c>
      <c r="C67" s="38">
        <f t="shared" si="0"/>
        <v>0</v>
      </c>
      <c r="D67" s="39">
        <f t="shared" si="15"/>
        <v>0</v>
      </c>
      <c r="E67" s="61">
        <f t="shared" si="15"/>
        <v>0</v>
      </c>
      <c r="F67" s="90"/>
      <c r="G67" s="91"/>
      <c r="H67" s="90"/>
      <c r="I67" s="91"/>
      <c r="J67" s="53"/>
      <c r="K67" s="55"/>
      <c r="L67" s="53"/>
      <c r="M67" s="55"/>
      <c r="N67" s="53"/>
      <c r="O67" s="55"/>
      <c r="P67" s="53"/>
      <c r="Q67" s="55"/>
      <c r="R67" s="53"/>
      <c r="S67" s="55"/>
      <c r="T67" s="53"/>
      <c r="U67" s="55"/>
      <c r="V67" s="53"/>
      <c r="W67" s="55"/>
      <c r="X67" s="53"/>
      <c r="Y67" s="55"/>
      <c r="Z67" s="53"/>
      <c r="AA67" s="55"/>
      <c r="AB67" s="41"/>
      <c r="AC67" s="43"/>
      <c r="AD67" s="107"/>
      <c r="AE67" s="108"/>
      <c r="AF67" s="90"/>
      <c r="AG67" s="116"/>
      <c r="AH67" s="90"/>
      <c r="AI67" s="116"/>
      <c r="AJ67" s="90"/>
      <c r="AK67" s="116"/>
      <c r="AL67" s="117"/>
      <c r="AM67" s="118"/>
      <c r="AN67" s="46"/>
      <c r="AO67" s="58"/>
      <c r="AP67" s="54"/>
      <c r="AQ67" s="105"/>
      <c r="AR67" s="105"/>
      <c r="AS67" s="105"/>
      <c r="AT67" s="105"/>
      <c r="AU67" s="33" t="str">
        <f t="shared" si="1"/>
        <v/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7"/>
      <c r="BG67" s="17"/>
      <c r="BX67" s="2"/>
      <c r="CA67" s="35" t="str">
        <f t="shared" si="2"/>
        <v/>
      </c>
      <c r="CB67" s="35" t="str">
        <f t="shared" si="3"/>
        <v/>
      </c>
      <c r="CC67" s="35" t="str">
        <f t="shared" si="4"/>
        <v/>
      </c>
      <c r="CD67" s="35" t="str">
        <f t="shared" si="5"/>
        <v/>
      </c>
      <c r="CE67" s="35"/>
      <c r="CF67" s="35"/>
      <c r="CG67" s="36">
        <f t="shared" si="6"/>
        <v>0</v>
      </c>
      <c r="CH67" s="36">
        <f t="shared" si="7"/>
        <v>0</v>
      </c>
      <c r="CI67" s="36">
        <f t="shared" si="8"/>
        <v>0</v>
      </c>
      <c r="CJ67" s="36">
        <f t="shared" si="9"/>
        <v>0</v>
      </c>
      <c r="CK67" s="10"/>
      <c r="CL67" s="10"/>
      <c r="CM67" s="10"/>
      <c r="CN67" s="10"/>
      <c r="CO67" s="10"/>
    </row>
    <row r="68" spans="1:93" ht="16.350000000000001" customHeight="1" x14ac:dyDescent="0.25">
      <c r="A68" s="384"/>
      <c r="B68" s="63" t="s">
        <v>45</v>
      </c>
      <c r="C68" s="64">
        <f t="shared" si="0"/>
        <v>0</v>
      </c>
      <c r="D68" s="65">
        <f t="shared" si="15"/>
        <v>0</v>
      </c>
      <c r="E68" s="66">
        <f t="shared" si="15"/>
        <v>0</v>
      </c>
      <c r="F68" s="97"/>
      <c r="G68" s="106"/>
      <c r="H68" s="97"/>
      <c r="I68" s="106"/>
      <c r="J68" s="70"/>
      <c r="K68" s="84"/>
      <c r="L68" s="70"/>
      <c r="M68" s="84"/>
      <c r="N68" s="70"/>
      <c r="O68" s="84"/>
      <c r="P68" s="70"/>
      <c r="Q68" s="84"/>
      <c r="R68" s="70"/>
      <c r="S68" s="84"/>
      <c r="T68" s="70"/>
      <c r="U68" s="84"/>
      <c r="V68" s="70"/>
      <c r="W68" s="84"/>
      <c r="X68" s="70"/>
      <c r="Y68" s="84"/>
      <c r="Z68" s="70"/>
      <c r="AA68" s="84"/>
      <c r="AB68" s="41"/>
      <c r="AC68" s="43"/>
      <c r="AD68" s="107"/>
      <c r="AE68" s="108"/>
      <c r="AF68" s="97"/>
      <c r="AG68" s="119"/>
      <c r="AH68" s="97"/>
      <c r="AI68" s="119"/>
      <c r="AJ68" s="97"/>
      <c r="AK68" s="119"/>
      <c r="AL68" s="120"/>
      <c r="AM68" s="121"/>
      <c r="AN68" s="72"/>
      <c r="AO68" s="87"/>
      <c r="AP68" s="74"/>
      <c r="AQ68" s="75"/>
      <c r="AR68" s="75"/>
      <c r="AS68" s="75"/>
      <c r="AT68" s="75"/>
      <c r="AU68" s="33" t="str">
        <f t="shared" si="1"/>
        <v/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7"/>
      <c r="BG68" s="17"/>
      <c r="BX68" s="2"/>
      <c r="CA68" s="35" t="str">
        <f t="shared" si="2"/>
        <v/>
      </c>
      <c r="CB68" s="35" t="str">
        <f t="shared" si="3"/>
        <v/>
      </c>
      <c r="CC68" s="35" t="str">
        <f t="shared" si="4"/>
        <v/>
      </c>
      <c r="CD68" s="35" t="str">
        <f t="shared" si="5"/>
        <v/>
      </c>
      <c r="CE68" s="35"/>
      <c r="CF68" s="35"/>
      <c r="CG68" s="36">
        <f t="shared" si="6"/>
        <v>0</v>
      </c>
      <c r="CH68" s="36">
        <f t="shared" si="7"/>
        <v>0</v>
      </c>
      <c r="CI68" s="36">
        <f t="shared" si="8"/>
        <v>0</v>
      </c>
      <c r="CJ68" s="36">
        <f t="shared" si="9"/>
        <v>0</v>
      </c>
      <c r="CK68" s="10"/>
      <c r="CL68" s="10"/>
      <c r="CM68" s="10"/>
      <c r="CN68" s="10"/>
      <c r="CO68" s="10"/>
    </row>
    <row r="69" spans="1:93" ht="16.350000000000001" customHeight="1" x14ac:dyDescent="0.25">
      <c r="A69" s="382" t="s">
        <v>53</v>
      </c>
      <c r="B69" s="18" t="s">
        <v>37</v>
      </c>
      <c r="C69" s="19">
        <f t="shared" si="0"/>
        <v>25</v>
      </c>
      <c r="D69" s="20">
        <f>SUM(J69+L69+N69+P69+R69+T69+V69+X69+Z69+AB69+AD69+AF69+AH69+AJ69+AL69)</f>
        <v>22</v>
      </c>
      <c r="E69" s="21">
        <f>SUM(K69+M69+O69+Q69+S69+U69+W69+Y69+AA69+AC69+AE69+AG69+AI69+AK69+AM69)</f>
        <v>3</v>
      </c>
      <c r="F69" s="88"/>
      <c r="G69" s="89"/>
      <c r="H69" s="88"/>
      <c r="I69" s="89"/>
      <c r="J69" s="22"/>
      <c r="K69" s="24"/>
      <c r="L69" s="22"/>
      <c r="M69" s="24"/>
      <c r="N69" s="22">
        <v>2</v>
      </c>
      <c r="O69" s="24"/>
      <c r="P69" s="22">
        <v>3</v>
      </c>
      <c r="Q69" s="24">
        <v>1</v>
      </c>
      <c r="R69" s="22">
        <v>5</v>
      </c>
      <c r="S69" s="24"/>
      <c r="T69" s="22">
        <v>3</v>
      </c>
      <c r="U69" s="24">
        <v>1</v>
      </c>
      <c r="V69" s="22">
        <v>6</v>
      </c>
      <c r="W69" s="24">
        <v>1</v>
      </c>
      <c r="X69" s="22">
        <v>1</v>
      </c>
      <c r="Y69" s="24"/>
      <c r="Z69" s="22">
        <v>1</v>
      </c>
      <c r="AA69" s="24"/>
      <c r="AB69" s="22">
        <v>1</v>
      </c>
      <c r="AC69" s="24"/>
      <c r="AD69" s="22"/>
      <c r="AE69" s="24"/>
      <c r="AF69" s="22"/>
      <c r="AG69" s="24"/>
      <c r="AH69" s="22"/>
      <c r="AI69" s="24"/>
      <c r="AJ69" s="22"/>
      <c r="AK69" s="24"/>
      <c r="AL69" s="25"/>
      <c r="AM69" s="26"/>
      <c r="AN69" s="81"/>
      <c r="AO69" s="82">
        <v>0</v>
      </c>
      <c r="AP69" s="29">
        <v>0</v>
      </c>
      <c r="AQ69" s="30">
        <v>0</v>
      </c>
      <c r="AR69" s="30">
        <v>0</v>
      </c>
      <c r="AS69" s="30">
        <v>0</v>
      </c>
      <c r="AT69" s="30">
        <v>0</v>
      </c>
      <c r="AU69" s="33" t="str">
        <f t="shared" si="1"/>
        <v/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17"/>
      <c r="BG69" s="17"/>
      <c r="BX69" s="2"/>
      <c r="CA69" s="35" t="str">
        <f t="shared" si="2"/>
        <v/>
      </c>
      <c r="CB69" s="35" t="str">
        <f t="shared" si="3"/>
        <v/>
      </c>
      <c r="CC69" s="35" t="str">
        <f t="shared" si="4"/>
        <v/>
      </c>
      <c r="CD69" s="35" t="str">
        <f t="shared" si="5"/>
        <v/>
      </c>
      <c r="CE69" s="35"/>
      <c r="CF69" s="35"/>
      <c r="CG69" s="36">
        <f t="shared" si="6"/>
        <v>0</v>
      </c>
      <c r="CH69" s="36">
        <f t="shared" si="7"/>
        <v>0</v>
      </c>
      <c r="CI69" s="36">
        <f t="shared" si="8"/>
        <v>0</v>
      </c>
      <c r="CJ69" s="36">
        <f t="shared" si="9"/>
        <v>0</v>
      </c>
      <c r="CK69" s="10"/>
      <c r="CL69" s="10"/>
      <c r="CM69" s="10"/>
      <c r="CN69" s="10"/>
      <c r="CO69" s="10"/>
    </row>
    <row r="70" spans="1:93" ht="16.350000000000001" customHeight="1" x14ac:dyDescent="0.25">
      <c r="A70" s="383"/>
      <c r="B70" s="37" t="s">
        <v>38</v>
      </c>
      <c r="C70" s="38">
        <f t="shared" si="0"/>
        <v>0</v>
      </c>
      <c r="D70" s="39">
        <f t="shared" ref="D70:E75" si="16">SUM(J70+L70+N70+P70+R70+T70+V70+X70+Z70+AB70+AD70+AF70+AH70+AJ70+AL70)</f>
        <v>0</v>
      </c>
      <c r="E70" s="40">
        <f t="shared" si="16"/>
        <v>0</v>
      </c>
      <c r="F70" s="90"/>
      <c r="G70" s="91"/>
      <c r="H70" s="90"/>
      <c r="I70" s="91"/>
      <c r="J70" s="41"/>
      <c r="K70" s="43"/>
      <c r="L70" s="41"/>
      <c r="M70" s="43"/>
      <c r="N70" s="41"/>
      <c r="O70" s="43"/>
      <c r="P70" s="41"/>
      <c r="Q70" s="43"/>
      <c r="R70" s="41"/>
      <c r="S70" s="43"/>
      <c r="T70" s="41"/>
      <c r="U70" s="43"/>
      <c r="V70" s="41"/>
      <c r="W70" s="43"/>
      <c r="X70" s="41"/>
      <c r="Y70" s="43"/>
      <c r="Z70" s="41"/>
      <c r="AA70" s="43"/>
      <c r="AB70" s="41"/>
      <c r="AC70" s="43"/>
      <c r="AD70" s="41"/>
      <c r="AE70" s="43"/>
      <c r="AF70" s="41"/>
      <c r="AG70" s="43"/>
      <c r="AH70" s="41"/>
      <c r="AI70" s="43"/>
      <c r="AJ70" s="41"/>
      <c r="AK70" s="43"/>
      <c r="AL70" s="44"/>
      <c r="AM70" s="45"/>
      <c r="AN70" s="46"/>
      <c r="AO70" s="122"/>
      <c r="AP70" s="123"/>
      <c r="AQ70" s="124"/>
      <c r="AR70" s="124"/>
      <c r="AS70" s="124"/>
      <c r="AT70" s="124"/>
      <c r="AU70" s="33" t="str">
        <f t="shared" si="1"/>
        <v/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7"/>
      <c r="BG70" s="17"/>
      <c r="BX70" s="2"/>
      <c r="CA70" s="35" t="str">
        <f t="shared" si="2"/>
        <v/>
      </c>
      <c r="CB70" s="35" t="str">
        <f t="shared" si="3"/>
        <v/>
      </c>
      <c r="CC70" s="35" t="str">
        <f t="shared" si="4"/>
        <v/>
      </c>
      <c r="CD70" s="35" t="str">
        <f t="shared" si="5"/>
        <v/>
      </c>
      <c r="CE70" s="35"/>
      <c r="CF70" s="35"/>
      <c r="CG70" s="36">
        <f t="shared" si="6"/>
        <v>0</v>
      </c>
      <c r="CH70" s="36">
        <f t="shared" si="7"/>
        <v>0</v>
      </c>
      <c r="CI70" s="36">
        <f t="shared" si="8"/>
        <v>0</v>
      </c>
      <c r="CJ70" s="36">
        <f t="shared" si="9"/>
        <v>0</v>
      </c>
      <c r="CK70" s="10"/>
      <c r="CL70" s="10"/>
      <c r="CM70" s="10"/>
      <c r="CN70" s="10"/>
      <c r="CO70" s="10"/>
    </row>
    <row r="71" spans="1:93" ht="16.350000000000001" customHeight="1" x14ac:dyDescent="0.25">
      <c r="A71" s="383"/>
      <c r="B71" s="37" t="s">
        <v>39</v>
      </c>
      <c r="C71" s="38">
        <f t="shared" si="0"/>
        <v>180</v>
      </c>
      <c r="D71" s="39">
        <f t="shared" si="16"/>
        <v>138</v>
      </c>
      <c r="E71" s="40">
        <f t="shared" si="16"/>
        <v>42</v>
      </c>
      <c r="F71" s="90"/>
      <c r="G71" s="91"/>
      <c r="H71" s="90"/>
      <c r="I71" s="91"/>
      <c r="J71" s="41"/>
      <c r="K71" s="43"/>
      <c r="L71" s="41">
        <v>1</v>
      </c>
      <c r="M71" s="43"/>
      <c r="N71" s="41">
        <v>12</v>
      </c>
      <c r="O71" s="43">
        <v>1</v>
      </c>
      <c r="P71" s="41">
        <v>20</v>
      </c>
      <c r="Q71" s="43">
        <v>5</v>
      </c>
      <c r="R71" s="41">
        <v>29</v>
      </c>
      <c r="S71" s="43">
        <v>4</v>
      </c>
      <c r="T71" s="41">
        <v>19</v>
      </c>
      <c r="U71" s="43">
        <v>10</v>
      </c>
      <c r="V71" s="41">
        <v>16</v>
      </c>
      <c r="W71" s="43">
        <v>9</v>
      </c>
      <c r="X71" s="41">
        <v>14</v>
      </c>
      <c r="Y71" s="43">
        <v>10</v>
      </c>
      <c r="Z71" s="41">
        <v>11</v>
      </c>
      <c r="AA71" s="43">
        <v>2</v>
      </c>
      <c r="AB71" s="41">
        <v>10</v>
      </c>
      <c r="AC71" s="43"/>
      <c r="AD71" s="41">
        <v>2</v>
      </c>
      <c r="AE71" s="43"/>
      <c r="AF71" s="41"/>
      <c r="AG71" s="43">
        <v>1</v>
      </c>
      <c r="AH71" s="41">
        <v>4</v>
      </c>
      <c r="AI71" s="43"/>
      <c r="AJ71" s="41"/>
      <c r="AK71" s="43"/>
      <c r="AL71" s="44"/>
      <c r="AM71" s="45"/>
      <c r="AN71" s="46"/>
      <c r="AO71" s="47">
        <v>0</v>
      </c>
      <c r="AP71" s="42">
        <v>0</v>
      </c>
      <c r="AQ71" s="32">
        <v>2</v>
      </c>
      <c r="AR71" s="32">
        <v>17</v>
      </c>
      <c r="AS71" s="32">
        <v>0</v>
      </c>
      <c r="AT71" s="32">
        <v>0</v>
      </c>
      <c r="AU71" s="33" t="str">
        <f t="shared" si="1"/>
        <v/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7"/>
      <c r="BG71" s="17"/>
      <c r="BX71" s="2"/>
      <c r="CA71" s="35" t="str">
        <f t="shared" si="2"/>
        <v/>
      </c>
      <c r="CB71" s="35" t="str">
        <f t="shared" si="3"/>
        <v/>
      </c>
      <c r="CC71" s="35" t="str">
        <f t="shared" si="4"/>
        <v/>
      </c>
      <c r="CD71" s="35" t="str">
        <f t="shared" si="5"/>
        <v/>
      </c>
      <c r="CE71" s="35"/>
      <c r="CF71" s="35"/>
      <c r="CG71" s="36">
        <f t="shared" si="6"/>
        <v>0</v>
      </c>
      <c r="CH71" s="36">
        <f t="shared" si="7"/>
        <v>0</v>
      </c>
      <c r="CI71" s="36">
        <f t="shared" si="8"/>
        <v>0</v>
      </c>
      <c r="CJ71" s="36">
        <f t="shared" si="9"/>
        <v>0</v>
      </c>
      <c r="CK71" s="10"/>
      <c r="CL71" s="10"/>
      <c r="CM71" s="10"/>
      <c r="CN71" s="10"/>
      <c r="CO71" s="10"/>
    </row>
    <row r="72" spans="1:93" ht="16.350000000000001" customHeight="1" x14ac:dyDescent="0.25">
      <c r="A72" s="383"/>
      <c r="B72" s="37" t="s">
        <v>41</v>
      </c>
      <c r="C72" s="38">
        <f t="shared" si="0"/>
        <v>0</v>
      </c>
      <c r="D72" s="39">
        <f t="shared" si="16"/>
        <v>0</v>
      </c>
      <c r="E72" s="40">
        <f>SUM(K72+M72+O72+Q72+S72+U72+W72+Y72+AA72+AC72+AE72+AG72+AI72+AK72+AM72)</f>
        <v>0</v>
      </c>
      <c r="F72" s="90"/>
      <c r="G72" s="91"/>
      <c r="H72" s="90"/>
      <c r="I72" s="91"/>
      <c r="J72" s="41"/>
      <c r="K72" s="43"/>
      <c r="L72" s="41"/>
      <c r="M72" s="43"/>
      <c r="N72" s="41"/>
      <c r="O72" s="43"/>
      <c r="P72" s="41"/>
      <c r="Q72" s="43"/>
      <c r="R72" s="41"/>
      <c r="S72" s="43"/>
      <c r="T72" s="41"/>
      <c r="U72" s="43"/>
      <c r="V72" s="41"/>
      <c r="W72" s="43"/>
      <c r="X72" s="41"/>
      <c r="Y72" s="43"/>
      <c r="Z72" s="41"/>
      <c r="AA72" s="43"/>
      <c r="AB72" s="41"/>
      <c r="AC72" s="43"/>
      <c r="AD72" s="41"/>
      <c r="AE72" s="43"/>
      <c r="AF72" s="41"/>
      <c r="AG72" s="43"/>
      <c r="AH72" s="41"/>
      <c r="AI72" s="43"/>
      <c r="AJ72" s="41"/>
      <c r="AK72" s="43"/>
      <c r="AL72" s="44"/>
      <c r="AM72" s="45"/>
      <c r="AN72" s="46"/>
      <c r="AO72" s="47"/>
      <c r="AP72" s="42"/>
      <c r="AQ72" s="32"/>
      <c r="AR72" s="32"/>
      <c r="AS72" s="32"/>
      <c r="AT72" s="32"/>
      <c r="AU72" s="33" t="str">
        <f t="shared" si="1"/>
        <v/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17"/>
      <c r="BG72" s="17"/>
      <c r="BX72" s="2"/>
      <c r="CA72" s="35" t="str">
        <f t="shared" si="2"/>
        <v/>
      </c>
      <c r="CB72" s="35" t="str">
        <f t="shared" si="3"/>
        <v/>
      </c>
      <c r="CC72" s="35" t="str">
        <f t="shared" si="4"/>
        <v/>
      </c>
      <c r="CD72" s="35" t="str">
        <f t="shared" si="5"/>
        <v/>
      </c>
      <c r="CE72" s="35"/>
      <c r="CF72" s="35"/>
      <c r="CG72" s="36">
        <f t="shared" si="6"/>
        <v>0</v>
      </c>
      <c r="CH72" s="36">
        <f t="shared" si="7"/>
        <v>0</v>
      </c>
      <c r="CI72" s="36">
        <f t="shared" si="8"/>
        <v>0</v>
      </c>
      <c r="CJ72" s="36">
        <f t="shared" si="9"/>
        <v>0</v>
      </c>
      <c r="CK72" s="10"/>
      <c r="CL72" s="10"/>
      <c r="CM72" s="10"/>
      <c r="CN72" s="10"/>
      <c r="CO72" s="10"/>
    </row>
    <row r="73" spans="1:93" ht="16.350000000000001" customHeight="1" x14ac:dyDescent="0.25">
      <c r="A73" s="383"/>
      <c r="B73" s="37" t="s">
        <v>42</v>
      </c>
      <c r="C73" s="38">
        <f t="shared" si="0"/>
        <v>0</v>
      </c>
      <c r="D73" s="39">
        <f t="shared" si="16"/>
        <v>0</v>
      </c>
      <c r="E73" s="40">
        <f t="shared" si="16"/>
        <v>0</v>
      </c>
      <c r="F73" s="90"/>
      <c r="G73" s="91"/>
      <c r="H73" s="90"/>
      <c r="I73" s="91"/>
      <c r="J73" s="41"/>
      <c r="K73" s="43"/>
      <c r="L73" s="41"/>
      <c r="M73" s="43"/>
      <c r="N73" s="41"/>
      <c r="O73" s="43"/>
      <c r="P73" s="41"/>
      <c r="Q73" s="43"/>
      <c r="R73" s="41"/>
      <c r="S73" s="43"/>
      <c r="T73" s="41"/>
      <c r="U73" s="43"/>
      <c r="V73" s="41"/>
      <c r="W73" s="43"/>
      <c r="X73" s="41"/>
      <c r="Y73" s="43"/>
      <c r="Z73" s="41"/>
      <c r="AA73" s="43"/>
      <c r="AB73" s="41"/>
      <c r="AC73" s="43"/>
      <c r="AD73" s="41"/>
      <c r="AE73" s="43"/>
      <c r="AF73" s="41"/>
      <c r="AG73" s="43"/>
      <c r="AH73" s="41"/>
      <c r="AI73" s="43"/>
      <c r="AJ73" s="41"/>
      <c r="AK73" s="43"/>
      <c r="AL73" s="44"/>
      <c r="AM73" s="45"/>
      <c r="AN73" s="46"/>
      <c r="AO73" s="47"/>
      <c r="AP73" s="42"/>
      <c r="AQ73" s="32"/>
      <c r="AR73" s="32"/>
      <c r="AS73" s="32"/>
      <c r="AT73" s="32"/>
      <c r="AU73" s="33" t="str">
        <f t="shared" si="1"/>
        <v/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7"/>
      <c r="BG73" s="17"/>
      <c r="BX73" s="2"/>
      <c r="CA73" s="35" t="str">
        <f t="shared" si="2"/>
        <v/>
      </c>
      <c r="CB73" s="35" t="str">
        <f t="shared" si="3"/>
        <v/>
      </c>
      <c r="CC73" s="35" t="str">
        <f t="shared" si="4"/>
        <v/>
      </c>
      <c r="CD73" s="35" t="str">
        <f t="shared" si="5"/>
        <v/>
      </c>
      <c r="CE73" s="35"/>
      <c r="CF73" s="35"/>
      <c r="CG73" s="36">
        <f t="shared" si="6"/>
        <v>0</v>
      </c>
      <c r="CH73" s="36">
        <f t="shared" si="7"/>
        <v>0</v>
      </c>
      <c r="CI73" s="36">
        <f t="shared" si="8"/>
        <v>0</v>
      </c>
      <c r="CJ73" s="36">
        <f t="shared" si="9"/>
        <v>0</v>
      </c>
      <c r="CK73" s="10"/>
      <c r="CL73" s="10"/>
      <c r="CM73" s="10"/>
      <c r="CN73" s="10"/>
      <c r="CO73" s="10"/>
    </row>
    <row r="74" spans="1:93" ht="16.350000000000001" customHeight="1" x14ac:dyDescent="0.25">
      <c r="A74" s="383"/>
      <c r="B74" s="103" t="s">
        <v>46</v>
      </c>
      <c r="C74" s="104">
        <f t="shared" si="0"/>
        <v>0</v>
      </c>
      <c r="D74" s="39">
        <f t="shared" si="16"/>
        <v>0</v>
      </c>
      <c r="E74" s="61">
        <f t="shared" si="16"/>
        <v>0</v>
      </c>
      <c r="F74" s="90"/>
      <c r="G74" s="91"/>
      <c r="H74" s="90"/>
      <c r="I74" s="91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3"/>
      <c r="U74" s="55"/>
      <c r="V74" s="53"/>
      <c r="W74" s="55"/>
      <c r="X74" s="53"/>
      <c r="Y74" s="55"/>
      <c r="Z74" s="53"/>
      <c r="AA74" s="55"/>
      <c r="AB74" s="53"/>
      <c r="AC74" s="55"/>
      <c r="AD74" s="53"/>
      <c r="AE74" s="55"/>
      <c r="AF74" s="53"/>
      <c r="AG74" s="55"/>
      <c r="AH74" s="53"/>
      <c r="AI74" s="55"/>
      <c r="AJ74" s="53"/>
      <c r="AK74" s="55"/>
      <c r="AL74" s="56"/>
      <c r="AM74" s="57"/>
      <c r="AN74" s="46"/>
      <c r="AO74" s="58"/>
      <c r="AP74" s="54"/>
      <c r="AQ74" s="105"/>
      <c r="AR74" s="105"/>
      <c r="AS74" s="105"/>
      <c r="AT74" s="105"/>
      <c r="AU74" s="33" t="str">
        <f t="shared" si="1"/>
        <v/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17"/>
      <c r="BG74" s="17"/>
      <c r="BX74" s="2"/>
      <c r="CA74" s="35" t="str">
        <f t="shared" si="2"/>
        <v/>
      </c>
      <c r="CB74" s="35" t="str">
        <f t="shared" si="3"/>
        <v/>
      </c>
      <c r="CC74" s="35" t="str">
        <f t="shared" si="4"/>
        <v/>
      </c>
      <c r="CD74" s="35" t="str">
        <f t="shared" si="5"/>
        <v/>
      </c>
      <c r="CE74" s="35"/>
      <c r="CF74" s="35"/>
      <c r="CG74" s="36">
        <f t="shared" si="6"/>
        <v>0</v>
      </c>
      <c r="CH74" s="36">
        <f t="shared" si="7"/>
        <v>0</v>
      </c>
      <c r="CI74" s="36">
        <f t="shared" si="8"/>
        <v>0</v>
      </c>
      <c r="CJ74" s="36">
        <f t="shared" si="9"/>
        <v>0</v>
      </c>
      <c r="CK74" s="10"/>
      <c r="CL74" s="10"/>
      <c r="CM74" s="10"/>
      <c r="CN74" s="10"/>
      <c r="CO74" s="10"/>
    </row>
    <row r="75" spans="1:93" ht="16.350000000000001" customHeight="1" x14ac:dyDescent="0.25">
      <c r="A75" s="384"/>
      <c r="B75" s="63" t="s">
        <v>45</v>
      </c>
      <c r="C75" s="64">
        <f t="shared" si="0"/>
        <v>0</v>
      </c>
      <c r="D75" s="65">
        <f t="shared" si="16"/>
        <v>0</v>
      </c>
      <c r="E75" s="66">
        <f t="shared" si="16"/>
        <v>0</v>
      </c>
      <c r="F75" s="97"/>
      <c r="G75" s="106"/>
      <c r="H75" s="97"/>
      <c r="I75" s="106"/>
      <c r="J75" s="70"/>
      <c r="K75" s="84"/>
      <c r="L75" s="70"/>
      <c r="M75" s="84"/>
      <c r="N75" s="70"/>
      <c r="O75" s="84"/>
      <c r="P75" s="70"/>
      <c r="Q75" s="84"/>
      <c r="R75" s="70"/>
      <c r="S75" s="84"/>
      <c r="T75" s="70"/>
      <c r="U75" s="84"/>
      <c r="V75" s="70"/>
      <c r="W75" s="84"/>
      <c r="X75" s="70"/>
      <c r="Y75" s="84"/>
      <c r="Z75" s="70"/>
      <c r="AA75" s="84"/>
      <c r="AB75" s="70"/>
      <c r="AC75" s="84"/>
      <c r="AD75" s="70"/>
      <c r="AE75" s="84"/>
      <c r="AF75" s="70"/>
      <c r="AG75" s="84"/>
      <c r="AH75" s="70"/>
      <c r="AI75" s="84"/>
      <c r="AJ75" s="70"/>
      <c r="AK75" s="84"/>
      <c r="AL75" s="85"/>
      <c r="AM75" s="86"/>
      <c r="AN75" s="72"/>
      <c r="AO75" s="87"/>
      <c r="AP75" s="74"/>
      <c r="AQ75" s="75"/>
      <c r="AR75" s="75"/>
      <c r="AS75" s="75"/>
      <c r="AT75" s="75"/>
      <c r="AU75" s="33" t="str">
        <f t="shared" si="1"/>
        <v/>
      </c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17"/>
      <c r="BG75" s="17"/>
      <c r="BX75" s="2"/>
      <c r="CA75" s="35" t="str">
        <f t="shared" si="2"/>
        <v/>
      </c>
      <c r="CB75" s="35" t="str">
        <f t="shared" si="3"/>
        <v/>
      </c>
      <c r="CC75" s="35" t="str">
        <f t="shared" si="4"/>
        <v/>
      </c>
      <c r="CD75" s="35" t="str">
        <f t="shared" si="5"/>
        <v/>
      </c>
      <c r="CE75" s="35"/>
      <c r="CF75" s="35"/>
      <c r="CG75" s="36">
        <f t="shared" si="6"/>
        <v>0</v>
      </c>
      <c r="CH75" s="36">
        <f t="shared" si="7"/>
        <v>0</v>
      </c>
      <c r="CI75" s="36">
        <f t="shared" si="8"/>
        <v>0</v>
      </c>
      <c r="CJ75" s="36">
        <f t="shared" si="9"/>
        <v>0</v>
      </c>
      <c r="CK75" s="10"/>
      <c r="CL75" s="10"/>
      <c r="CM75" s="10"/>
      <c r="CN75" s="10"/>
      <c r="CO75" s="10"/>
    </row>
    <row r="76" spans="1:93" ht="16.350000000000001" customHeight="1" x14ac:dyDescent="0.25">
      <c r="A76" s="382" t="s">
        <v>54</v>
      </c>
      <c r="B76" s="18" t="s">
        <v>55</v>
      </c>
      <c r="C76" s="19">
        <f>SUM(D76+E76)</f>
        <v>0</v>
      </c>
      <c r="D76" s="125"/>
      <c r="E76" s="21">
        <f>SUM(K76+M76+O76+Q76+S76+U76+W76+Y76+AA76+AC76)</f>
        <v>0</v>
      </c>
      <c r="F76" s="88"/>
      <c r="G76" s="89"/>
      <c r="H76" s="88"/>
      <c r="I76" s="89"/>
      <c r="J76" s="88"/>
      <c r="K76" s="24"/>
      <c r="L76" s="88"/>
      <c r="M76" s="24"/>
      <c r="N76" s="88"/>
      <c r="O76" s="24"/>
      <c r="P76" s="88"/>
      <c r="Q76" s="24"/>
      <c r="R76" s="88"/>
      <c r="S76" s="24"/>
      <c r="T76" s="88"/>
      <c r="U76" s="24"/>
      <c r="V76" s="88"/>
      <c r="W76" s="24"/>
      <c r="X76" s="88"/>
      <c r="Y76" s="24"/>
      <c r="Z76" s="88"/>
      <c r="AA76" s="24"/>
      <c r="AB76" s="88"/>
      <c r="AC76" s="55"/>
      <c r="AD76" s="126"/>
      <c r="AE76" s="127"/>
      <c r="AF76" s="109"/>
      <c r="AG76" s="110"/>
      <c r="AH76" s="109"/>
      <c r="AI76" s="110"/>
      <c r="AJ76" s="109"/>
      <c r="AK76" s="110"/>
      <c r="AL76" s="111"/>
      <c r="AM76" s="112"/>
      <c r="AN76" s="81"/>
      <c r="AO76" s="82"/>
      <c r="AP76" s="29"/>
      <c r="AQ76" s="30"/>
      <c r="AR76" s="30"/>
      <c r="AS76" s="30"/>
      <c r="AT76" s="30"/>
      <c r="AU76" s="33" t="str">
        <f t="shared" si="1"/>
        <v/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17"/>
      <c r="BG76" s="17"/>
      <c r="BX76" s="2"/>
      <c r="CA76" s="35" t="str">
        <f t="shared" si="2"/>
        <v/>
      </c>
      <c r="CB76" s="35" t="str">
        <f t="shared" si="3"/>
        <v/>
      </c>
      <c r="CC76" s="35" t="str">
        <f t="shared" si="4"/>
        <v/>
      </c>
      <c r="CD76" s="35" t="str">
        <f t="shared" si="5"/>
        <v/>
      </c>
      <c r="CE76" s="35"/>
      <c r="CF76" s="35"/>
      <c r="CG76" s="36">
        <f t="shared" si="6"/>
        <v>0</v>
      </c>
      <c r="CH76" s="36">
        <f t="shared" si="7"/>
        <v>0</v>
      </c>
      <c r="CI76" s="36">
        <f t="shared" si="8"/>
        <v>0</v>
      </c>
      <c r="CJ76" s="36">
        <f t="shared" si="9"/>
        <v>0</v>
      </c>
      <c r="CK76" s="10"/>
      <c r="CL76" s="10"/>
      <c r="CM76" s="10"/>
      <c r="CN76" s="10"/>
      <c r="CO76" s="10"/>
    </row>
    <row r="77" spans="1:93" ht="16.350000000000001" customHeight="1" x14ac:dyDescent="0.25">
      <c r="A77" s="383"/>
      <c r="B77" s="128" t="s">
        <v>56</v>
      </c>
      <c r="C77" s="129">
        <f t="shared" si="0"/>
        <v>4</v>
      </c>
      <c r="D77" s="130"/>
      <c r="E77" s="61">
        <f t="shared" ref="E77:E80" si="17">SUM(K77+M77+O77+Q77+S77+U77+W77+Y77+AA77+AC77)</f>
        <v>4</v>
      </c>
      <c r="F77" s="90"/>
      <c r="G77" s="91"/>
      <c r="H77" s="90"/>
      <c r="I77" s="91"/>
      <c r="J77" s="90"/>
      <c r="K77" s="43"/>
      <c r="L77" s="90"/>
      <c r="M77" s="43"/>
      <c r="N77" s="90"/>
      <c r="O77" s="43">
        <v>1</v>
      </c>
      <c r="P77" s="90"/>
      <c r="Q77" s="43"/>
      <c r="R77" s="90"/>
      <c r="S77" s="43">
        <v>1</v>
      </c>
      <c r="T77" s="90"/>
      <c r="U77" s="43">
        <v>2</v>
      </c>
      <c r="V77" s="90"/>
      <c r="W77" s="43"/>
      <c r="X77" s="90"/>
      <c r="Y77" s="43"/>
      <c r="Z77" s="90"/>
      <c r="AA77" s="43"/>
      <c r="AB77" s="90"/>
      <c r="AC77" s="55"/>
      <c r="AD77" s="126"/>
      <c r="AE77" s="127"/>
      <c r="AF77" s="113"/>
      <c r="AG77" s="92"/>
      <c r="AH77" s="113"/>
      <c r="AI77" s="92"/>
      <c r="AJ77" s="113"/>
      <c r="AK77" s="92"/>
      <c r="AL77" s="114"/>
      <c r="AM77" s="115"/>
      <c r="AN77" s="46"/>
      <c r="AO77" s="47">
        <v>0</v>
      </c>
      <c r="AP77" s="42">
        <v>0</v>
      </c>
      <c r="AQ77" s="32">
        <v>0</v>
      </c>
      <c r="AR77" s="32">
        <v>0</v>
      </c>
      <c r="AS77" s="32">
        <v>0</v>
      </c>
      <c r="AT77" s="32">
        <v>0</v>
      </c>
      <c r="AU77" s="33" t="str">
        <f t="shared" si="1"/>
        <v/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17"/>
      <c r="BG77" s="17"/>
      <c r="BX77" s="2"/>
      <c r="CA77" s="35" t="str">
        <f t="shared" si="2"/>
        <v/>
      </c>
      <c r="CB77" s="35" t="str">
        <f t="shared" si="3"/>
        <v/>
      </c>
      <c r="CC77" s="35" t="str">
        <f t="shared" si="4"/>
        <v/>
      </c>
      <c r="CD77" s="35" t="str">
        <f t="shared" si="5"/>
        <v/>
      </c>
      <c r="CE77" s="35"/>
      <c r="CF77" s="35"/>
      <c r="CG77" s="36">
        <f t="shared" si="6"/>
        <v>0</v>
      </c>
      <c r="CH77" s="36">
        <f t="shared" si="7"/>
        <v>0</v>
      </c>
      <c r="CI77" s="36">
        <f t="shared" si="8"/>
        <v>0</v>
      </c>
      <c r="CJ77" s="36">
        <f t="shared" si="9"/>
        <v>0</v>
      </c>
      <c r="CK77" s="10"/>
      <c r="CL77" s="10"/>
      <c r="CM77" s="10"/>
      <c r="CN77" s="10"/>
      <c r="CO77" s="10"/>
    </row>
    <row r="78" spans="1:93" ht="16.350000000000001" customHeight="1" x14ac:dyDescent="0.25">
      <c r="A78" s="383"/>
      <c r="B78" s="128" t="s">
        <v>57</v>
      </c>
      <c r="C78" s="129">
        <f t="shared" ref="C78:C89" si="18">SUM(D78+E78)</f>
        <v>0</v>
      </c>
      <c r="D78" s="131"/>
      <c r="E78" s="61">
        <f t="shared" si="17"/>
        <v>0</v>
      </c>
      <c r="F78" s="113"/>
      <c r="G78" s="132"/>
      <c r="H78" s="113"/>
      <c r="I78" s="132"/>
      <c r="J78" s="113"/>
      <c r="K78" s="43"/>
      <c r="L78" s="113"/>
      <c r="M78" s="43"/>
      <c r="N78" s="113"/>
      <c r="O78" s="43"/>
      <c r="P78" s="113"/>
      <c r="Q78" s="43"/>
      <c r="R78" s="113"/>
      <c r="S78" s="43"/>
      <c r="T78" s="113"/>
      <c r="U78" s="43"/>
      <c r="V78" s="113"/>
      <c r="W78" s="43"/>
      <c r="X78" s="113"/>
      <c r="Y78" s="43"/>
      <c r="Z78" s="113"/>
      <c r="AA78" s="43"/>
      <c r="AB78" s="113"/>
      <c r="AC78" s="55"/>
      <c r="AD78" s="126"/>
      <c r="AE78" s="127"/>
      <c r="AF78" s="113"/>
      <c r="AG78" s="92"/>
      <c r="AH78" s="113"/>
      <c r="AI78" s="92"/>
      <c r="AJ78" s="113"/>
      <c r="AK78" s="92"/>
      <c r="AL78" s="114"/>
      <c r="AM78" s="115"/>
      <c r="AN78" s="46"/>
      <c r="AO78" s="58"/>
      <c r="AP78" s="54"/>
      <c r="AQ78" s="105"/>
      <c r="AR78" s="105"/>
      <c r="AS78" s="105"/>
      <c r="AT78" s="105"/>
      <c r="AU78" s="33" t="str">
        <f t="shared" ref="AU78:AU89" si="19">$CA78&amp;$CB78&amp;$CC78&amp;$CD78</f>
        <v/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7"/>
      <c r="BG78" s="17"/>
      <c r="BX78" s="2"/>
      <c r="CA78" s="35" t="str">
        <f t="shared" ref="CA78:CA89" si="20">IF(CG78=1,"* No olvide digitar la columna Trans y/o Pueblos Originarios y/o Migrantes y/o Población SENAME (Digite Cero si no tiene). ","")</f>
        <v/>
      </c>
      <c r="CB78" s="35" t="str">
        <f t="shared" ref="CB78:CB89" si="21">IF(CH78=1,"* El número de Trans y/o Pueblos Originarios y/o Migrantes y/o Población SENAME NO DEBE ser mayor que el Total. ","")</f>
        <v/>
      </c>
      <c r="CC78" s="35" t="str">
        <f t="shared" ref="CC78:CC89" si="22">IF(CI78=1,"* Las consejerías realizadas en Espacios amigables NO DEBEN ser mayor al Total. ","")</f>
        <v/>
      </c>
      <c r="CD78" s="35" t="str">
        <f t="shared" ref="CD78:CD89" si="23">IF(CJ78=1,"* La columna 14-18 AÑOS no puede ser mayor al total por grupo edad de 10 a 19 años. ","")</f>
        <v/>
      </c>
      <c r="CE78" s="35"/>
      <c r="CF78" s="35"/>
      <c r="CG78" s="36">
        <f t="shared" ref="CG78:CG89" si="24">IF(AND(C78&lt;&gt;0,OR(AO78="",AP78="",AQ78="",AR78="",AT78="")),1,0)</f>
        <v>0</v>
      </c>
      <c r="CH78" s="36">
        <f t="shared" ref="CH78:CH89" si="25">IF(OR(C78&lt;(AO78+AP78),C78&lt;AQ78,C78&lt;AR78,C78&lt;AT78),1,0)</f>
        <v>0</v>
      </c>
      <c r="CI78" s="36">
        <f t="shared" ref="CI78:CI89" si="26">IF(C78&lt;AN78,1,0)</f>
        <v>0</v>
      </c>
      <c r="CJ78" s="36">
        <f t="shared" ref="CJ78:CJ89" si="27">IF((J78+K78+L78+M78)&lt;AS78,1,0)</f>
        <v>0</v>
      </c>
      <c r="CK78" s="10"/>
      <c r="CL78" s="10"/>
      <c r="CM78" s="10"/>
      <c r="CN78" s="10"/>
      <c r="CO78" s="10"/>
    </row>
    <row r="79" spans="1:93" ht="16.350000000000001" customHeight="1" x14ac:dyDescent="0.25">
      <c r="A79" s="383"/>
      <c r="B79" s="128" t="s">
        <v>58</v>
      </c>
      <c r="C79" s="38">
        <f t="shared" si="18"/>
        <v>4</v>
      </c>
      <c r="D79" s="130"/>
      <c r="E79" s="61">
        <f t="shared" si="17"/>
        <v>4</v>
      </c>
      <c r="F79" s="90"/>
      <c r="G79" s="91"/>
      <c r="H79" s="90"/>
      <c r="I79" s="91"/>
      <c r="J79" s="90"/>
      <c r="K79" s="55"/>
      <c r="L79" s="90"/>
      <c r="M79" s="55"/>
      <c r="N79" s="90"/>
      <c r="O79" s="55">
        <v>1</v>
      </c>
      <c r="P79" s="90"/>
      <c r="Q79" s="55"/>
      <c r="R79" s="90"/>
      <c r="S79" s="55">
        <v>1</v>
      </c>
      <c r="T79" s="90"/>
      <c r="U79" s="55">
        <v>2</v>
      </c>
      <c r="V79" s="90"/>
      <c r="W79" s="55"/>
      <c r="X79" s="90"/>
      <c r="Y79" s="55"/>
      <c r="Z79" s="90"/>
      <c r="AA79" s="55"/>
      <c r="AB79" s="90"/>
      <c r="AC79" s="55"/>
      <c r="AD79" s="126"/>
      <c r="AE79" s="127"/>
      <c r="AF79" s="113"/>
      <c r="AG79" s="92"/>
      <c r="AH79" s="113"/>
      <c r="AI79" s="92"/>
      <c r="AJ79" s="113"/>
      <c r="AK79" s="92"/>
      <c r="AL79" s="114"/>
      <c r="AM79" s="115"/>
      <c r="AN79" s="46"/>
      <c r="AO79" s="58">
        <v>0</v>
      </c>
      <c r="AP79" s="54">
        <v>0</v>
      </c>
      <c r="AQ79" s="105">
        <v>0</v>
      </c>
      <c r="AR79" s="105">
        <v>0</v>
      </c>
      <c r="AS79" s="105">
        <v>0</v>
      </c>
      <c r="AT79" s="105">
        <v>0</v>
      </c>
      <c r="AU79" s="33" t="str">
        <f t="shared" si="19"/>
        <v/>
      </c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17"/>
      <c r="BG79" s="17"/>
      <c r="BX79" s="2"/>
      <c r="CA79" s="35" t="str">
        <f t="shared" si="20"/>
        <v/>
      </c>
      <c r="CB79" s="35" t="str">
        <f t="shared" si="21"/>
        <v/>
      </c>
      <c r="CC79" s="35" t="str">
        <f t="shared" si="22"/>
        <v/>
      </c>
      <c r="CD79" s="35" t="str">
        <f t="shared" si="23"/>
        <v/>
      </c>
      <c r="CE79" s="35"/>
      <c r="CF79" s="35"/>
      <c r="CG79" s="36">
        <f t="shared" si="24"/>
        <v>0</v>
      </c>
      <c r="CH79" s="36">
        <f t="shared" si="25"/>
        <v>0</v>
      </c>
      <c r="CI79" s="36">
        <f t="shared" si="26"/>
        <v>0</v>
      </c>
      <c r="CJ79" s="36">
        <f t="shared" si="27"/>
        <v>0</v>
      </c>
      <c r="CK79" s="10"/>
      <c r="CL79" s="10"/>
      <c r="CM79" s="10"/>
      <c r="CN79" s="10"/>
      <c r="CO79" s="10"/>
    </row>
    <row r="80" spans="1:93" ht="16.350000000000001" customHeight="1" x14ac:dyDescent="0.25">
      <c r="A80" s="383"/>
      <c r="B80" s="133" t="s">
        <v>46</v>
      </c>
      <c r="C80" s="134">
        <f t="shared" si="18"/>
        <v>0</v>
      </c>
      <c r="D80" s="135"/>
      <c r="E80" s="66">
        <f t="shared" si="17"/>
        <v>0</v>
      </c>
      <c r="F80" s="97"/>
      <c r="G80" s="106"/>
      <c r="H80" s="97"/>
      <c r="I80" s="106"/>
      <c r="J80" s="97"/>
      <c r="K80" s="84"/>
      <c r="L80" s="97"/>
      <c r="M80" s="84"/>
      <c r="N80" s="97"/>
      <c r="O80" s="84"/>
      <c r="P80" s="97"/>
      <c r="Q80" s="84"/>
      <c r="R80" s="97"/>
      <c r="S80" s="84"/>
      <c r="T80" s="97"/>
      <c r="U80" s="84"/>
      <c r="V80" s="97"/>
      <c r="W80" s="84"/>
      <c r="X80" s="97"/>
      <c r="Y80" s="84"/>
      <c r="Z80" s="97"/>
      <c r="AA80" s="84"/>
      <c r="AB80" s="97"/>
      <c r="AC80" s="84"/>
      <c r="AD80" s="136"/>
      <c r="AE80" s="137"/>
      <c r="AF80" s="97"/>
      <c r="AG80" s="119"/>
      <c r="AH80" s="97"/>
      <c r="AI80" s="119"/>
      <c r="AJ80" s="97"/>
      <c r="AK80" s="119"/>
      <c r="AL80" s="120"/>
      <c r="AM80" s="121"/>
      <c r="AN80" s="72"/>
      <c r="AO80" s="87"/>
      <c r="AP80" s="74"/>
      <c r="AQ80" s="75"/>
      <c r="AR80" s="75"/>
      <c r="AS80" s="75"/>
      <c r="AT80" s="75"/>
      <c r="AU80" s="33" t="str">
        <f t="shared" si="19"/>
        <v/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17"/>
      <c r="BG80" s="17"/>
      <c r="BX80" s="2"/>
      <c r="CA80" s="35" t="str">
        <f t="shared" si="20"/>
        <v/>
      </c>
      <c r="CB80" s="35" t="str">
        <f t="shared" si="21"/>
        <v/>
      </c>
      <c r="CC80" s="35" t="str">
        <f t="shared" si="22"/>
        <v/>
      </c>
      <c r="CD80" s="35" t="str">
        <f t="shared" si="23"/>
        <v/>
      </c>
      <c r="CE80" s="35"/>
      <c r="CF80" s="35"/>
      <c r="CG80" s="36">
        <f t="shared" si="24"/>
        <v>0</v>
      </c>
      <c r="CH80" s="36">
        <f t="shared" si="25"/>
        <v>0</v>
      </c>
      <c r="CI80" s="36">
        <f t="shared" si="26"/>
        <v>0</v>
      </c>
      <c r="CJ80" s="36">
        <f t="shared" si="27"/>
        <v>0</v>
      </c>
      <c r="CK80" s="10"/>
      <c r="CL80" s="10"/>
      <c r="CM80" s="10"/>
      <c r="CN80" s="10"/>
      <c r="CO80" s="10"/>
    </row>
    <row r="81" spans="1:93" ht="16.350000000000001" customHeight="1" x14ac:dyDescent="0.25">
      <c r="A81" s="271" t="s">
        <v>59</v>
      </c>
      <c r="B81" s="139" t="s">
        <v>38</v>
      </c>
      <c r="C81" s="134">
        <f t="shared" si="18"/>
        <v>0</v>
      </c>
      <c r="D81" s="140">
        <f>SUM(F81+H81+J81)</f>
        <v>0</v>
      </c>
      <c r="E81" s="66">
        <f>SUM(G81+I81+K81)</f>
        <v>0</v>
      </c>
      <c r="F81" s="141"/>
      <c r="G81" s="142"/>
      <c r="H81" s="141"/>
      <c r="I81" s="142"/>
      <c r="J81" s="141"/>
      <c r="K81" s="143"/>
      <c r="L81" s="144"/>
      <c r="M81" s="145"/>
      <c r="N81" s="144"/>
      <c r="O81" s="145"/>
      <c r="P81" s="144"/>
      <c r="Q81" s="145"/>
      <c r="R81" s="144"/>
      <c r="S81" s="145"/>
      <c r="T81" s="144"/>
      <c r="U81" s="145"/>
      <c r="V81" s="144"/>
      <c r="W81" s="145"/>
      <c r="X81" s="144"/>
      <c r="Y81" s="145"/>
      <c r="Z81" s="144"/>
      <c r="AA81" s="145"/>
      <c r="AB81" s="144"/>
      <c r="AC81" s="145"/>
      <c r="AD81" s="146"/>
      <c r="AE81" s="147"/>
      <c r="AF81" s="148"/>
      <c r="AG81" s="149"/>
      <c r="AH81" s="148"/>
      <c r="AI81" s="149"/>
      <c r="AJ81" s="148"/>
      <c r="AK81" s="149"/>
      <c r="AL81" s="150"/>
      <c r="AM81" s="151"/>
      <c r="AN81" s="152"/>
      <c r="AO81" s="153"/>
      <c r="AP81" s="142"/>
      <c r="AQ81" s="154"/>
      <c r="AR81" s="154"/>
      <c r="AS81" s="154"/>
      <c r="AT81" s="154"/>
      <c r="AU81" s="33" t="str">
        <f t="shared" si="19"/>
        <v/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17"/>
      <c r="BG81" s="17"/>
      <c r="BX81" s="2"/>
      <c r="CA81" s="35" t="str">
        <f t="shared" si="20"/>
        <v/>
      </c>
      <c r="CB81" s="35" t="str">
        <f t="shared" si="21"/>
        <v/>
      </c>
      <c r="CC81" s="35" t="str">
        <f t="shared" si="22"/>
        <v/>
      </c>
      <c r="CD81" s="35" t="str">
        <f t="shared" si="23"/>
        <v/>
      </c>
      <c r="CE81" s="35"/>
      <c r="CF81" s="35"/>
      <c r="CG81" s="36">
        <f t="shared" si="24"/>
        <v>0</v>
      </c>
      <c r="CH81" s="36">
        <f t="shared" si="25"/>
        <v>0</v>
      </c>
      <c r="CI81" s="36">
        <f t="shared" si="26"/>
        <v>0</v>
      </c>
      <c r="CJ81" s="36">
        <f t="shared" si="27"/>
        <v>0</v>
      </c>
      <c r="CK81" s="10"/>
      <c r="CL81" s="10"/>
      <c r="CM81" s="10"/>
      <c r="CN81" s="10"/>
      <c r="CO81" s="10"/>
    </row>
    <row r="82" spans="1:93" ht="16.350000000000001" customHeight="1" x14ac:dyDescent="0.25">
      <c r="A82" s="382" t="s">
        <v>60</v>
      </c>
      <c r="B82" s="18" t="s">
        <v>37</v>
      </c>
      <c r="C82" s="19">
        <f t="shared" si="18"/>
        <v>0</v>
      </c>
      <c r="D82" s="20">
        <f>+F82+H82+J82+L82+N82+P82+R82+T82+V82+X82+Z82+AB82+AD82+AF82+AH82+AJ82+AL82</f>
        <v>0</v>
      </c>
      <c r="E82" s="21">
        <f>+G82+I82+K82+M82+O82+Q82+S82+U82+W82+Y82+AA82+AC82+AE82+AG82+AI82+AK82+AM82</f>
        <v>0</v>
      </c>
      <c r="F82" s="94"/>
      <c r="G82" s="95"/>
      <c r="H82" s="94"/>
      <c r="I82" s="95"/>
      <c r="J82" s="94"/>
      <c r="K82" s="96"/>
      <c r="L82" s="41"/>
      <c r="M82" s="43"/>
      <c r="N82" s="41"/>
      <c r="O82" s="43"/>
      <c r="P82" s="41"/>
      <c r="Q82" s="43"/>
      <c r="R82" s="41"/>
      <c r="S82" s="43"/>
      <c r="T82" s="41"/>
      <c r="U82" s="43"/>
      <c r="V82" s="41"/>
      <c r="W82" s="43"/>
      <c r="X82" s="41"/>
      <c r="Y82" s="43"/>
      <c r="Z82" s="41"/>
      <c r="AA82" s="43"/>
      <c r="AB82" s="41"/>
      <c r="AC82" s="43"/>
      <c r="AD82" s="94"/>
      <c r="AE82" s="96"/>
      <c r="AF82" s="94"/>
      <c r="AG82" s="96"/>
      <c r="AH82" s="94"/>
      <c r="AI82" s="96"/>
      <c r="AJ82" s="94"/>
      <c r="AK82" s="96"/>
      <c r="AL82" s="155"/>
      <c r="AM82" s="156"/>
      <c r="AN82" s="157"/>
      <c r="AO82" s="158"/>
      <c r="AP82" s="95"/>
      <c r="AQ82" s="83"/>
      <c r="AR82" s="83"/>
      <c r="AS82" s="83"/>
      <c r="AT82" s="83"/>
      <c r="AU82" s="33" t="str">
        <f t="shared" si="19"/>
        <v/>
      </c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17"/>
      <c r="BG82" s="17"/>
      <c r="BX82" s="2"/>
      <c r="CA82" s="35" t="str">
        <f t="shared" si="20"/>
        <v/>
      </c>
      <c r="CB82" s="35" t="str">
        <f t="shared" si="21"/>
        <v/>
      </c>
      <c r="CC82" s="35" t="str">
        <f t="shared" si="22"/>
        <v/>
      </c>
      <c r="CD82" s="35" t="str">
        <f t="shared" si="23"/>
        <v/>
      </c>
      <c r="CE82" s="35"/>
      <c r="CF82" s="35"/>
      <c r="CG82" s="36">
        <f t="shared" si="24"/>
        <v>0</v>
      </c>
      <c r="CH82" s="36">
        <f t="shared" si="25"/>
        <v>0</v>
      </c>
      <c r="CI82" s="36">
        <f t="shared" si="26"/>
        <v>0</v>
      </c>
      <c r="CJ82" s="36">
        <f t="shared" si="27"/>
        <v>0</v>
      </c>
      <c r="CK82" s="10"/>
      <c r="CL82" s="10"/>
      <c r="CM82" s="10"/>
      <c r="CN82" s="10"/>
      <c r="CO82" s="10"/>
    </row>
    <row r="83" spans="1:93" ht="16.350000000000001" customHeight="1" x14ac:dyDescent="0.25">
      <c r="A83" s="383"/>
      <c r="B83" s="37" t="s">
        <v>38</v>
      </c>
      <c r="C83" s="38">
        <f t="shared" si="18"/>
        <v>0</v>
      </c>
      <c r="D83" s="39">
        <f t="shared" ref="D83:E89" si="28">+F83+H83+J83+L83+N83+P83+R83+T83+V83+X83+Z83+AB83+AD83+AF83+AH83+AJ83+AL83</f>
        <v>0</v>
      </c>
      <c r="E83" s="40">
        <f t="shared" si="28"/>
        <v>0</v>
      </c>
      <c r="F83" s="41"/>
      <c r="G83" s="42"/>
      <c r="H83" s="41"/>
      <c r="I83" s="42"/>
      <c r="J83" s="41"/>
      <c r="K83" s="43"/>
      <c r="L83" s="41"/>
      <c r="M83" s="43"/>
      <c r="N83" s="41"/>
      <c r="O83" s="43"/>
      <c r="P83" s="41"/>
      <c r="Q83" s="43"/>
      <c r="R83" s="41"/>
      <c r="S83" s="43"/>
      <c r="T83" s="41"/>
      <c r="U83" s="43"/>
      <c r="V83" s="41"/>
      <c r="W83" s="43"/>
      <c r="X83" s="41"/>
      <c r="Y83" s="43"/>
      <c r="Z83" s="41"/>
      <c r="AA83" s="43"/>
      <c r="AB83" s="41"/>
      <c r="AC83" s="43"/>
      <c r="AD83" s="41"/>
      <c r="AE83" s="43"/>
      <c r="AF83" s="41"/>
      <c r="AG83" s="43"/>
      <c r="AH83" s="41"/>
      <c r="AI83" s="43"/>
      <c r="AJ83" s="41"/>
      <c r="AK83" s="43"/>
      <c r="AL83" s="44"/>
      <c r="AM83" s="45"/>
      <c r="AN83" s="159"/>
      <c r="AO83" s="47"/>
      <c r="AP83" s="42"/>
      <c r="AQ83" s="32"/>
      <c r="AR83" s="32"/>
      <c r="AS83" s="32"/>
      <c r="AT83" s="32"/>
      <c r="AU83" s="33" t="str">
        <f t="shared" si="19"/>
        <v/>
      </c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17"/>
      <c r="BG83" s="17"/>
      <c r="BX83" s="2"/>
      <c r="CA83" s="35" t="str">
        <f t="shared" si="20"/>
        <v/>
      </c>
      <c r="CB83" s="35" t="str">
        <f t="shared" si="21"/>
        <v/>
      </c>
      <c r="CC83" s="35" t="str">
        <f t="shared" si="22"/>
        <v/>
      </c>
      <c r="CD83" s="35" t="str">
        <f t="shared" si="23"/>
        <v/>
      </c>
      <c r="CE83" s="35"/>
      <c r="CF83" s="35"/>
      <c r="CG83" s="36">
        <f t="shared" si="24"/>
        <v>0</v>
      </c>
      <c r="CH83" s="36">
        <f t="shared" si="25"/>
        <v>0</v>
      </c>
      <c r="CI83" s="36">
        <f t="shared" si="26"/>
        <v>0</v>
      </c>
      <c r="CJ83" s="36">
        <f t="shared" si="27"/>
        <v>0</v>
      </c>
      <c r="CK83" s="10"/>
      <c r="CL83" s="10"/>
      <c r="CM83" s="10"/>
      <c r="CN83" s="10"/>
      <c r="CO83" s="10"/>
    </row>
    <row r="84" spans="1:93" ht="16.350000000000001" customHeight="1" x14ac:dyDescent="0.25">
      <c r="A84" s="383"/>
      <c r="B84" s="37" t="s">
        <v>39</v>
      </c>
      <c r="C84" s="38">
        <f t="shared" si="18"/>
        <v>0</v>
      </c>
      <c r="D84" s="39">
        <f t="shared" si="28"/>
        <v>0</v>
      </c>
      <c r="E84" s="40">
        <f t="shared" si="28"/>
        <v>0</v>
      </c>
      <c r="F84" s="41"/>
      <c r="G84" s="42"/>
      <c r="H84" s="41"/>
      <c r="I84" s="42"/>
      <c r="J84" s="41"/>
      <c r="K84" s="43"/>
      <c r="L84" s="41"/>
      <c r="M84" s="43"/>
      <c r="N84" s="41"/>
      <c r="O84" s="43"/>
      <c r="P84" s="41"/>
      <c r="Q84" s="43"/>
      <c r="R84" s="41"/>
      <c r="S84" s="43"/>
      <c r="T84" s="41"/>
      <c r="U84" s="43"/>
      <c r="V84" s="41"/>
      <c r="W84" s="43"/>
      <c r="X84" s="41"/>
      <c r="Y84" s="43"/>
      <c r="Z84" s="41"/>
      <c r="AA84" s="43"/>
      <c r="AB84" s="41"/>
      <c r="AC84" s="43"/>
      <c r="AD84" s="41"/>
      <c r="AE84" s="43"/>
      <c r="AF84" s="41"/>
      <c r="AG84" s="43"/>
      <c r="AH84" s="41"/>
      <c r="AI84" s="43"/>
      <c r="AJ84" s="41"/>
      <c r="AK84" s="43"/>
      <c r="AL84" s="44"/>
      <c r="AM84" s="45"/>
      <c r="AN84" s="159"/>
      <c r="AO84" s="47"/>
      <c r="AP84" s="42"/>
      <c r="AQ84" s="32"/>
      <c r="AR84" s="32"/>
      <c r="AS84" s="32"/>
      <c r="AT84" s="32"/>
      <c r="AU84" s="33" t="str">
        <f t="shared" si="19"/>
        <v/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17"/>
      <c r="BG84" s="17"/>
      <c r="BX84" s="2"/>
      <c r="CA84" s="35" t="str">
        <f t="shared" si="20"/>
        <v/>
      </c>
      <c r="CB84" s="35" t="str">
        <f t="shared" si="21"/>
        <v/>
      </c>
      <c r="CC84" s="35" t="str">
        <f t="shared" si="22"/>
        <v/>
      </c>
      <c r="CD84" s="35" t="str">
        <f t="shared" si="23"/>
        <v/>
      </c>
      <c r="CE84" s="35"/>
      <c r="CF84" s="35"/>
      <c r="CG84" s="36">
        <f t="shared" si="24"/>
        <v>0</v>
      </c>
      <c r="CH84" s="36">
        <f t="shared" si="25"/>
        <v>0</v>
      </c>
      <c r="CI84" s="36">
        <f t="shared" si="26"/>
        <v>0</v>
      </c>
      <c r="CJ84" s="36">
        <f t="shared" si="27"/>
        <v>0</v>
      </c>
      <c r="CK84" s="10"/>
      <c r="CL84" s="10"/>
      <c r="CM84" s="10"/>
      <c r="CN84" s="10"/>
      <c r="CO84" s="10"/>
    </row>
    <row r="85" spans="1:93" ht="16.350000000000001" customHeight="1" x14ac:dyDescent="0.25">
      <c r="A85" s="383"/>
      <c r="B85" s="37" t="s">
        <v>41</v>
      </c>
      <c r="C85" s="38">
        <f t="shared" si="18"/>
        <v>0</v>
      </c>
      <c r="D85" s="39">
        <f t="shared" si="28"/>
        <v>0</v>
      </c>
      <c r="E85" s="40">
        <f t="shared" si="28"/>
        <v>0</v>
      </c>
      <c r="F85" s="41"/>
      <c r="G85" s="42"/>
      <c r="H85" s="41"/>
      <c r="I85" s="42"/>
      <c r="J85" s="41"/>
      <c r="K85" s="43"/>
      <c r="L85" s="41"/>
      <c r="M85" s="43"/>
      <c r="N85" s="41"/>
      <c r="O85" s="43"/>
      <c r="P85" s="41"/>
      <c r="Q85" s="43"/>
      <c r="R85" s="41"/>
      <c r="S85" s="43"/>
      <c r="T85" s="41"/>
      <c r="U85" s="43"/>
      <c r="V85" s="41"/>
      <c r="W85" s="43"/>
      <c r="X85" s="41"/>
      <c r="Y85" s="43"/>
      <c r="Z85" s="41"/>
      <c r="AA85" s="43"/>
      <c r="AB85" s="41"/>
      <c r="AC85" s="43"/>
      <c r="AD85" s="41"/>
      <c r="AE85" s="43"/>
      <c r="AF85" s="41"/>
      <c r="AG85" s="43"/>
      <c r="AH85" s="41"/>
      <c r="AI85" s="43"/>
      <c r="AJ85" s="41"/>
      <c r="AK85" s="43"/>
      <c r="AL85" s="44"/>
      <c r="AM85" s="45"/>
      <c r="AN85" s="159"/>
      <c r="AO85" s="47"/>
      <c r="AP85" s="42"/>
      <c r="AQ85" s="32"/>
      <c r="AR85" s="32"/>
      <c r="AS85" s="32"/>
      <c r="AT85" s="32"/>
      <c r="AU85" s="33" t="str">
        <f t="shared" si="19"/>
        <v/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17"/>
      <c r="BG85" s="17"/>
      <c r="BX85" s="2"/>
      <c r="CA85" s="35" t="str">
        <f t="shared" si="20"/>
        <v/>
      </c>
      <c r="CB85" s="35" t="str">
        <f t="shared" si="21"/>
        <v/>
      </c>
      <c r="CC85" s="35" t="str">
        <f t="shared" si="22"/>
        <v/>
      </c>
      <c r="CD85" s="35" t="str">
        <f t="shared" si="23"/>
        <v/>
      </c>
      <c r="CE85" s="35"/>
      <c r="CF85" s="35"/>
      <c r="CG85" s="36">
        <f t="shared" si="24"/>
        <v>0</v>
      </c>
      <c r="CH85" s="36">
        <f t="shared" si="25"/>
        <v>0</v>
      </c>
      <c r="CI85" s="36">
        <f t="shared" si="26"/>
        <v>0</v>
      </c>
      <c r="CJ85" s="36">
        <f t="shared" si="27"/>
        <v>0</v>
      </c>
      <c r="CK85" s="10"/>
      <c r="CL85" s="10"/>
      <c r="CM85" s="10"/>
      <c r="CN85" s="10"/>
      <c r="CO85" s="10"/>
    </row>
    <row r="86" spans="1:93" ht="16.350000000000001" customHeight="1" x14ac:dyDescent="0.25">
      <c r="A86" s="383"/>
      <c r="B86" s="37" t="s">
        <v>42</v>
      </c>
      <c r="C86" s="38">
        <f t="shared" si="18"/>
        <v>0</v>
      </c>
      <c r="D86" s="39">
        <f t="shared" si="28"/>
        <v>0</v>
      </c>
      <c r="E86" s="40">
        <f t="shared" si="28"/>
        <v>0</v>
      </c>
      <c r="F86" s="41"/>
      <c r="G86" s="42"/>
      <c r="H86" s="41"/>
      <c r="I86" s="42"/>
      <c r="J86" s="41"/>
      <c r="K86" s="43"/>
      <c r="L86" s="41"/>
      <c r="M86" s="43"/>
      <c r="N86" s="41"/>
      <c r="O86" s="43"/>
      <c r="P86" s="41"/>
      <c r="Q86" s="43"/>
      <c r="R86" s="41"/>
      <c r="S86" s="43"/>
      <c r="T86" s="41"/>
      <c r="U86" s="43"/>
      <c r="V86" s="41"/>
      <c r="W86" s="43"/>
      <c r="X86" s="41"/>
      <c r="Y86" s="43"/>
      <c r="Z86" s="41"/>
      <c r="AA86" s="43"/>
      <c r="AB86" s="41"/>
      <c r="AC86" s="43"/>
      <c r="AD86" s="41"/>
      <c r="AE86" s="43"/>
      <c r="AF86" s="41"/>
      <c r="AG86" s="43"/>
      <c r="AH86" s="41"/>
      <c r="AI86" s="43"/>
      <c r="AJ86" s="41"/>
      <c r="AK86" s="43"/>
      <c r="AL86" s="44"/>
      <c r="AM86" s="45"/>
      <c r="AN86" s="159"/>
      <c r="AO86" s="47"/>
      <c r="AP86" s="42"/>
      <c r="AQ86" s="32"/>
      <c r="AR86" s="32"/>
      <c r="AS86" s="32"/>
      <c r="AT86" s="32"/>
      <c r="AU86" s="33" t="str">
        <f t="shared" si="19"/>
        <v/>
      </c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17"/>
      <c r="BG86" s="17"/>
      <c r="BX86" s="2"/>
      <c r="CA86" s="35" t="str">
        <f t="shared" si="20"/>
        <v/>
      </c>
      <c r="CB86" s="35" t="str">
        <f t="shared" si="21"/>
        <v/>
      </c>
      <c r="CC86" s="35" t="str">
        <f t="shared" si="22"/>
        <v/>
      </c>
      <c r="CD86" s="35" t="str">
        <f t="shared" si="23"/>
        <v/>
      </c>
      <c r="CE86" s="35"/>
      <c r="CF86" s="35"/>
      <c r="CG86" s="36">
        <f t="shared" si="24"/>
        <v>0</v>
      </c>
      <c r="CH86" s="36">
        <f t="shared" si="25"/>
        <v>0</v>
      </c>
      <c r="CI86" s="36">
        <f t="shared" si="26"/>
        <v>0</v>
      </c>
      <c r="CJ86" s="36">
        <f t="shared" si="27"/>
        <v>0</v>
      </c>
      <c r="CK86" s="10"/>
      <c r="CL86" s="10"/>
      <c r="CM86" s="10"/>
      <c r="CN86" s="10"/>
      <c r="CO86" s="10"/>
    </row>
    <row r="87" spans="1:93" ht="16.350000000000001" customHeight="1" x14ac:dyDescent="0.25">
      <c r="A87" s="383"/>
      <c r="B87" s="37" t="s">
        <v>44</v>
      </c>
      <c r="C87" s="38">
        <f t="shared" si="18"/>
        <v>0</v>
      </c>
      <c r="D87" s="39">
        <f t="shared" si="28"/>
        <v>0</v>
      </c>
      <c r="E87" s="40">
        <f t="shared" si="28"/>
        <v>0</v>
      </c>
      <c r="F87" s="41"/>
      <c r="G87" s="42"/>
      <c r="H87" s="41"/>
      <c r="I87" s="42"/>
      <c r="J87" s="41"/>
      <c r="K87" s="43"/>
      <c r="L87" s="41"/>
      <c r="M87" s="43"/>
      <c r="N87" s="41"/>
      <c r="O87" s="43"/>
      <c r="P87" s="41"/>
      <c r="Q87" s="43"/>
      <c r="R87" s="41"/>
      <c r="S87" s="43"/>
      <c r="T87" s="41"/>
      <c r="U87" s="43"/>
      <c r="V87" s="41"/>
      <c r="W87" s="43"/>
      <c r="X87" s="41"/>
      <c r="Y87" s="43"/>
      <c r="Z87" s="41"/>
      <c r="AA87" s="43"/>
      <c r="AB87" s="41"/>
      <c r="AC87" s="43"/>
      <c r="AD87" s="41"/>
      <c r="AE87" s="43"/>
      <c r="AF87" s="41"/>
      <c r="AG87" s="43"/>
      <c r="AH87" s="41"/>
      <c r="AI87" s="43"/>
      <c r="AJ87" s="41"/>
      <c r="AK87" s="43"/>
      <c r="AL87" s="44"/>
      <c r="AM87" s="45"/>
      <c r="AN87" s="159"/>
      <c r="AO87" s="47"/>
      <c r="AP87" s="42"/>
      <c r="AQ87" s="32"/>
      <c r="AR87" s="32"/>
      <c r="AS87" s="32"/>
      <c r="AT87" s="32"/>
      <c r="AU87" s="33" t="str">
        <f t="shared" si="19"/>
        <v/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17"/>
      <c r="BG87" s="17"/>
      <c r="BX87" s="2"/>
      <c r="CA87" s="35" t="str">
        <f t="shared" si="20"/>
        <v/>
      </c>
      <c r="CB87" s="35" t="str">
        <f t="shared" si="21"/>
        <v/>
      </c>
      <c r="CC87" s="35" t="str">
        <f t="shared" si="22"/>
        <v/>
      </c>
      <c r="CD87" s="35" t="str">
        <f t="shared" si="23"/>
        <v/>
      </c>
      <c r="CE87" s="35"/>
      <c r="CF87" s="35"/>
      <c r="CG87" s="36">
        <f t="shared" si="24"/>
        <v>0</v>
      </c>
      <c r="CH87" s="36">
        <f t="shared" si="25"/>
        <v>0</v>
      </c>
      <c r="CI87" s="36">
        <f t="shared" si="26"/>
        <v>0</v>
      </c>
      <c r="CJ87" s="36">
        <f t="shared" si="27"/>
        <v>0</v>
      </c>
      <c r="CK87" s="10"/>
      <c r="CL87" s="10"/>
      <c r="CM87" s="10"/>
      <c r="CN87" s="10"/>
      <c r="CO87" s="10"/>
    </row>
    <row r="88" spans="1:93" ht="16.350000000000001" customHeight="1" x14ac:dyDescent="0.25">
      <c r="A88" s="383"/>
      <c r="B88" s="59" t="s">
        <v>46</v>
      </c>
      <c r="C88" s="38">
        <f t="shared" si="18"/>
        <v>0</v>
      </c>
      <c r="D88" s="39">
        <f t="shared" si="28"/>
        <v>0</v>
      </c>
      <c r="E88" s="61">
        <f t="shared" si="28"/>
        <v>0</v>
      </c>
      <c r="F88" s="41"/>
      <c r="G88" s="42"/>
      <c r="H88" s="41"/>
      <c r="I88" s="42"/>
      <c r="J88" s="41"/>
      <c r="K88" s="43"/>
      <c r="L88" s="41"/>
      <c r="M88" s="43"/>
      <c r="N88" s="41"/>
      <c r="O88" s="43"/>
      <c r="P88" s="41"/>
      <c r="Q88" s="43"/>
      <c r="R88" s="41"/>
      <c r="S88" s="43"/>
      <c r="T88" s="41"/>
      <c r="U88" s="43"/>
      <c r="V88" s="41"/>
      <c r="W88" s="43"/>
      <c r="X88" s="41"/>
      <c r="Y88" s="43"/>
      <c r="Z88" s="41"/>
      <c r="AA88" s="43"/>
      <c r="AB88" s="41"/>
      <c r="AC88" s="43"/>
      <c r="AD88" s="41"/>
      <c r="AE88" s="43"/>
      <c r="AF88" s="41"/>
      <c r="AG88" s="43"/>
      <c r="AH88" s="41"/>
      <c r="AI88" s="43"/>
      <c r="AJ88" s="41"/>
      <c r="AK88" s="43"/>
      <c r="AL88" s="44"/>
      <c r="AM88" s="45"/>
      <c r="AN88" s="159"/>
      <c r="AO88" s="47"/>
      <c r="AP88" s="42"/>
      <c r="AQ88" s="32"/>
      <c r="AR88" s="32"/>
      <c r="AS88" s="32"/>
      <c r="AT88" s="32"/>
      <c r="AU88" s="33" t="str">
        <f t="shared" si="19"/>
        <v/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7"/>
      <c r="BG88" s="17"/>
      <c r="BX88" s="2"/>
      <c r="CA88" s="35" t="str">
        <f t="shared" si="20"/>
        <v/>
      </c>
      <c r="CB88" s="35" t="str">
        <f t="shared" si="21"/>
        <v/>
      </c>
      <c r="CC88" s="35" t="str">
        <f t="shared" si="22"/>
        <v/>
      </c>
      <c r="CD88" s="35" t="str">
        <f t="shared" si="23"/>
        <v/>
      </c>
      <c r="CE88" s="35"/>
      <c r="CF88" s="35"/>
      <c r="CG88" s="36">
        <f t="shared" si="24"/>
        <v>0</v>
      </c>
      <c r="CH88" s="36">
        <f t="shared" si="25"/>
        <v>0</v>
      </c>
      <c r="CI88" s="36">
        <f t="shared" si="26"/>
        <v>0</v>
      </c>
      <c r="CJ88" s="36">
        <f t="shared" si="27"/>
        <v>0</v>
      </c>
      <c r="CK88" s="10"/>
      <c r="CL88" s="10"/>
      <c r="CM88" s="10"/>
      <c r="CN88" s="10"/>
      <c r="CO88" s="10"/>
    </row>
    <row r="89" spans="1:93" ht="16.350000000000001" customHeight="1" x14ac:dyDescent="0.25">
      <c r="A89" s="384"/>
      <c r="B89" s="63" t="s">
        <v>45</v>
      </c>
      <c r="C89" s="64">
        <f t="shared" si="18"/>
        <v>0</v>
      </c>
      <c r="D89" s="65">
        <f t="shared" si="28"/>
        <v>0</v>
      </c>
      <c r="E89" s="66">
        <f t="shared" si="28"/>
        <v>0</v>
      </c>
      <c r="F89" s="70"/>
      <c r="G89" s="74"/>
      <c r="H89" s="70"/>
      <c r="I89" s="74"/>
      <c r="J89" s="70"/>
      <c r="K89" s="84"/>
      <c r="L89" s="70"/>
      <c r="M89" s="84"/>
      <c r="N89" s="70"/>
      <c r="O89" s="84"/>
      <c r="P89" s="70"/>
      <c r="Q89" s="84"/>
      <c r="R89" s="70"/>
      <c r="S89" s="84"/>
      <c r="T89" s="70"/>
      <c r="U89" s="84"/>
      <c r="V89" s="70"/>
      <c r="W89" s="84"/>
      <c r="X89" s="70"/>
      <c r="Y89" s="84"/>
      <c r="Z89" s="70"/>
      <c r="AA89" s="84"/>
      <c r="AB89" s="70"/>
      <c r="AC89" s="84"/>
      <c r="AD89" s="70"/>
      <c r="AE89" s="84"/>
      <c r="AF89" s="70"/>
      <c r="AG89" s="84"/>
      <c r="AH89" s="70"/>
      <c r="AI89" s="84"/>
      <c r="AJ89" s="70"/>
      <c r="AK89" s="84"/>
      <c r="AL89" s="85"/>
      <c r="AM89" s="86"/>
      <c r="AN89" s="160"/>
      <c r="AO89" s="87"/>
      <c r="AP89" s="74"/>
      <c r="AQ89" s="75"/>
      <c r="AR89" s="75"/>
      <c r="AS89" s="75"/>
      <c r="AT89" s="75"/>
      <c r="AU89" s="33" t="str">
        <f t="shared" si="19"/>
        <v/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17"/>
      <c r="BG89" s="17"/>
      <c r="BX89" s="2"/>
      <c r="CA89" s="35" t="str">
        <f t="shared" si="20"/>
        <v/>
      </c>
      <c r="CB89" s="35" t="str">
        <f t="shared" si="21"/>
        <v/>
      </c>
      <c r="CC89" s="35" t="str">
        <f t="shared" si="22"/>
        <v/>
      </c>
      <c r="CD89" s="35" t="str">
        <f t="shared" si="23"/>
        <v/>
      </c>
      <c r="CE89" s="35"/>
      <c r="CF89" s="35"/>
      <c r="CG89" s="36">
        <f t="shared" si="24"/>
        <v>0</v>
      </c>
      <c r="CH89" s="36">
        <f t="shared" si="25"/>
        <v>0</v>
      </c>
      <c r="CI89" s="36">
        <f t="shared" si="26"/>
        <v>0</v>
      </c>
      <c r="CJ89" s="36">
        <f t="shared" si="27"/>
        <v>0</v>
      </c>
      <c r="CK89" s="10"/>
      <c r="CL89" s="10"/>
      <c r="CM89" s="10"/>
      <c r="CN89" s="10"/>
      <c r="CO89" s="10"/>
    </row>
    <row r="90" spans="1:93" ht="32.1" customHeight="1" x14ac:dyDescent="0.25">
      <c r="A90" s="161" t="s">
        <v>61</v>
      </c>
      <c r="B90" s="161"/>
      <c r="C90" s="162"/>
      <c r="D90" s="162"/>
      <c r="E90" s="162"/>
      <c r="F90" s="162"/>
      <c r="G90" s="162"/>
      <c r="H90" s="162"/>
      <c r="I90" s="162"/>
      <c r="J90" s="162"/>
      <c r="K90" s="163"/>
      <c r="L90" s="163"/>
      <c r="M90" s="164"/>
      <c r="N90" s="165"/>
      <c r="O90" s="164"/>
      <c r="P90" s="164"/>
      <c r="Q90" s="164"/>
      <c r="R90" s="164"/>
      <c r="S90" s="164"/>
      <c r="T90" s="164"/>
      <c r="U90" s="164"/>
      <c r="V90" s="164"/>
      <c r="W90" s="165"/>
      <c r="X90" s="165"/>
      <c r="Y90" s="165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7"/>
      <c r="AR90" s="17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21" customHeight="1" x14ac:dyDescent="0.25">
      <c r="A91" s="382" t="s">
        <v>62</v>
      </c>
      <c r="B91" s="388" t="s">
        <v>63</v>
      </c>
      <c r="C91" s="391" t="s">
        <v>6</v>
      </c>
      <c r="D91" s="392"/>
      <c r="E91" s="393"/>
      <c r="F91" s="415" t="s">
        <v>7</v>
      </c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6"/>
      <c r="AN91" s="392" t="s">
        <v>9</v>
      </c>
      <c r="AO91" s="393"/>
      <c r="AP91" s="382" t="s">
        <v>10</v>
      </c>
      <c r="AQ91" s="382" t="s">
        <v>11</v>
      </c>
      <c r="AR91" s="382" t="s">
        <v>13</v>
      </c>
      <c r="BX91" s="2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2.5" customHeight="1" x14ac:dyDescent="0.25">
      <c r="A92" s="383"/>
      <c r="B92" s="389"/>
      <c r="C92" s="397"/>
      <c r="D92" s="398"/>
      <c r="E92" s="399"/>
      <c r="F92" s="407" t="s">
        <v>14</v>
      </c>
      <c r="G92" s="408"/>
      <c r="H92" s="407" t="s">
        <v>15</v>
      </c>
      <c r="I92" s="408"/>
      <c r="J92" s="415" t="s">
        <v>64</v>
      </c>
      <c r="K92" s="417"/>
      <c r="L92" s="415" t="s">
        <v>65</v>
      </c>
      <c r="M92" s="417"/>
      <c r="N92" s="415" t="s">
        <v>66</v>
      </c>
      <c r="O92" s="417"/>
      <c r="P92" s="415" t="s">
        <v>67</v>
      </c>
      <c r="Q92" s="417"/>
      <c r="R92" s="415" t="s">
        <v>68</v>
      </c>
      <c r="S92" s="417"/>
      <c r="T92" s="415" t="s">
        <v>69</v>
      </c>
      <c r="U92" s="417"/>
      <c r="V92" s="415" t="s">
        <v>70</v>
      </c>
      <c r="W92" s="417"/>
      <c r="X92" s="415" t="s">
        <v>71</v>
      </c>
      <c r="Y92" s="417"/>
      <c r="Z92" s="415" t="s">
        <v>72</v>
      </c>
      <c r="AA92" s="417"/>
      <c r="AB92" s="415" t="s">
        <v>73</v>
      </c>
      <c r="AC92" s="417"/>
      <c r="AD92" s="415" t="s">
        <v>74</v>
      </c>
      <c r="AE92" s="418"/>
      <c r="AF92" s="415" t="s">
        <v>75</v>
      </c>
      <c r="AG92" s="417"/>
      <c r="AH92" s="418" t="s">
        <v>76</v>
      </c>
      <c r="AI92" s="418"/>
      <c r="AJ92" s="415" t="s">
        <v>77</v>
      </c>
      <c r="AK92" s="417"/>
      <c r="AL92" s="418" t="s">
        <v>30</v>
      </c>
      <c r="AM92" s="416"/>
      <c r="AN92" s="398"/>
      <c r="AO92" s="399"/>
      <c r="AP92" s="383"/>
      <c r="AQ92" s="383"/>
      <c r="AR92" s="383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X92" s="2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24" customHeight="1" x14ac:dyDescent="0.25">
      <c r="A93" s="384"/>
      <c r="B93" s="390"/>
      <c r="C93" s="166" t="s">
        <v>31</v>
      </c>
      <c r="D93" s="167" t="s">
        <v>32</v>
      </c>
      <c r="E93" s="348" t="s">
        <v>33</v>
      </c>
      <c r="F93" s="11" t="s">
        <v>32</v>
      </c>
      <c r="G93" s="345" t="s">
        <v>33</v>
      </c>
      <c r="H93" s="11" t="s">
        <v>32</v>
      </c>
      <c r="I93" s="345" t="s">
        <v>33</v>
      </c>
      <c r="J93" s="11" t="s">
        <v>32</v>
      </c>
      <c r="K93" s="345" t="s">
        <v>33</v>
      </c>
      <c r="L93" s="11" t="s">
        <v>32</v>
      </c>
      <c r="M93" s="345" t="s">
        <v>33</v>
      </c>
      <c r="N93" s="11" t="s">
        <v>32</v>
      </c>
      <c r="O93" s="344" t="s">
        <v>33</v>
      </c>
      <c r="P93" s="11" t="s">
        <v>32</v>
      </c>
      <c r="Q93" s="345" t="s">
        <v>33</v>
      </c>
      <c r="R93" s="170" t="s">
        <v>32</v>
      </c>
      <c r="S93" s="344" t="s">
        <v>33</v>
      </c>
      <c r="T93" s="11" t="s">
        <v>32</v>
      </c>
      <c r="U93" s="345" t="s">
        <v>33</v>
      </c>
      <c r="V93" s="170" t="s">
        <v>32</v>
      </c>
      <c r="W93" s="344" t="s">
        <v>33</v>
      </c>
      <c r="X93" s="11" t="s">
        <v>32</v>
      </c>
      <c r="Y93" s="345" t="s">
        <v>33</v>
      </c>
      <c r="Z93" s="170" t="s">
        <v>32</v>
      </c>
      <c r="AA93" s="344" t="s">
        <v>33</v>
      </c>
      <c r="AB93" s="11" t="s">
        <v>32</v>
      </c>
      <c r="AC93" s="345" t="s">
        <v>33</v>
      </c>
      <c r="AD93" s="11" t="s">
        <v>32</v>
      </c>
      <c r="AE93" s="344" t="s">
        <v>33</v>
      </c>
      <c r="AF93" s="11" t="s">
        <v>32</v>
      </c>
      <c r="AG93" s="345" t="s">
        <v>33</v>
      </c>
      <c r="AH93" s="170" t="s">
        <v>32</v>
      </c>
      <c r="AI93" s="344" t="s">
        <v>33</v>
      </c>
      <c r="AJ93" s="11" t="s">
        <v>32</v>
      </c>
      <c r="AK93" s="345" t="s">
        <v>33</v>
      </c>
      <c r="AL93" s="170" t="s">
        <v>32</v>
      </c>
      <c r="AM93" s="351" t="s">
        <v>33</v>
      </c>
      <c r="AN93" s="347" t="s">
        <v>34</v>
      </c>
      <c r="AO93" s="348" t="s">
        <v>35</v>
      </c>
      <c r="AP93" s="384"/>
      <c r="AQ93" s="384"/>
      <c r="AR93" s="384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X93" s="2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9.5" customHeight="1" x14ac:dyDescent="0.25">
      <c r="A94" s="382" t="s">
        <v>78</v>
      </c>
      <c r="B94" s="18" t="s">
        <v>79</v>
      </c>
      <c r="C94" s="19">
        <f t="shared" ref="C94:C105" si="29">SUM(D94+E94)</f>
        <v>190</v>
      </c>
      <c r="D94" s="20">
        <f>+L94+N94+P94+R94+T94+V94+X94+Z94+AB94+AD94</f>
        <v>98</v>
      </c>
      <c r="E94" s="172">
        <f>+M94+O94+Q94+S94+U94+W94+Y94+AA94+AC94+AE94</f>
        <v>92</v>
      </c>
      <c r="F94" s="126"/>
      <c r="G94" s="173"/>
      <c r="H94" s="126"/>
      <c r="I94" s="174"/>
      <c r="J94" s="126"/>
      <c r="K94" s="173"/>
      <c r="L94" s="77">
        <v>1</v>
      </c>
      <c r="M94" s="78">
        <v>1</v>
      </c>
      <c r="N94" s="175">
        <v>8</v>
      </c>
      <c r="O94" s="176">
        <v>14</v>
      </c>
      <c r="P94" s="79">
        <v>18</v>
      </c>
      <c r="Q94" s="78">
        <v>15</v>
      </c>
      <c r="R94" s="177">
        <v>9</v>
      </c>
      <c r="S94" s="176">
        <v>18</v>
      </c>
      <c r="T94" s="77">
        <v>15</v>
      </c>
      <c r="U94" s="29">
        <v>14</v>
      </c>
      <c r="V94" s="175">
        <v>15</v>
      </c>
      <c r="W94" s="177">
        <v>7</v>
      </c>
      <c r="X94" s="77">
        <v>13</v>
      </c>
      <c r="Y94" s="29">
        <v>11</v>
      </c>
      <c r="Z94" s="175">
        <v>10</v>
      </c>
      <c r="AA94" s="177">
        <v>9</v>
      </c>
      <c r="AB94" s="77">
        <v>8</v>
      </c>
      <c r="AC94" s="29">
        <v>3</v>
      </c>
      <c r="AD94" s="77">
        <v>1</v>
      </c>
      <c r="AE94" s="78">
        <v>0</v>
      </c>
      <c r="AF94" s="178"/>
      <c r="AG94" s="179"/>
      <c r="AH94" s="178"/>
      <c r="AI94" s="179"/>
      <c r="AJ94" s="178"/>
      <c r="AK94" s="179"/>
      <c r="AL94" s="180"/>
      <c r="AM94" s="181"/>
      <c r="AN94" s="182">
        <v>0</v>
      </c>
      <c r="AO94" s="78">
        <v>0</v>
      </c>
      <c r="AP94" s="30">
        <v>0</v>
      </c>
      <c r="AQ94" s="29">
        <v>0</v>
      </c>
      <c r="AR94" s="78">
        <v>0</v>
      </c>
      <c r="AS94" s="33" t="str">
        <f t="shared" ref="AS94:AS105" si="30">$CA94&amp;$CB94&amp;$CC94&amp;$CD94</f>
        <v/>
      </c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17"/>
      <c r="BE94" s="17"/>
      <c r="BX94" s="2"/>
      <c r="CA94" s="35" t="str">
        <f t="shared" ref="CA94:CA105" si="31">IF(CG94=1,"* No olvide digitar la columna Trans y/o Pueblos Originarios y/o Migrantes y/o Población SENAME (Digite Cero si no tiene). ","")</f>
        <v/>
      </c>
      <c r="CB94" s="35" t="str">
        <f t="shared" ref="CB94:CB105" si="32">IF(CH94=1,"* El número de Trans y/o Pueblos Originarios y/o Migrantes y/o Población SENAME NO DEBE ser mayor que el Total. ","")</f>
        <v/>
      </c>
      <c r="CC94" s="35"/>
      <c r="CD94" s="35"/>
      <c r="CE94" s="35"/>
      <c r="CF94" s="35"/>
      <c r="CG94" s="36">
        <f t="shared" ref="CG94:CG105" si="33">IF(AND(C94&lt;&gt;0,OR(AO94="",AP94="",AQ94="",AR94="",AN94="")),1,0)</f>
        <v>0</v>
      </c>
      <c r="CH94" s="36">
        <f t="shared" ref="CH94:CH105" si="34">IF(OR(C94&lt;(AN94+AO94),C94&lt;AQ94,C94&lt;AP94,C94&lt;AR94),1,0)</f>
        <v>0</v>
      </c>
      <c r="CI94" s="36"/>
      <c r="CJ94" s="36"/>
      <c r="CK94" s="10"/>
      <c r="CL94" s="10"/>
      <c r="CM94" s="10"/>
      <c r="CN94" s="10"/>
      <c r="CO94" s="10"/>
    </row>
    <row r="95" spans="1:93" ht="19.5" customHeight="1" x14ac:dyDescent="0.25">
      <c r="A95" s="383"/>
      <c r="B95" s="37" t="s">
        <v>80</v>
      </c>
      <c r="C95" s="38">
        <f t="shared" si="29"/>
        <v>48</v>
      </c>
      <c r="D95" s="39">
        <f>SUM(F95+H95+J95+L95+N95+P95+R95+T95+V95+X95+Z95+AB95+AD95+AF95+AH95+AJ95+AL95)</f>
        <v>32</v>
      </c>
      <c r="E95" s="183">
        <f t="shared" ref="D95:E97" si="35">SUM(G95+I95+K95+M95+O95+Q95+S95+U95+W95+Y95+AA95+AC95+AE95+AG95+AI95+AK95+AM95)</f>
        <v>16</v>
      </c>
      <c r="F95" s="41"/>
      <c r="G95" s="184"/>
      <c r="H95" s="41"/>
      <c r="I95" s="42"/>
      <c r="J95" s="182"/>
      <c r="K95" s="101"/>
      <c r="L95" s="41"/>
      <c r="M95" s="43"/>
      <c r="N95" s="182">
        <v>1</v>
      </c>
      <c r="O95" s="101"/>
      <c r="P95" s="44">
        <v>2</v>
      </c>
      <c r="Q95" s="43">
        <v>1</v>
      </c>
      <c r="R95" s="184">
        <v>3</v>
      </c>
      <c r="S95" s="101">
        <v>1</v>
      </c>
      <c r="T95" s="41">
        <v>2</v>
      </c>
      <c r="U95" s="42">
        <v>2</v>
      </c>
      <c r="V95" s="182">
        <v>4</v>
      </c>
      <c r="W95" s="184"/>
      <c r="X95" s="41">
        <v>1</v>
      </c>
      <c r="Y95" s="42">
        <v>1</v>
      </c>
      <c r="Z95" s="182">
        <v>3</v>
      </c>
      <c r="AA95" s="184">
        <v>2</v>
      </c>
      <c r="AB95" s="41">
        <v>1</v>
      </c>
      <c r="AC95" s="42">
        <v>3</v>
      </c>
      <c r="AD95" s="41">
        <v>3</v>
      </c>
      <c r="AE95" s="43">
        <v>2</v>
      </c>
      <c r="AF95" s="41">
        <v>2</v>
      </c>
      <c r="AG95" s="42">
        <v>3</v>
      </c>
      <c r="AH95" s="41">
        <v>6</v>
      </c>
      <c r="AI95" s="42"/>
      <c r="AJ95" s="41">
        <v>4</v>
      </c>
      <c r="AK95" s="42"/>
      <c r="AL95" s="182"/>
      <c r="AM95" s="46">
        <v>1</v>
      </c>
      <c r="AN95" s="182">
        <v>0</v>
      </c>
      <c r="AO95" s="43">
        <v>0</v>
      </c>
      <c r="AP95" s="32">
        <v>0</v>
      </c>
      <c r="AQ95" s="42">
        <v>0</v>
      </c>
      <c r="AR95" s="43">
        <v>0</v>
      </c>
      <c r="AS95" s="33" t="str">
        <f t="shared" si="30"/>
        <v/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17"/>
      <c r="BE95" s="17"/>
      <c r="BX95" s="2"/>
      <c r="CA95" s="35" t="str">
        <f t="shared" si="31"/>
        <v/>
      </c>
      <c r="CB95" s="35" t="str">
        <f t="shared" si="32"/>
        <v/>
      </c>
      <c r="CG95" s="36">
        <f t="shared" si="33"/>
        <v>0</v>
      </c>
      <c r="CH95" s="36">
        <f t="shared" si="34"/>
        <v>0</v>
      </c>
      <c r="CI95" s="10"/>
      <c r="CJ95" s="10"/>
      <c r="CK95" s="10"/>
      <c r="CL95" s="10"/>
      <c r="CM95" s="10"/>
      <c r="CN95" s="10"/>
      <c r="CO95" s="10"/>
    </row>
    <row r="96" spans="1:93" ht="19.5" customHeight="1" x14ac:dyDescent="0.25">
      <c r="A96" s="383"/>
      <c r="B96" s="37" t="s">
        <v>81</v>
      </c>
      <c r="C96" s="38">
        <f t="shared" si="29"/>
        <v>14</v>
      </c>
      <c r="D96" s="39">
        <f t="shared" si="35"/>
        <v>5</v>
      </c>
      <c r="E96" s="183">
        <f t="shared" si="35"/>
        <v>9</v>
      </c>
      <c r="F96" s="41"/>
      <c r="G96" s="184"/>
      <c r="H96" s="41"/>
      <c r="I96" s="42"/>
      <c r="J96" s="182"/>
      <c r="K96" s="101"/>
      <c r="L96" s="41"/>
      <c r="M96" s="43">
        <v>1</v>
      </c>
      <c r="N96" s="182">
        <v>3</v>
      </c>
      <c r="O96" s="101">
        <v>1</v>
      </c>
      <c r="P96" s="44">
        <v>2</v>
      </c>
      <c r="Q96" s="43">
        <v>3</v>
      </c>
      <c r="R96" s="184"/>
      <c r="S96" s="101">
        <v>1</v>
      </c>
      <c r="T96" s="41"/>
      <c r="U96" s="42"/>
      <c r="V96" s="182"/>
      <c r="W96" s="184">
        <v>2</v>
      </c>
      <c r="X96" s="41"/>
      <c r="Y96" s="42"/>
      <c r="Z96" s="182"/>
      <c r="AA96" s="184">
        <v>1</v>
      </c>
      <c r="AB96" s="41"/>
      <c r="AC96" s="42"/>
      <c r="AD96" s="41"/>
      <c r="AE96" s="43"/>
      <c r="AF96" s="41"/>
      <c r="AG96" s="42"/>
      <c r="AH96" s="41"/>
      <c r="AI96" s="42"/>
      <c r="AJ96" s="41"/>
      <c r="AK96" s="42"/>
      <c r="AL96" s="182"/>
      <c r="AM96" s="46"/>
      <c r="AN96" s="182">
        <v>0</v>
      </c>
      <c r="AO96" s="43">
        <v>0</v>
      </c>
      <c r="AP96" s="32">
        <v>0</v>
      </c>
      <c r="AQ96" s="42">
        <v>0</v>
      </c>
      <c r="AR96" s="43">
        <v>0</v>
      </c>
      <c r="AS96" s="33" t="str">
        <f t="shared" si="30"/>
        <v/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17"/>
      <c r="BE96" s="17"/>
      <c r="BX96" s="2"/>
      <c r="CA96" s="35" t="str">
        <f t="shared" si="31"/>
        <v/>
      </c>
      <c r="CB96" s="35" t="str">
        <f t="shared" si="32"/>
        <v/>
      </c>
      <c r="CG96" s="36">
        <f t="shared" si="33"/>
        <v>0</v>
      </c>
      <c r="CH96" s="36">
        <f t="shared" si="34"/>
        <v>0</v>
      </c>
      <c r="CI96" s="10"/>
      <c r="CJ96" s="10"/>
      <c r="CK96" s="10"/>
      <c r="CL96" s="10"/>
      <c r="CM96" s="10"/>
      <c r="CN96" s="10"/>
      <c r="CO96" s="10"/>
    </row>
    <row r="97" spans="1:93" ht="19.5" customHeight="1" x14ac:dyDescent="0.25">
      <c r="A97" s="383"/>
      <c r="B97" s="37" t="s">
        <v>82</v>
      </c>
      <c r="C97" s="38">
        <f t="shared" si="29"/>
        <v>0</v>
      </c>
      <c r="D97" s="39">
        <f t="shared" si="35"/>
        <v>0</v>
      </c>
      <c r="E97" s="183">
        <f t="shared" si="35"/>
        <v>0</v>
      </c>
      <c r="F97" s="41"/>
      <c r="G97" s="184"/>
      <c r="H97" s="41"/>
      <c r="I97" s="42"/>
      <c r="J97" s="182"/>
      <c r="K97" s="101"/>
      <c r="L97" s="41"/>
      <c r="M97" s="43"/>
      <c r="N97" s="182"/>
      <c r="O97" s="101"/>
      <c r="P97" s="44"/>
      <c r="Q97" s="43"/>
      <c r="R97" s="184"/>
      <c r="S97" s="101"/>
      <c r="T97" s="41"/>
      <c r="U97" s="42"/>
      <c r="V97" s="182"/>
      <c r="W97" s="184"/>
      <c r="X97" s="41"/>
      <c r="Y97" s="42"/>
      <c r="Z97" s="182"/>
      <c r="AA97" s="184"/>
      <c r="AB97" s="41"/>
      <c r="AC97" s="42"/>
      <c r="AD97" s="41"/>
      <c r="AE97" s="43"/>
      <c r="AF97" s="41"/>
      <c r="AG97" s="42"/>
      <c r="AH97" s="41"/>
      <c r="AI97" s="42"/>
      <c r="AJ97" s="41"/>
      <c r="AK97" s="42"/>
      <c r="AL97" s="182"/>
      <c r="AM97" s="46"/>
      <c r="AN97" s="182">
        <v>0</v>
      </c>
      <c r="AO97" s="43">
        <v>0</v>
      </c>
      <c r="AP97" s="32">
        <v>0</v>
      </c>
      <c r="AQ97" s="42">
        <v>0</v>
      </c>
      <c r="AR97" s="43">
        <v>0</v>
      </c>
      <c r="AS97" s="33" t="str">
        <f t="shared" si="30"/>
        <v/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17"/>
      <c r="BE97" s="17"/>
      <c r="BX97" s="2"/>
      <c r="CA97" s="35" t="str">
        <f t="shared" si="31"/>
        <v/>
      </c>
      <c r="CB97" s="35" t="str">
        <f t="shared" si="32"/>
        <v/>
      </c>
      <c r="CG97" s="36">
        <f t="shared" si="33"/>
        <v>0</v>
      </c>
      <c r="CH97" s="36">
        <f t="shared" si="34"/>
        <v>0</v>
      </c>
      <c r="CI97" s="10"/>
      <c r="CJ97" s="10"/>
      <c r="CK97" s="10"/>
      <c r="CL97" s="10"/>
      <c r="CM97" s="10"/>
      <c r="CN97" s="10"/>
      <c r="CO97" s="10"/>
    </row>
    <row r="98" spans="1:93" ht="19.5" customHeight="1" x14ac:dyDescent="0.25">
      <c r="A98" s="383"/>
      <c r="B98" s="128" t="s">
        <v>83</v>
      </c>
      <c r="C98" s="129">
        <f t="shared" si="29"/>
        <v>0</v>
      </c>
      <c r="D98" s="185">
        <f>+J98+L98+N98</f>
        <v>0</v>
      </c>
      <c r="E98" s="186">
        <f>+K98+M98+O98</f>
        <v>0</v>
      </c>
      <c r="F98" s="90"/>
      <c r="G98" s="187"/>
      <c r="H98" s="90"/>
      <c r="I98" s="91"/>
      <c r="J98" s="182"/>
      <c r="K98" s="101"/>
      <c r="L98" s="53"/>
      <c r="M98" s="55"/>
      <c r="N98" s="188"/>
      <c r="O98" s="189"/>
      <c r="P98" s="117"/>
      <c r="Q98" s="116"/>
      <c r="R98" s="187"/>
      <c r="S98" s="190"/>
      <c r="T98" s="90"/>
      <c r="U98" s="91"/>
      <c r="V98" s="130"/>
      <c r="W98" s="187"/>
      <c r="X98" s="90"/>
      <c r="Y98" s="91"/>
      <c r="Z98" s="130"/>
      <c r="AA98" s="187"/>
      <c r="AB98" s="90"/>
      <c r="AC98" s="91"/>
      <c r="AD98" s="90"/>
      <c r="AE98" s="116"/>
      <c r="AF98" s="90"/>
      <c r="AG98" s="91"/>
      <c r="AH98" s="90"/>
      <c r="AI98" s="91"/>
      <c r="AJ98" s="90"/>
      <c r="AK98" s="91"/>
      <c r="AL98" s="187"/>
      <c r="AM98" s="118"/>
      <c r="AN98" s="182">
        <v>0</v>
      </c>
      <c r="AO98" s="43">
        <v>0</v>
      </c>
      <c r="AP98" s="32">
        <v>0</v>
      </c>
      <c r="AQ98" s="54">
        <v>0</v>
      </c>
      <c r="AR98" s="55">
        <v>0</v>
      </c>
      <c r="AS98" s="33" t="str">
        <f t="shared" si="30"/>
        <v/>
      </c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17"/>
      <c r="BE98" s="17"/>
      <c r="BX98" s="2"/>
      <c r="CA98" s="35" t="str">
        <f t="shared" si="31"/>
        <v/>
      </c>
      <c r="CB98" s="35" t="str">
        <f t="shared" si="32"/>
        <v/>
      </c>
      <c r="CG98" s="36">
        <f t="shared" si="33"/>
        <v>0</v>
      </c>
      <c r="CH98" s="36">
        <f t="shared" si="34"/>
        <v>0</v>
      </c>
      <c r="CI98" s="10"/>
      <c r="CJ98" s="10"/>
      <c r="CK98" s="10"/>
      <c r="CL98" s="10"/>
      <c r="CM98" s="10"/>
      <c r="CN98" s="10"/>
      <c r="CO98" s="10"/>
    </row>
    <row r="99" spans="1:93" ht="19.5" customHeight="1" x14ac:dyDescent="0.25">
      <c r="A99" s="384"/>
      <c r="B99" s="63" t="s">
        <v>84</v>
      </c>
      <c r="C99" s="64">
        <f t="shared" si="29"/>
        <v>0</v>
      </c>
      <c r="D99" s="65">
        <f>SUM(F99+H99+J99+L99+N99+P99+R99+T99+V99+X99+Z99+AB99+AD99+AF99+AH99+AJ99+AL99)</f>
        <v>0</v>
      </c>
      <c r="E99" s="191">
        <f>SUM(G99+I99+K99+M99+O99+Q99+S99+U99+W99+Y99+AA99+AC99+AE99+AG99+AI99+AK99+AM99)</f>
        <v>0</v>
      </c>
      <c r="F99" s="70"/>
      <c r="G99" s="192"/>
      <c r="H99" s="70"/>
      <c r="I99" s="74"/>
      <c r="J99" s="193"/>
      <c r="K99" s="194"/>
      <c r="L99" s="70"/>
      <c r="M99" s="84"/>
      <c r="N99" s="193"/>
      <c r="O99" s="194"/>
      <c r="P99" s="85"/>
      <c r="Q99" s="84"/>
      <c r="R99" s="192"/>
      <c r="S99" s="194"/>
      <c r="T99" s="70"/>
      <c r="U99" s="74"/>
      <c r="V99" s="193"/>
      <c r="W99" s="192"/>
      <c r="X99" s="70"/>
      <c r="Y99" s="74"/>
      <c r="Z99" s="193"/>
      <c r="AA99" s="192"/>
      <c r="AB99" s="70"/>
      <c r="AC99" s="74"/>
      <c r="AD99" s="70"/>
      <c r="AE99" s="84"/>
      <c r="AF99" s="70"/>
      <c r="AG99" s="74"/>
      <c r="AH99" s="70"/>
      <c r="AI99" s="74"/>
      <c r="AJ99" s="70"/>
      <c r="AK99" s="74"/>
      <c r="AL99" s="70"/>
      <c r="AM99" s="74"/>
      <c r="AN99" s="182">
        <v>0</v>
      </c>
      <c r="AO99" s="43">
        <v>0</v>
      </c>
      <c r="AP99" s="32">
        <v>0</v>
      </c>
      <c r="AQ99" s="42">
        <v>0</v>
      </c>
      <c r="AR99" s="43">
        <v>0</v>
      </c>
      <c r="AS99" s="33" t="str">
        <f t="shared" si="30"/>
        <v/>
      </c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17"/>
      <c r="BE99" s="17"/>
      <c r="BX99" s="2"/>
      <c r="CA99" s="35" t="str">
        <f t="shared" si="31"/>
        <v/>
      </c>
      <c r="CB99" s="35" t="str">
        <f t="shared" si="32"/>
        <v/>
      </c>
      <c r="CG99" s="36">
        <f t="shared" si="33"/>
        <v>0</v>
      </c>
      <c r="CH99" s="36">
        <f t="shared" si="34"/>
        <v>0</v>
      </c>
      <c r="CI99" s="10"/>
      <c r="CJ99" s="10"/>
      <c r="CK99" s="10"/>
      <c r="CL99" s="10"/>
      <c r="CM99" s="10"/>
      <c r="CN99" s="10"/>
      <c r="CO99" s="10"/>
    </row>
    <row r="100" spans="1:93" ht="19.5" customHeight="1" x14ac:dyDescent="0.25">
      <c r="A100" s="382" t="s">
        <v>85</v>
      </c>
      <c r="B100" s="18" t="s">
        <v>79</v>
      </c>
      <c r="C100" s="19">
        <f t="shared" si="29"/>
        <v>0</v>
      </c>
      <c r="D100" s="20">
        <f>+L100+N100+P100+R100+T100+V100+X100+Z100+AB100+AD100</f>
        <v>0</v>
      </c>
      <c r="E100" s="172">
        <f>+M100+O100+Q100+S100+U100+W100+Y100+AA100+AC100+AE100</f>
        <v>0</v>
      </c>
      <c r="F100" s="126"/>
      <c r="G100" s="173"/>
      <c r="H100" s="126"/>
      <c r="I100" s="174"/>
      <c r="J100" s="126"/>
      <c r="K100" s="173"/>
      <c r="L100" s="77"/>
      <c r="M100" s="78"/>
      <c r="N100" s="175"/>
      <c r="O100" s="176"/>
      <c r="P100" s="79"/>
      <c r="Q100" s="78"/>
      <c r="R100" s="177"/>
      <c r="S100" s="176"/>
      <c r="T100" s="77"/>
      <c r="U100" s="29"/>
      <c r="V100" s="175"/>
      <c r="W100" s="177"/>
      <c r="X100" s="77"/>
      <c r="Y100" s="29"/>
      <c r="Z100" s="175"/>
      <c r="AA100" s="177"/>
      <c r="AB100" s="77"/>
      <c r="AC100" s="29"/>
      <c r="AD100" s="77"/>
      <c r="AE100" s="78"/>
      <c r="AF100" s="107"/>
      <c r="AG100" s="195"/>
      <c r="AH100" s="107"/>
      <c r="AI100" s="195"/>
      <c r="AJ100" s="107"/>
      <c r="AK100" s="195"/>
      <c r="AL100" s="196"/>
      <c r="AM100" s="197"/>
      <c r="AN100" s="182">
        <v>0</v>
      </c>
      <c r="AO100" s="43">
        <v>0</v>
      </c>
      <c r="AP100" s="32">
        <v>0</v>
      </c>
      <c r="AQ100" s="95">
        <v>0</v>
      </c>
      <c r="AR100" s="96">
        <v>0</v>
      </c>
      <c r="AS100" s="33" t="str">
        <f t="shared" si="30"/>
        <v/>
      </c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17"/>
      <c r="BE100" s="17"/>
      <c r="BX100" s="2"/>
      <c r="CA100" s="35" t="str">
        <f t="shared" si="31"/>
        <v/>
      </c>
      <c r="CB100" s="35" t="str">
        <f t="shared" si="32"/>
        <v/>
      </c>
      <c r="CG100" s="36">
        <f t="shared" si="33"/>
        <v>0</v>
      </c>
      <c r="CH100" s="36">
        <f t="shared" si="34"/>
        <v>0</v>
      </c>
      <c r="CI100" s="10"/>
      <c r="CJ100" s="10"/>
      <c r="CK100" s="10"/>
      <c r="CL100" s="10"/>
      <c r="CM100" s="10"/>
      <c r="CN100" s="10"/>
      <c r="CO100" s="10"/>
    </row>
    <row r="101" spans="1:93" ht="19.5" customHeight="1" x14ac:dyDescent="0.25">
      <c r="A101" s="383"/>
      <c r="B101" s="37" t="s">
        <v>80</v>
      </c>
      <c r="C101" s="38">
        <f t="shared" si="29"/>
        <v>48</v>
      </c>
      <c r="D101" s="39">
        <f t="shared" ref="D101:E103" si="36">SUM(F101+H101+J101+L101+N101+P101+R101+T101+V101+X101+Z101+AB101+AD101+AF101+AH101+AJ101+AL101)</f>
        <v>32</v>
      </c>
      <c r="E101" s="183">
        <f t="shared" si="36"/>
        <v>16</v>
      </c>
      <c r="F101" s="41"/>
      <c r="G101" s="198"/>
      <c r="H101" s="41"/>
      <c r="I101" s="95"/>
      <c r="J101" s="41"/>
      <c r="K101" s="198"/>
      <c r="L101" s="41"/>
      <c r="M101" s="95"/>
      <c r="N101" s="182">
        <v>1</v>
      </c>
      <c r="O101" s="198"/>
      <c r="P101" s="41">
        <v>2</v>
      </c>
      <c r="Q101" s="95">
        <v>1</v>
      </c>
      <c r="R101" s="182">
        <v>3</v>
      </c>
      <c r="S101" s="198">
        <v>1</v>
      </c>
      <c r="T101" s="41">
        <v>2</v>
      </c>
      <c r="U101" s="95">
        <v>2</v>
      </c>
      <c r="V101" s="182">
        <v>4</v>
      </c>
      <c r="W101" s="198"/>
      <c r="X101" s="41">
        <v>1</v>
      </c>
      <c r="Y101" s="95">
        <v>1</v>
      </c>
      <c r="Z101" s="182">
        <v>3</v>
      </c>
      <c r="AA101" s="198">
        <v>2</v>
      </c>
      <c r="AB101" s="41">
        <v>1</v>
      </c>
      <c r="AC101" s="95">
        <v>3</v>
      </c>
      <c r="AD101" s="41">
        <v>3</v>
      </c>
      <c r="AE101" s="96">
        <v>2</v>
      </c>
      <c r="AF101" s="41">
        <v>2</v>
      </c>
      <c r="AG101" s="42">
        <v>3</v>
      </c>
      <c r="AH101" s="41">
        <v>6</v>
      </c>
      <c r="AI101" s="42"/>
      <c r="AJ101" s="41">
        <v>4</v>
      </c>
      <c r="AK101" s="42"/>
      <c r="AL101" s="182"/>
      <c r="AM101" s="46">
        <v>1</v>
      </c>
      <c r="AN101" s="182">
        <v>0</v>
      </c>
      <c r="AO101" s="43">
        <v>0</v>
      </c>
      <c r="AP101" s="32">
        <v>0</v>
      </c>
      <c r="AQ101" s="95">
        <v>0</v>
      </c>
      <c r="AR101" s="96">
        <v>0</v>
      </c>
      <c r="AS101" s="33" t="str">
        <f t="shared" si="30"/>
        <v/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17"/>
      <c r="BE101" s="17"/>
      <c r="BX101" s="2"/>
      <c r="CA101" s="35" t="str">
        <f t="shared" si="31"/>
        <v/>
      </c>
      <c r="CB101" s="35" t="str">
        <f t="shared" si="32"/>
        <v/>
      </c>
      <c r="CG101" s="36">
        <f t="shared" si="33"/>
        <v>0</v>
      </c>
      <c r="CH101" s="36">
        <f t="shared" si="34"/>
        <v>0</v>
      </c>
      <c r="CI101" s="10"/>
      <c r="CJ101" s="10"/>
      <c r="CK101" s="10"/>
      <c r="CL101" s="10"/>
      <c r="CM101" s="10"/>
      <c r="CN101" s="10"/>
      <c r="CO101" s="10"/>
    </row>
    <row r="102" spans="1:93" ht="19.5" customHeight="1" x14ac:dyDescent="0.25">
      <c r="A102" s="383"/>
      <c r="B102" s="37" t="s">
        <v>81</v>
      </c>
      <c r="C102" s="38">
        <f t="shared" si="29"/>
        <v>14</v>
      </c>
      <c r="D102" s="39">
        <f>SUM(F102+H102+J102+L102+N102+P102+R102+T102+V102+X102+Z102+AB102+AD102+AF102+AH102+AJ102+AL102)</f>
        <v>5</v>
      </c>
      <c r="E102" s="183">
        <f t="shared" si="36"/>
        <v>9</v>
      </c>
      <c r="F102" s="41"/>
      <c r="G102" s="184"/>
      <c r="H102" s="41"/>
      <c r="I102" s="42"/>
      <c r="J102" s="41"/>
      <c r="K102" s="184"/>
      <c r="L102" s="41"/>
      <c r="M102" s="42">
        <v>1</v>
      </c>
      <c r="N102" s="182">
        <v>3</v>
      </c>
      <c r="O102" s="184">
        <v>1</v>
      </c>
      <c r="P102" s="41">
        <v>2</v>
      </c>
      <c r="Q102" s="42">
        <v>3</v>
      </c>
      <c r="R102" s="182"/>
      <c r="S102" s="184">
        <v>1</v>
      </c>
      <c r="T102" s="41"/>
      <c r="U102" s="42"/>
      <c r="V102" s="182"/>
      <c r="W102" s="184">
        <v>2</v>
      </c>
      <c r="X102" s="41"/>
      <c r="Y102" s="42"/>
      <c r="Z102" s="182"/>
      <c r="AA102" s="184">
        <v>1</v>
      </c>
      <c r="AB102" s="41"/>
      <c r="AC102" s="42"/>
      <c r="AD102" s="41"/>
      <c r="AE102" s="43"/>
      <c r="AF102" s="41"/>
      <c r="AG102" s="42"/>
      <c r="AH102" s="41"/>
      <c r="AI102" s="42"/>
      <c r="AJ102" s="41"/>
      <c r="AK102" s="42"/>
      <c r="AL102" s="182"/>
      <c r="AM102" s="46"/>
      <c r="AN102" s="182">
        <v>0</v>
      </c>
      <c r="AO102" s="43">
        <v>0</v>
      </c>
      <c r="AP102" s="32">
        <v>0</v>
      </c>
      <c r="AQ102" s="42">
        <v>0</v>
      </c>
      <c r="AR102" s="43">
        <v>0</v>
      </c>
      <c r="AS102" s="33" t="str">
        <f t="shared" si="30"/>
        <v/>
      </c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17"/>
      <c r="BE102" s="17"/>
      <c r="BX102" s="2"/>
      <c r="CA102" s="35" t="str">
        <f t="shared" si="31"/>
        <v/>
      </c>
      <c r="CB102" s="35" t="str">
        <f t="shared" si="32"/>
        <v/>
      </c>
      <c r="CG102" s="36">
        <f t="shared" si="33"/>
        <v>0</v>
      </c>
      <c r="CH102" s="36">
        <f t="shared" si="34"/>
        <v>0</v>
      </c>
      <c r="CI102" s="10"/>
      <c r="CJ102" s="10"/>
      <c r="CK102" s="10"/>
      <c r="CL102" s="10"/>
      <c r="CM102" s="10"/>
      <c r="CN102" s="10"/>
      <c r="CO102" s="10"/>
    </row>
    <row r="103" spans="1:93" ht="19.5" customHeight="1" x14ac:dyDescent="0.25">
      <c r="A103" s="383"/>
      <c r="B103" s="37" t="s">
        <v>82</v>
      </c>
      <c r="C103" s="38">
        <f t="shared" si="29"/>
        <v>0</v>
      </c>
      <c r="D103" s="39">
        <f t="shared" si="36"/>
        <v>0</v>
      </c>
      <c r="E103" s="183">
        <f t="shared" si="36"/>
        <v>0</v>
      </c>
      <c r="F103" s="41"/>
      <c r="G103" s="184"/>
      <c r="H103" s="41"/>
      <c r="I103" s="42"/>
      <c r="J103" s="41"/>
      <c r="K103" s="184"/>
      <c r="L103" s="41"/>
      <c r="M103" s="42"/>
      <c r="N103" s="182"/>
      <c r="O103" s="184"/>
      <c r="P103" s="41"/>
      <c r="Q103" s="42"/>
      <c r="R103" s="182"/>
      <c r="S103" s="184"/>
      <c r="T103" s="41"/>
      <c r="U103" s="42"/>
      <c r="V103" s="182"/>
      <c r="W103" s="184"/>
      <c r="X103" s="41"/>
      <c r="Y103" s="42"/>
      <c r="Z103" s="182"/>
      <c r="AA103" s="184"/>
      <c r="AB103" s="41"/>
      <c r="AC103" s="42"/>
      <c r="AD103" s="41"/>
      <c r="AE103" s="43"/>
      <c r="AF103" s="41"/>
      <c r="AG103" s="42"/>
      <c r="AH103" s="41"/>
      <c r="AI103" s="42"/>
      <c r="AJ103" s="41"/>
      <c r="AK103" s="42"/>
      <c r="AL103" s="182"/>
      <c r="AM103" s="46"/>
      <c r="AN103" s="182">
        <v>0</v>
      </c>
      <c r="AO103" s="43">
        <v>0</v>
      </c>
      <c r="AP103" s="32">
        <v>0</v>
      </c>
      <c r="AQ103" s="42">
        <v>0</v>
      </c>
      <c r="AR103" s="43">
        <v>0</v>
      </c>
      <c r="AS103" s="33" t="str">
        <f t="shared" si="30"/>
        <v/>
      </c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17"/>
      <c r="BE103" s="17"/>
      <c r="BX103" s="2"/>
      <c r="CA103" s="35" t="str">
        <f t="shared" si="31"/>
        <v/>
      </c>
      <c r="CB103" s="35" t="str">
        <f t="shared" si="32"/>
        <v/>
      </c>
      <c r="CG103" s="36">
        <f t="shared" si="33"/>
        <v>0</v>
      </c>
      <c r="CH103" s="36">
        <f t="shared" si="34"/>
        <v>0</v>
      </c>
      <c r="CI103" s="10"/>
      <c r="CJ103" s="10"/>
      <c r="CK103" s="10"/>
      <c r="CL103" s="10"/>
      <c r="CM103" s="10"/>
      <c r="CN103" s="10"/>
      <c r="CO103" s="10"/>
    </row>
    <row r="104" spans="1:93" ht="19.5" customHeight="1" x14ac:dyDescent="0.25">
      <c r="A104" s="383"/>
      <c r="B104" s="128" t="s">
        <v>83</v>
      </c>
      <c r="C104" s="129">
        <f t="shared" si="29"/>
        <v>0</v>
      </c>
      <c r="D104" s="185">
        <f>+J104+L104+N104</f>
        <v>0</v>
      </c>
      <c r="E104" s="186">
        <f>+K104+M104+O104</f>
        <v>0</v>
      </c>
      <c r="F104" s="90"/>
      <c r="G104" s="187"/>
      <c r="H104" s="126"/>
      <c r="I104" s="174"/>
      <c r="J104" s="41"/>
      <c r="K104" s="184"/>
      <c r="L104" s="41"/>
      <c r="M104" s="42"/>
      <c r="N104" s="182"/>
      <c r="O104" s="184"/>
      <c r="P104" s="199"/>
      <c r="Q104" s="127"/>
      <c r="R104" s="173"/>
      <c r="S104" s="200"/>
      <c r="T104" s="126"/>
      <c r="U104" s="174"/>
      <c r="V104" s="201"/>
      <c r="W104" s="173"/>
      <c r="X104" s="126"/>
      <c r="Y104" s="174"/>
      <c r="Z104" s="201"/>
      <c r="AA104" s="173"/>
      <c r="AB104" s="126"/>
      <c r="AC104" s="174"/>
      <c r="AD104" s="126"/>
      <c r="AE104" s="127"/>
      <c r="AF104" s="126"/>
      <c r="AG104" s="174"/>
      <c r="AH104" s="126"/>
      <c r="AI104" s="174"/>
      <c r="AJ104" s="126"/>
      <c r="AK104" s="174"/>
      <c r="AL104" s="173"/>
      <c r="AM104" s="202"/>
      <c r="AN104" s="182">
        <v>0</v>
      </c>
      <c r="AO104" s="43">
        <v>0</v>
      </c>
      <c r="AP104" s="32">
        <v>0</v>
      </c>
      <c r="AQ104" s="42">
        <v>0</v>
      </c>
      <c r="AR104" s="43">
        <v>0</v>
      </c>
      <c r="AS104" s="33" t="str">
        <f t="shared" si="30"/>
        <v/>
      </c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17"/>
      <c r="BE104" s="17"/>
      <c r="BX104" s="2"/>
      <c r="CA104" s="35" t="str">
        <f t="shared" si="31"/>
        <v/>
      </c>
      <c r="CB104" s="35" t="str">
        <f t="shared" si="32"/>
        <v/>
      </c>
      <c r="CG104" s="36">
        <f t="shared" si="33"/>
        <v>0</v>
      </c>
      <c r="CH104" s="36">
        <f t="shared" si="34"/>
        <v>0</v>
      </c>
      <c r="CI104" s="10"/>
      <c r="CJ104" s="10"/>
      <c r="CK104" s="10"/>
      <c r="CL104" s="10"/>
      <c r="CM104" s="10"/>
      <c r="CN104" s="10"/>
      <c r="CO104" s="10"/>
    </row>
    <row r="105" spans="1:93" ht="19.5" customHeight="1" x14ac:dyDescent="0.25">
      <c r="A105" s="384"/>
      <c r="B105" s="63" t="s">
        <v>84</v>
      </c>
      <c r="C105" s="64">
        <f t="shared" si="29"/>
        <v>0</v>
      </c>
      <c r="D105" s="65">
        <f>SUM(F105+H105+J105+L105+N105+P105+R105+T105+V105+X105+Z105+AB105+AD105+AF105+AH105+AJ105+AL105)</f>
        <v>0</v>
      </c>
      <c r="E105" s="191">
        <f>SUM(G105+I105+K105+M105+O105+Q105+S105+U105+W105+Y105+AA105+AC105+AE105+AG105+AI105+AK105+AM105)</f>
        <v>0</v>
      </c>
      <c r="F105" s="70"/>
      <c r="G105" s="192"/>
      <c r="H105" s="70"/>
      <c r="I105" s="74"/>
      <c r="J105" s="193"/>
      <c r="K105" s="194"/>
      <c r="L105" s="70"/>
      <c r="M105" s="84"/>
      <c r="N105" s="193"/>
      <c r="O105" s="194"/>
      <c r="P105" s="85"/>
      <c r="Q105" s="84"/>
      <c r="R105" s="192"/>
      <c r="S105" s="194"/>
      <c r="T105" s="70"/>
      <c r="U105" s="74"/>
      <c r="V105" s="193"/>
      <c r="W105" s="192"/>
      <c r="X105" s="70"/>
      <c r="Y105" s="74"/>
      <c r="Z105" s="193"/>
      <c r="AA105" s="192"/>
      <c r="AB105" s="70"/>
      <c r="AC105" s="74"/>
      <c r="AD105" s="70"/>
      <c r="AE105" s="84"/>
      <c r="AF105" s="70"/>
      <c r="AG105" s="74"/>
      <c r="AH105" s="70"/>
      <c r="AI105" s="74"/>
      <c r="AJ105" s="70"/>
      <c r="AK105" s="74"/>
      <c r="AL105" s="192"/>
      <c r="AM105" s="86"/>
      <c r="AN105" s="193">
        <v>0</v>
      </c>
      <c r="AO105" s="84">
        <v>0</v>
      </c>
      <c r="AP105" s="75">
        <v>0</v>
      </c>
      <c r="AQ105" s="74">
        <v>0</v>
      </c>
      <c r="AR105" s="74">
        <v>0</v>
      </c>
      <c r="AS105" s="33" t="str">
        <f t="shared" si="30"/>
        <v/>
      </c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17"/>
      <c r="BE105" s="17"/>
      <c r="BX105" s="2"/>
      <c r="CA105" s="35" t="str">
        <f t="shared" si="31"/>
        <v/>
      </c>
      <c r="CB105" s="35" t="str">
        <f t="shared" si="32"/>
        <v/>
      </c>
      <c r="CG105" s="36">
        <f t="shared" si="33"/>
        <v>0</v>
      </c>
      <c r="CH105" s="36">
        <f t="shared" si="34"/>
        <v>0</v>
      </c>
      <c r="CI105" s="10"/>
      <c r="CJ105" s="10"/>
      <c r="CK105" s="10"/>
      <c r="CL105" s="10"/>
      <c r="CM105" s="10"/>
      <c r="CN105" s="10"/>
      <c r="CO105" s="10"/>
    </row>
    <row r="106" spans="1:93" ht="32.1" customHeight="1" x14ac:dyDescent="0.25">
      <c r="A106" s="203" t="s">
        <v>86</v>
      </c>
      <c r="B106" s="9"/>
      <c r="C106" s="9"/>
      <c r="D106" s="9"/>
      <c r="E106" s="163"/>
      <c r="F106" s="163"/>
      <c r="G106" s="163"/>
      <c r="H106" s="163"/>
      <c r="I106" s="163"/>
      <c r="J106" s="163"/>
      <c r="K106" s="163"/>
      <c r="L106" s="164"/>
      <c r="M106" s="17"/>
      <c r="N106" s="17"/>
      <c r="O106" s="17"/>
      <c r="P106" s="17"/>
      <c r="Q106" s="17"/>
      <c r="R106" s="17"/>
      <c r="S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25.35" customHeight="1" x14ac:dyDescent="0.25">
      <c r="A107" s="392" t="s">
        <v>87</v>
      </c>
      <c r="B107" s="204" t="s">
        <v>88</v>
      </c>
      <c r="C107" s="350" t="s">
        <v>89</v>
      </c>
      <c r="D107" s="350" t="s">
        <v>90</v>
      </c>
      <c r="E107" s="163"/>
      <c r="F107" s="163"/>
      <c r="G107" s="163"/>
      <c r="H107" s="163"/>
      <c r="I107" s="163"/>
      <c r="J107" s="163"/>
      <c r="K107" s="163"/>
      <c r="L107" s="164"/>
      <c r="M107" s="17"/>
      <c r="N107" s="17"/>
      <c r="O107" s="17"/>
      <c r="P107" s="17"/>
      <c r="Q107" s="17"/>
      <c r="R107" s="17"/>
      <c r="S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26.25" customHeight="1" x14ac:dyDescent="0.25">
      <c r="A108" s="395"/>
      <c r="B108" s="206" t="s">
        <v>91</v>
      </c>
      <c r="C108" s="30"/>
      <c r="D108" s="30"/>
      <c r="E108" s="33" t="str">
        <f>$CA108&amp;$CB108&amp;$CC108&amp;$CD108</f>
        <v/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17"/>
      <c r="R108" s="17"/>
      <c r="S108" s="17"/>
      <c r="CA108" s="4" t="str">
        <f>IF(D108&lt;=C108,"","* Las consejerías realizadas en Espacios Amigables NO DEBEN ser mayor al Total de Actividades. ")</f>
        <v/>
      </c>
      <c r="CG108" s="10">
        <f>IF(D108&lt;=C108,0,1)</f>
        <v>0</v>
      </c>
      <c r="CH108" s="10"/>
      <c r="CI108" s="10"/>
      <c r="CJ108" s="10"/>
      <c r="CK108" s="10"/>
      <c r="CL108" s="10"/>
      <c r="CM108" s="10"/>
      <c r="CN108" s="10"/>
      <c r="CO108" s="10"/>
    </row>
    <row r="109" spans="1:93" ht="26.25" customHeight="1" x14ac:dyDescent="0.25">
      <c r="A109" s="395"/>
      <c r="B109" s="207" t="s">
        <v>92</v>
      </c>
      <c r="C109" s="32"/>
      <c r="D109" s="32"/>
      <c r="E109" s="33" t="str">
        <f>$CA109&amp;$CB109&amp;$CC109&amp;$CD109</f>
        <v/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17"/>
      <c r="R109" s="17"/>
      <c r="S109" s="17"/>
      <c r="CA109" s="4" t="str">
        <f>IF(D109&lt;=C109,"","* Las consejerías realizadas en Espacios Amigables NO DEBEN ser mayor al Total de Actividades. ")</f>
        <v/>
      </c>
      <c r="CG109" s="10">
        <f>IF(D109&lt;=C109,0,1)</f>
        <v>0</v>
      </c>
      <c r="CH109" s="10"/>
      <c r="CI109" s="10"/>
      <c r="CJ109" s="10"/>
      <c r="CK109" s="10"/>
      <c r="CL109" s="10"/>
      <c r="CM109" s="10"/>
      <c r="CN109" s="10"/>
      <c r="CO109" s="10"/>
    </row>
    <row r="110" spans="1:93" ht="26.25" customHeight="1" x14ac:dyDescent="0.25">
      <c r="A110" s="395"/>
      <c r="B110" s="207" t="s">
        <v>93</v>
      </c>
      <c r="C110" s="32"/>
      <c r="D110" s="32"/>
      <c r="E110" s="33" t="str">
        <f>$CA110&amp;$CB110&amp;$CC110&amp;$CD110</f>
        <v/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17"/>
      <c r="R110" s="17"/>
      <c r="S110" s="17"/>
      <c r="CA110" s="4" t="str">
        <f>IF(D110&lt;=C110,"","* Las consejerías realizadas en Espacios Amigables NO DEBEN ser mayor al Total de Actividades. ")</f>
        <v/>
      </c>
      <c r="CG110" s="10">
        <f>IF(D110&lt;=C110,0,1)</f>
        <v>0</v>
      </c>
      <c r="CH110" s="10"/>
      <c r="CI110" s="10"/>
      <c r="CJ110" s="10"/>
      <c r="CK110" s="10"/>
      <c r="CL110" s="10"/>
      <c r="CM110" s="10"/>
      <c r="CN110" s="10"/>
      <c r="CO110" s="10"/>
    </row>
    <row r="111" spans="1:93" ht="26.25" customHeight="1" x14ac:dyDescent="0.25">
      <c r="A111" s="395"/>
      <c r="B111" s="207" t="s">
        <v>94</v>
      </c>
      <c r="C111" s="32"/>
      <c r="D111" s="208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17"/>
      <c r="R111" s="17"/>
      <c r="S111" s="17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ht="26.25" customHeight="1" x14ac:dyDescent="0.25">
      <c r="A112" s="395"/>
      <c r="B112" s="209" t="s">
        <v>95</v>
      </c>
      <c r="C112" s="42"/>
      <c r="D112" s="208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17"/>
      <c r="R112" s="17"/>
      <c r="S112" s="17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104" ht="26.25" customHeight="1" x14ac:dyDescent="0.25">
      <c r="A113" s="395"/>
      <c r="B113" s="209" t="s">
        <v>96</v>
      </c>
      <c r="C113" s="42"/>
      <c r="D113" s="32"/>
      <c r="E113" s="33" t="str">
        <f>$CA113&amp;$CB113&amp;$CC113&amp;$CD113</f>
        <v/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17"/>
      <c r="R113" s="17"/>
      <c r="S113" s="17"/>
      <c r="CA113" s="4" t="str">
        <f>IF(D113&lt;=C113,"","* Las consejerías realizadas en Espacios Amigables NO DEBEN ser mayor al Total de Actividades. ")</f>
        <v/>
      </c>
      <c r="CG113" s="10">
        <f>IF(D113&lt;=C113,0,1)</f>
        <v>0</v>
      </c>
      <c r="CH113" s="10"/>
      <c r="CI113" s="10"/>
      <c r="CJ113" s="10"/>
      <c r="CK113" s="10"/>
      <c r="CL113" s="10"/>
      <c r="CM113" s="10"/>
      <c r="CN113" s="10"/>
      <c r="CO113" s="10"/>
    </row>
    <row r="114" spans="1:104" ht="26.25" customHeight="1" x14ac:dyDescent="0.25">
      <c r="A114" s="395"/>
      <c r="B114" s="209" t="s">
        <v>97</v>
      </c>
      <c r="C114" s="42"/>
      <c r="D114" s="32"/>
      <c r="E114" s="33" t="str">
        <f>$CA114&amp;$CB114&amp;$CC114&amp;$CD114</f>
        <v/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17"/>
      <c r="R114" s="17"/>
      <c r="S114" s="17"/>
      <c r="CA114" s="4" t="str">
        <f>IF(D114&lt;=C114,"","* Las consejerías realizadas en Espacios Amigables NO DEBEN ser mayor al Total de Actividades. ")</f>
        <v/>
      </c>
      <c r="CG114" s="10">
        <f>IF(D114&lt;=C114,0,1)</f>
        <v>0</v>
      </c>
      <c r="CH114" s="10"/>
      <c r="CI114" s="10"/>
      <c r="CJ114" s="10"/>
      <c r="CK114" s="10"/>
      <c r="CL114" s="10"/>
      <c r="CM114" s="10"/>
      <c r="CN114" s="10"/>
      <c r="CO114" s="10"/>
    </row>
    <row r="115" spans="1:104" ht="26.25" customHeight="1" x14ac:dyDescent="0.25">
      <c r="A115" s="395"/>
      <c r="B115" s="209" t="s">
        <v>98</v>
      </c>
      <c r="C115" s="32"/>
      <c r="D115" s="32"/>
      <c r="E115" s="33" t="str">
        <f>$CA115&amp;$CB115&amp;$CC115&amp;$CD115</f>
        <v/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7"/>
      <c r="R115" s="17"/>
      <c r="S115" s="17"/>
      <c r="CA115" s="4" t="str">
        <f>IF(D115&lt;=C115,"","* Las consejerías realizadas en Espacios Amigables NO DEBEN ser mayor al Total de Actividades. ")</f>
        <v/>
      </c>
      <c r="CG115" s="10">
        <f>IF(D115&lt;=C115,0,1)</f>
        <v>0</v>
      </c>
      <c r="CH115" s="10"/>
      <c r="CI115" s="10"/>
      <c r="CJ115" s="10"/>
      <c r="CK115" s="10"/>
      <c r="CL115" s="10"/>
      <c r="CM115" s="10"/>
      <c r="CN115" s="10"/>
      <c r="CO115" s="10"/>
    </row>
    <row r="116" spans="1:104" ht="26.25" customHeight="1" x14ac:dyDescent="0.25">
      <c r="A116" s="398"/>
      <c r="B116" s="210" t="s">
        <v>99</v>
      </c>
      <c r="C116" s="211"/>
      <c r="D116" s="211"/>
      <c r="E116" s="33" t="str">
        <f>$CA116&amp;$CB116&amp;$CC116&amp;$CD116</f>
        <v/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17"/>
      <c r="R116" s="17"/>
      <c r="S116" s="17"/>
      <c r="CA116" s="4" t="str">
        <f>IF(D116&lt;=C116,"","* Las consejerías realizadas en Espacios Amigables NO DEBEN ser mayor al Total de Actividades. ")</f>
        <v/>
      </c>
      <c r="CG116" s="10">
        <f>IF(D116&lt;=C116,0,1)</f>
        <v>0</v>
      </c>
      <c r="CH116" s="10"/>
      <c r="CI116" s="10"/>
      <c r="CJ116" s="10"/>
      <c r="CK116" s="10"/>
      <c r="CL116" s="10"/>
      <c r="CM116" s="10"/>
      <c r="CN116" s="10"/>
      <c r="CO116" s="10"/>
    </row>
    <row r="117" spans="1:104" ht="26.25" customHeight="1" x14ac:dyDescent="0.25">
      <c r="A117" s="212" t="s">
        <v>100</v>
      </c>
      <c r="B117" s="212"/>
      <c r="C117" s="203"/>
      <c r="D117" s="203"/>
      <c r="E117" s="21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7"/>
      <c r="R117" s="17"/>
      <c r="S117" s="17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104" ht="26.25" customHeight="1" x14ac:dyDescent="0.25">
      <c r="A118" s="382" t="s">
        <v>101</v>
      </c>
      <c r="B118" s="203"/>
      <c r="C118" s="391" t="s">
        <v>102</v>
      </c>
      <c r="D118" s="392"/>
      <c r="E118" s="393"/>
      <c r="F118" s="419" t="s">
        <v>7</v>
      </c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1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26.25" customHeight="1" x14ac:dyDescent="0.25">
      <c r="A119" s="383"/>
      <c r="B119" s="203"/>
      <c r="C119" s="397"/>
      <c r="D119" s="398"/>
      <c r="E119" s="399"/>
      <c r="F119" s="407" t="s">
        <v>16</v>
      </c>
      <c r="G119" s="408"/>
      <c r="H119" s="407" t="s">
        <v>17</v>
      </c>
      <c r="I119" s="408"/>
      <c r="J119" s="407" t="s">
        <v>18</v>
      </c>
      <c r="K119" s="408"/>
      <c r="L119" s="407" t="s">
        <v>19</v>
      </c>
      <c r="M119" s="408"/>
      <c r="N119" s="407" t="s">
        <v>20</v>
      </c>
      <c r="O119" s="408"/>
      <c r="P119" s="407" t="s">
        <v>21</v>
      </c>
      <c r="Q119" s="408"/>
      <c r="R119" s="407" t="s">
        <v>22</v>
      </c>
      <c r="S119" s="408"/>
      <c r="T119" s="407" t="s">
        <v>23</v>
      </c>
      <c r="U119" s="408"/>
      <c r="V119" s="407" t="s">
        <v>24</v>
      </c>
      <c r="W119" s="408"/>
      <c r="X119" s="407" t="s">
        <v>25</v>
      </c>
      <c r="Y119" s="408"/>
      <c r="Z119" s="407" t="s">
        <v>26</v>
      </c>
      <c r="AA119" s="408"/>
      <c r="AB119" s="407" t="s">
        <v>27</v>
      </c>
      <c r="AC119" s="408"/>
      <c r="AD119" s="407" t="s">
        <v>28</v>
      </c>
      <c r="AE119" s="408"/>
      <c r="AF119" s="407" t="s">
        <v>29</v>
      </c>
      <c r="AG119" s="408"/>
      <c r="AH119" s="415" t="s">
        <v>30</v>
      </c>
      <c r="AI119" s="416"/>
      <c r="AJ119" s="418" t="s">
        <v>103</v>
      </c>
      <c r="AK119" s="417"/>
      <c r="AP119" s="3"/>
      <c r="AQ119" s="3"/>
      <c r="AR119" s="3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27" customHeight="1" x14ac:dyDescent="0.25">
      <c r="A120" s="384"/>
      <c r="B120" s="203"/>
      <c r="C120" s="342" t="s">
        <v>31</v>
      </c>
      <c r="D120" s="170" t="s">
        <v>32</v>
      </c>
      <c r="E120" s="346" t="s">
        <v>33</v>
      </c>
      <c r="F120" s="11" t="s">
        <v>32</v>
      </c>
      <c r="G120" s="345" t="s">
        <v>33</v>
      </c>
      <c r="H120" s="11" t="s">
        <v>32</v>
      </c>
      <c r="I120" s="345" t="s">
        <v>33</v>
      </c>
      <c r="J120" s="11" t="s">
        <v>32</v>
      </c>
      <c r="K120" s="345" t="s">
        <v>33</v>
      </c>
      <c r="L120" s="11" t="s">
        <v>32</v>
      </c>
      <c r="M120" s="345" t="s">
        <v>33</v>
      </c>
      <c r="N120" s="11" t="s">
        <v>32</v>
      </c>
      <c r="O120" s="345" t="s">
        <v>33</v>
      </c>
      <c r="P120" s="11" t="s">
        <v>32</v>
      </c>
      <c r="Q120" s="345" t="s">
        <v>33</v>
      </c>
      <c r="R120" s="11" t="s">
        <v>32</v>
      </c>
      <c r="S120" s="345" t="s">
        <v>33</v>
      </c>
      <c r="T120" s="11" t="s">
        <v>32</v>
      </c>
      <c r="U120" s="345" t="s">
        <v>33</v>
      </c>
      <c r="V120" s="11" t="s">
        <v>32</v>
      </c>
      <c r="W120" s="345" t="s">
        <v>33</v>
      </c>
      <c r="X120" s="11" t="s">
        <v>32</v>
      </c>
      <c r="Y120" s="345" t="s">
        <v>33</v>
      </c>
      <c r="Z120" s="11" t="s">
        <v>32</v>
      </c>
      <c r="AA120" s="345" t="s">
        <v>33</v>
      </c>
      <c r="AB120" s="11" t="s">
        <v>32</v>
      </c>
      <c r="AC120" s="345" t="s">
        <v>33</v>
      </c>
      <c r="AD120" s="11" t="s">
        <v>32</v>
      </c>
      <c r="AE120" s="345" t="s">
        <v>33</v>
      </c>
      <c r="AF120" s="11" t="s">
        <v>32</v>
      </c>
      <c r="AG120" s="345" t="s">
        <v>33</v>
      </c>
      <c r="AH120" s="11" t="s">
        <v>32</v>
      </c>
      <c r="AI120" s="351" t="s">
        <v>33</v>
      </c>
      <c r="AJ120" s="170" t="s">
        <v>32</v>
      </c>
      <c r="AK120" s="345" t="s">
        <v>33</v>
      </c>
      <c r="AP120" s="3"/>
      <c r="AQ120" s="3"/>
      <c r="AR120" s="3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20.25" customHeight="1" x14ac:dyDescent="0.25">
      <c r="A121" s="393" t="s">
        <v>104</v>
      </c>
      <c r="B121" s="18" t="s">
        <v>105</v>
      </c>
      <c r="C121" s="215">
        <f>SUM(D121:E121)</f>
        <v>0</v>
      </c>
      <c r="D121" s="216">
        <f t="shared" ref="D121:E123" si="37">+F121+H121+J121+L121+N121+P121+R121+T121+V121+X121+Z121+AB121+AD121+AF121+AH121</f>
        <v>0</v>
      </c>
      <c r="E121" s="21">
        <f t="shared" si="37"/>
        <v>0</v>
      </c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5"/>
      <c r="AI121" s="26"/>
      <c r="AJ121" s="217"/>
      <c r="AK121" s="24"/>
      <c r="AP121" s="3"/>
      <c r="AQ121" s="3"/>
      <c r="AR121" s="3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8.75" customHeight="1" x14ac:dyDescent="0.25">
      <c r="A122" s="396"/>
      <c r="B122" s="37" t="s">
        <v>106</v>
      </c>
      <c r="C122" s="103">
        <f>SUM(D122:E122)</f>
        <v>0</v>
      </c>
      <c r="D122" s="218">
        <f t="shared" si="37"/>
        <v>0</v>
      </c>
      <c r="E122" s="40">
        <f t="shared" si="37"/>
        <v>0</v>
      </c>
      <c r="F122" s="41"/>
      <c r="G122" s="43"/>
      <c r="H122" s="41"/>
      <c r="I122" s="43"/>
      <c r="J122" s="41"/>
      <c r="K122" s="43"/>
      <c r="L122" s="41"/>
      <c r="M122" s="43"/>
      <c r="N122" s="41"/>
      <c r="O122" s="43"/>
      <c r="P122" s="41"/>
      <c r="Q122" s="43"/>
      <c r="R122" s="41"/>
      <c r="S122" s="43"/>
      <c r="T122" s="41"/>
      <c r="U122" s="43"/>
      <c r="V122" s="41"/>
      <c r="W122" s="43"/>
      <c r="X122" s="41"/>
      <c r="Y122" s="43"/>
      <c r="Z122" s="41"/>
      <c r="AA122" s="43"/>
      <c r="AB122" s="41"/>
      <c r="AC122" s="43"/>
      <c r="AD122" s="41"/>
      <c r="AE122" s="43"/>
      <c r="AF122" s="41"/>
      <c r="AG122" s="43"/>
      <c r="AH122" s="44"/>
      <c r="AI122" s="45"/>
      <c r="AJ122" s="184"/>
      <c r="AK122" s="43"/>
      <c r="AP122" s="3"/>
      <c r="AQ122" s="3"/>
      <c r="AR122" s="3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8.75" customHeight="1" x14ac:dyDescent="0.25">
      <c r="A123" s="399"/>
      <c r="B123" s="63" t="s">
        <v>107</v>
      </c>
      <c r="C123" s="219">
        <f>SUM(D123:E123)</f>
        <v>0</v>
      </c>
      <c r="D123" s="220">
        <f t="shared" si="37"/>
        <v>0</v>
      </c>
      <c r="E123" s="66">
        <f t="shared" si="37"/>
        <v>0</v>
      </c>
      <c r="F123" s="70"/>
      <c r="G123" s="84"/>
      <c r="H123" s="70"/>
      <c r="I123" s="84"/>
      <c r="J123" s="70"/>
      <c r="K123" s="84"/>
      <c r="L123" s="70"/>
      <c r="M123" s="84"/>
      <c r="N123" s="70"/>
      <c r="O123" s="84"/>
      <c r="P123" s="70"/>
      <c r="Q123" s="84"/>
      <c r="R123" s="70"/>
      <c r="S123" s="84"/>
      <c r="T123" s="70"/>
      <c r="U123" s="84"/>
      <c r="V123" s="70"/>
      <c r="W123" s="84"/>
      <c r="X123" s="70"/>
      <c r="Y123" s="84"/>
      <c r="Z123" s="70"/>
      <c r="AA123" s="84"/>
      <c r="AB123" s="70"/>
      <c r="AC123" s="84"/>
      <c r="AD123" s="70"/>
      <c r="AE123" s="84"/>
      <c r="AF123" s="70"/>
      <c r="AG123" s="84"/>
      <c r="AH123" s="85"/>
      <c r="AI123" s="86"/>
      <c r="AJ123" s="192"/>
      <c r="AK123" s="84"/>
      <c r="AP123" s="3"/>
      <c r="AQ123" s="3"/>
      <c r="AR123" s="3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21" customHeight="1" x14ac:dyDescent="0.25">
      <c r="A124" s="203" t="s">
        <v>108</v>
      </c>
      <c r="B124" s="9"/>
      <c r="C124" s="221"/>
      <c r="D124" s="222"/>
      <c r="E124" s="164"/>
      <c r="F124" s="164"/>
      <c r="G124" s="164"/>
      <c r="H124" s="164"/>
      <c r="I124" s="164"/>
      <c r="J124" s="164"/>
      <c r="K124" s="164"/>
      <c r="L124" s="164"/>
      <c r="M124" s="17"/>
      <c r="N124" s="17"/>
      <c r="O124" s="17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104" ht="21.75" customHeight="1" x14ac:dyDescent="0.25">
      <c r="A125" s="203" t="s">
        <v>109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104" ht="27" customHeight="1" x14ac:dyDescent="0.25">
      <c r="A126" s="406" t="s">
        <v>110</v>
      </c>
      <c r="B126" s="406" t="s">
        <v>111</v>
      </c>
      <c r="C126" s="406" t="s">
        <v>89</v>
      </c>
      <c r="D126" s="407" t="s">
        <v>112</v>
      </c>
      <c r="E126" s="422"/>
      <c r="F126" s="422"/>
      <c r="G126" s="422"/>
      <c r="H126" s="422"/>
      <c r="I126" s="422"/>
      <c r="J126" s="423"/>
      <c r="K126" s="393" t="s">
        <v>113</v>
      </c>
      <c r="L126" s="393" t="s">
        <v>114</v>
      </c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104" ht="55.5" customHeight="1" x14ac:dyDescent="0.25">
      <c r="A127" s="406"/>
      <c r="B127" s="406"/>
      <c r="C127" s="406"/>
      <c r="D127" s="11" t="s">
        <v>115</v>
      </c>
      <c r="E127" s="12" t="s">
        <v>116</v>
      </c>
      <c r="F127" s="12" t="s">
        <v>117</v>
      </c>
      <c r="G127" s="12" t="s">
        <v>118</v>
      </c>
      <c r="H127" s="12" t="s">
        <v>119</v>
      </c>
      <c r="I127" s="223" t="s">
        <v>120</v>
      </c>
      <c r="J127" s="224" t="s">
        <v>121</v>
      </c>
      <c r="K127" s="399"/>
      <c r="L127" s="399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104" ht="19.5" customHeight="1" x14ac:dyDescent="0.25">
      <c r="A128" s="406" t="s">
        <v>122</v>
      </c>
      <c r="B128" s="225" t="s">
        <v>123</v>
      </c>
      <c r="C128" s="226">
        <f t="shared" ref="C128:C143" si="38">SUM(D128:J128)</f>
        <v>0</v>
      </c>
      <c r="D128" s="22"/>
      <c r="E128" s="227"/>
      <c r="F128" s="227"/>
      <c r="G128" s="227"/>
      <c r="H128" s="227"/>
      <c r="I128" s="228"/>
      <c r="J128" s="26"/>
      <c r="K128" s="229"/>
      <c r="L128" s="102"/>
      <c r="M128" s="3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ht="19.5" customHeight="1" x14ac:dyDescent="0.25">
      <c r="A129" s="406"/>
      <c r="B129" s="209" t="s">
        <v>124</v>
      </c>
      <c r="C129" s="103">
        <f t="shared" si="38"/>
        <v>0</v>
      </c>
      <c r="D129" s="41"/>
      <c r="E129" s="230"/>
      <c r="F129" s="230"/>
      <c r="G129" s="230"/>
      <c r="H129" s="230"/>
      <c r="I129" s="101"/>
      <c r="J129" s="45"/>
      <c r="K129" s="182"/>
      <c r="L129" s="32"/>
      <c r="M129" s="3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ht="19.5" customHeight="1" x14ac:dyDescent="0.25">
      <c r="A130" s="406"/>
      <c r="B130" s="209" t="s">
        <v>125</v>
      </c>
      <c r="C130" s="103">
        <f t="shared" si="38"/>
        <v>0</v>
      </c>
      <c r="D130" s="41"/>
      <c r="E130" s="230"/>
      <c r="F130" s="230"/>
      <c r="G130" s="230"/>
      <c r="H130" s="230"/>
      <c r="I130" s="101"/>
      <c r="J130" s="45"/>
      <c r="K130" s="182"/>
      <c r="L130" s="32"/>
      <c r="M130" s="3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ht="19.5" customHeight="1" x14ac:dyDescent="0.25">
      <c r="A131" s="406"/>
      <c r="B131" s="231" t="s">
        <v>126</v>
      </c>
      <c r="C131" s="219">
        <f t="shared" si="38"/>
        <v>0</v>
      </c>
      <c r="D131" s="67"/>
      <c r="E131" s="232"/>
      <c r="F131" s="232"/>
      <c r="G131" s="232"/>
      <c r="H131" s="232"/>
      <c r="I131" s="233"/>
      <c r="J131" s="71"/>
      <c r="K131" s="234"/>
      <c r="L131" s="211"/>
      <c r="M131" s="3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ht="19.5" customHeight="1" x14ac:dyDescent="0.25">
      <c r="A132" s="406" t="s">
        <v>127</v>
      </c>
      <c r="B132" s="225" t="s">
        <v>123</v>
      </c>
      <c r="C132" s="215">
        <f t="shared" si="38"/>
        <v>0</v>
      </c>
      <c r="D132" s="77"/>
      <c r="E132" s="235"/>
      <c r="F132" s="235"/>
      <c r="G132" s="235"/>
      <c r="H132" s="235"/>
      <c r="I132" s="176"/>
      <c r="J132" s="80"/>
      <c r="K132" s="175"/>
      <c r="L132" s="30"/>
      <c r="M132" s="3"/>
      <c r="CG132" s="10"/>
      <c r="CH132" s="10"/>
      <c r="CI132" s="10"/>
      <c r="CJ132" s="10"/>
      <c r="CK132" s="10"/>
      <c r="CL132" s="10"/>
      <c r="CM132" s="10"/>
      <c r="CN132" s="10"/>
      <c r="CO132" s="10"/>
    </row>
    <row r="133" spans="1:93" ht="19.5" customHeight="1" x14ac:dyDescent="0.25">
      <c r="A133" s="406"/>
      <c r="B133" s="209" t="s">
        <v>124</v>
      </c>
      <c r="C133" s="236">
        <f t="shared" si="38"/>
        <v>0</v>
      </c>
      <c r="D133" s="237"/>
      <c r="E133" s="238"/>
      <c r="F133" s="238"/>
      <c r="G133" s="238"/>
      <c r="H133" s="238"/>
      <c r="I133" s="239"/>
      <c r="J133" s="240"/>
      <c r="K133" s="241"/>
      <c r="L133" s="124"/>
      <c r="M133" s="3"/>
      <c r="CG133" s="10"/>
      <c r="CH133" s="10"/>
      <c r="CI133" s="10"/>
      <c r="CJ133" s="10"/>
      <c r="CK133" s="10"/>
      <c r="CL133" s="10"/>
      <c r="CM133" s="10"/>
      <c r="CN133" s="10"/>
      <c r="CO133" s="10"/>
    </row>
    <row r="134" spans="1:93" ht="19.5" customHeight="1" x14ac:dyDescent="0.25">
      <c r="A134" s="406"/>
      <c r="B134" s="209" t="s">
        <v>125</v>
      </c>
      <c r="C134" s="103">
        <f t="shared" si="38"/>
        <v>0</v>
      </c>
      <c r="D134" s="41"/>
      <c r="E134" s="230"/>
      <c r="F134" s="230"/>
      <c r="G134" s="230"/>
      <c r="H134" s="230"/>
      <c r="I134" s="101"/>
      <c r="J134" s="45"/>
      <c r="K134" s="182"/>
      <c r="L134" s="32"/>
      <c r="M134" s="3"/>
      <c r="CG134" s="10"/>
      <c r="CH134" s="10"/>
      <c r="CI134" s="10"/>
      <c r="CJ134" s="10"/>
      <c r="CK134" s="10"/>
      <c r="CL134" s="10"/>
      <c r="CM134" s="10"/>
      <c r="CN134" s="10"/>
      <c r="CO134" s="10"/>
    </row>
    <row r="135" spans="1:93" ht="19.5" customHeight="1" x14ac:dyDescent="0.25">
      <c r="A135" s="406"/>
      <c r="B135" s="231" t="s">
        <v>126</v>
      </c>
      <c r="C135" s="219">
        <f t="shared" si="38"/>
        <v>0</v>
      </c>
      <c r="D135" s="70"/>
      <c r="E135" s="242"/>
      <c r="F135" s="242"/>
      <c r="G135" s="242"/>
      <c r="H135" s="242"/>
      <c r="I135" s="194"/>
      <c r="J135" s="86"/>
      <c r="K135" s="193"/>
      <c r="L135" s="75"/>
      <c r="M135" s="3"/>
      <c r="CG135" s="10"/>
      <c r="CH135" s="10"/>
      <c r="CI135" s="10"/>
      <c r="CJ135" s="10"/>
      <c r="CK135" s="10"/>
      <c r="CL135" s="10"/>
      <c r="CM135" s="10"/>
      <c r="CN135" s="10"/>
      <c r="CO135" s="10"/>
    </row>
    <row r="136" spans="1:93" ht="19.5" customHeight="1" x14ac:dyDescent="0.25">
      <c r="A136" s="406" t="s">
        <v>128</v>
      </c>
      <c r="B136" s="225" t="s">
        <v>123</v>
      </c>
      <c r="C136" s="215">
        <f t="shared" si="38"/>
        <v>0</v>
      </c>
      <c r="D136" s="77"/>
      <c r="E136" s="235"/>
      <c r="F136" s="235"/>
      <c r="G136" s="235"/>
      <c r="H136" s="235"/>
      <c r="I136" s="176"/>
      <c r="J136" s="80"/>
      <c r="K136" s="175"/>
      <c r="L136" s="30"/>
      <c r="M136" s="3"/>
      <c r="CG136" s="10"/>
      <c r="CH136" s="10"/>
      <c r="CI136" s="10"/>
      <c r="CJ136" s="10"/>
      <c r="CK136" s="10"/>
      <c r="CL136" s="10"/>
      <c r="CM136" s="10"/>
      <c r="CN136" s="10"/>
      <c r="CO136" s="10"/>
    </row>
    <row r="137" spans="1:93" ht="19.5" customHeight="1" x14ac:dyDescent="0.25">
      <c r="A137" s="406"/>
      <c r="B137" s="209" t="s">
        <v>124</v>
      </c>
      <c r="C137" s="236">
        <f t="shared" si="38"/>
        <v>0</v>
      </c>
      <c r="D137" s="237"/>
      <c r="E137" s="238"/>
      <c r="F137" s="238"/>
      <c r="G137" s="238"/>
      <c r="H137" s="238"/>
      <c r="I137" s="239"/>
      <c r="J137" s="240"/>
      <c r="K137" s="241"/>
      <c r="L137" s="124"/>
      <c r="M137" s="3"/>
      <c r="CG137" s="10"/>
      <c r="CH137" s="10"/>
      <c r="CI137" s="10"/>
      <c r="CJ137" s="10"/>
      <c r="CK137" s="10"/>
      <c r="CL137" s="10"/>
      <c r="CM137" s="10"/>
      <c r="CN137" s="10"/>
      <c r="CO137" s="10"/>
    </row>
    <row r="138" spans="1:93" ht="19.5" customHeight="1" x14ac:dyDescent="0.25">
      <c r="A138" s="406"/>
      <c r="B138" s="209" t="s">
        <v>125</v>
      </c>
      <c r="C138" s="103">
        <f t="shared" si="38"/>
        <v>0</v>
      </c>
      <c r="D138" s="41"/>
      <c r="E138" s="230"/>
      <c r="F138" s="230"/>
      <c r="G138" s="230"/>
      <c r="H138" s="230"/>
      <c r="I138" s="101"/>
      <c r="J138" s="45"/>
      <c r="K138" s="182"/>
      <c r="L138" s="32"/>
      <c r="M138" s="3"/>
      <c r="CG138" s="10"/>
      <c r="CH138" s="10"/>
      <c r="CI138" s="10"/>
      <c r="CJ138" s="10"/>
      <c r="CK138" s="10"/>
      <c r="CL138" s="10"/>
      <c r="CM138" s="10"/>
      <c r="CN138" s="10"/>
      <c r="CO138" s="10"/>
    </row>
    <row r="139" spans="1:93" ht="19.5" customHeight="1" x14ac:dyDescent="0.25">
      <c r="A139" s="406"/>
      <c r="B139" s="231" t="s">
        <v>126</v>
      </c>
      <c r="C139" s="219">
        <f t="shared" si="38"/>
        <v>0</v>
      </c>
      <c r="D139" s="70"/>
      <c r="E139" s="242"/>
      <c r="F139" s="242"/>
      <c r="G139" s="242"/>
      <c r="H139" s="242"/>
      <c r="I139" s="194"/>
      <c r="J139" s="86"/>
      <c r="K139" s="193"/>
      <c r="L139" s="75"/>
      <c r="M139" s="3"/>
      <c r="CG139" s="10"/>
      <c r="CH139" s="10"/>
      <c r="CI139" s="10"/>
      <c r="CJ139" s="10"/>
      <c r="CK139" s="10"/>
      <c r="CL139" s="10"/>
      <c r="CM139" s="10"/>
      <c r="CN139" s="10"/>
      <c r="CO139" s="10"/>
    </row>
    <row r="140" spans="1:93" ht="19.5" customHeight="1" x14ac:dyDescent="0.25">
      <c r="A140" s="406" t="s">
        <v>129</v>
      </c>
      <c r="B140" s="225" t="s">
        <v>123</v>
      </c>
      <c r="C140" s="215">
        <f t="shared" si="38"/>
        <v>0</v>
      </c>
      <c r="D140" s="77"/>
      <c r="E140" s="235"/>
      <c r="F140" s="235"/>
      <c r="G140" s="235"/>
      <c r="H140" s="235"/>
      <c r="I140" s="176"/>
      <c r="J140" s="80"/>
      <c r="K140" s="175"/>
      <c r="L140" s="30"/>
      <c r="M140" s="3"/>
      <c r="CG140" s="10"/>
      <c r="CH140" s="10"/>
      <c r="CI140" s="10"/>
      <c r="CJ140" s="10"/>
      <c r="CK140" s="10"/>
      <c r="CL140" s="10"/>
      <c r="CM140" s="10"/>
      <c r="CN140" s="10"/>
      <c r="CO140" s="10"/>
    </row>
    <row r="141" spans="1:93" ht="19.5" customHeight="1" x14ac:dyDescent="0.25">
      <c r="A141" s="406"/>
      <c r="B141" s="209" t="s">
        <v>124</v>
      </c>
      <c r="C141" s="236">
        <f t="shared" si="38"/>
        <v>0</v>
      </c>
      <c r="D141" s="237"/>
      <c r="E141" s="238"/>
      <c r="F141" s="238"/>
      <c r="G141" s="238"/>
      <c r="H141" s="238"/>
      <c r="I141" s="239"/>
      <c r="J141" s="240"/>
      <c r="K141" s="241"/>
      <c r="L141" s="124"/>
      <c r="M141" s="3"/>
      <c r="CG141" s="10"/>
      <c r="CH141" s="10"/>
      <c r="CI141" s="10"/>
      <c r="CJ141" s="10"/>
      <c r="CK141" s="10"/>
      <c r="CL141" s="10"/>
      <c r="CM141" s="10"/>
      <c r="CN141" s="10"/>
      <c r="CO141" s="10"/>
    </row>
    <row r="142" spans="1:93" ht="19.5" customHeight="1" x14ac:dyDescent="0.25">
      <c r="A142" s="406"/>
      <c r="B142" s="209" t="s">
        <v>125</v>
      </c>
      <c r="C142" s="103">
        <f t="shared" si="38"/>
        <v>0</v>
      </c>
      <c r="D142" s="41"/>
      <c r="E142" s="230"/>
      <c r="F142" s="230"/>
      <c r="G142" s="230"/>
      <c r="H142" s="230"/>
      <c r="I142" s="101"/>
      <c r="J142" s="45"/>
      <c r="K142" s="182"/>
      <c r="L142" s="32"/>
      <c r="M142" s="3"/>
      <c r="CG142" s="10"/>
      <c r="CH142" s="10"/>
      <c r="CI142" s="10"/>
      <c r="CJ142" s="10"/>
      <c r="CK142" s="10"/>
      <c r="CL142" s="10"/>
      <c r="CM142" s="10"/>
      <c r="CN142" s="10"/>
      <c r="CO142" s="10"/>
    </row>
    <row r="143" spans="1:93" ht="19.5" customHeight="1" x14ac:dyDescent="0.25">
      <c r="A143" s="406"/>
      <c r="B143" s="231" t="s">
        <v>126</v>
      </c>
      <c r="C143" s="219">
        <f t="shared" si="38"/>
        <v>0</v>
      </c>
      <c r="D143" s="70"/>
      <c r="E143" s="242"/>
      <c r="F143" s="242"/>
      <c r="G143" s="242"/>
      <c r="H143" s="242"/>
      <c r="I143" s="194"/>
      <c r="J143" s="86"/>
      <c r="K143" s="193"/>
      <c r="L143" s="75"/>
      <c r="M143" s="3"/>
      <c r="CG143" s="10"/>
      <c r="CH143" s="10"/>
      <c r="CI143" s="10"/>
      <c r="CJ143" s="10"/>
      <c r="CK143" s="10"/>
      <c r="CL143" s="10"/>
      <c r="CM143" s="10"/>
      <c r="CN143" s="10"/>
      <c r="CO143" s="10"/>
    </row>
    <row r="144" spans="1:93" ht="37.35" customHeight="1" x14ac:dyDescent="0.25">
      <c r="A144" s="203" t="s">
        <v>130</v>
      </c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CG144" s="10"/>
      <c r="CH144" s="10"/>
      <c r="CI144" s="10"/>
      <c r="CJ144" s="10"/>
      <c r="CK144" s="10"/>
      <c r="CL144" s="10"/>
      <c r="CM144" s="10"/>
      <c r="CN144" s="10"/>
      <c r="CO144" s="10"/>
    </row>
    <row r="145" spans="1:93" ht="42.75" customHeight="1" x14ac:dyDescent="0.25">
      <c r="A145" s="204" t="s">
        <v>131</v>
      </c>
      <c r="B145" s="349" t="s">
        <v>132</v>
      </c>
      <c r="C145" s="166" t="s">
        <v>133</v>
      </c>
      <c r="D145" s="167" t="s">
        <v>134</v>
      </c>
      <c r="E145" s="167" t="s">
        <v>135</v>
      </c>
      <c r="F145" s="167" t="s">
        <v>136</v>
      </c>
      <c r="G145" s="167" t="s">
        <v>137</v>
      </c>
      <c r="H145" s="244" t="s">
        <v>138</v>
      </c>
      <c r="I145" s="245"/>
      <c r="J145" s="246"/>
      <c r="K145" s="246"/>
      <c r="L145" s="246"/>
      <c r="CG145" s="10"/>
      <c r="CH145" s="10"/>
      <c r="CI145" s="10"/>
      <c r="CJ145" s="10"/>
      <c r="CK145" s="10"/>
      <c r="CL145" s="10"/>
      <c r="CM145" s="10"/>
      <c r="CN145" s="10"/>
      <c r="CO145" s="10"/>
    </row>
    <row r="146" spans="1:93" ht="21.75" customHeight="1" x14ac:dyDescent="0.25">
      <c r="A146" s="225" t="s">
        <v>139</v>
      </c>
      <c r="B146" s="247"/>
      <c r="C146" s="77"/>
      <c r="D146" s="247"/>
      <c r="E146" s="247"/>
      <c r="F146" s="247"/>
      <c r="G146" s="247"/>
      <c r="H146" s="248"/>
      <c r="I146" s="249"/>
      <c r="J146" s="222"/>
      <c r="K146" s="222"/>
      <c r="L146" s="222"/>
      <c r="CG146" s="10"/>
      <c r="CH146" s="10"/>
      <c r="CI146" s="10"/>
      <c r="CJ146" s="10"/>
      <c r="CK146" s="10"/>
      <c r="CL146" s="10"/>
      <c r="CM146" s="10"/>
      <c r="CN146" s="10"/>
      <c r="CO146" s="10"/>
    </row>
    <row r="147" spans="1:93" ht="21.75" customHeight="1" x14ac:dyDescent="0.25">
      <c r="A147" s="209" t="s">
        <v>124</v>
      </c>
      <c r="B147" s="238"/>
      <c r="C147" s="237"/>
      <c r="D147" s="238"/>
      <c r="E147" s="238"/>
      <c r="F147" s="238"/>
      <c r="G147" s="238"/>
      <c r="H147" s="250"/>
      <c r="I147" s="249"/>
      <c r="J147" s="222"/>
      <c r="K147" s="222"/>
      <c r="L147" s="222"/>
      <c r="CG147" s="10"/>
      <c r="CH147" s="10"/>
      <c r="CI147" s="10"/>
      <c r="CJ147" s="10"/>
      <c r="CK147" s="10"/>
      <c r="CL147" s="10"/>
      <c r="CM147" s="10"/>
      <c r="CN147" s="10"/>
      <c r="CO147" s="10"/>
    </row>
    <row r="148" spans="1:93" ht="21.75" customHeight="1" x14ac:dyDescent="0.25">
      <c r="A148" s="209" t="s">
        <v>125</v>
      </c>
      <c r="B148" s="230"/>
      <c r="C148" s="41"/>
      <c r="D148" s="230"/>
      <c r="E148" s="230"/>
      <c r="F148" s="230"/>
      <c r="G148" s="230"/>
      <c r="H148" s="43"/>
      <c r="I148" s="249"/>
      <c r="J148" s="222"/>
      <c r="K148" s="222"/>
      <c r="L148" s="222"/>
      <c r="CG148" s="10"/>
      <c r="CH148" s="10"/>
      <c r="CI148" s="10"/>
      <c r="CJ148" s="10"/>
      <c r="CK148" s="10"/>
      <c r="CL148" s="10"/>
      <c r="CM148" s="10"/>
      <c r="CN148" s="10"/>
      <c r="CO148" s="10"/>
    </row>
    <row r="149" spans="1:93" ht="21.75" customHeight="1" x14ac:dyDescent="0.25">
      <c r="A149" s="231" t="s">
        <v>140</v>
      </c>
      <c r="B149" s="242"/>
      <c r="C149" s="70"/>
      <c r="D149" s="242"/>
      <c r="E149" s="242"/>
      <c r="F149" s="242"/>
      <c r="G149" s="242"/>
      <c r="H149" s="84"/>
      <c r="I149" s="249"/>
      <c r="J149" s="222"/>
      <c r="K149" s="222"/>
      <c r="L149" s="222"/>
      <c r="CG149" s="10"/>
      <c r="CH149" s="10"/>
      <c r="CI149" s="10"/>
      <c r="CJ149" s="10"/>
      <c r="CK149" s="10"/>
      <c r="CL149" s="10"/>
      <c r="CM149" s="10"/>
      <c r="CN149" s="10"/>
      <c r="CO149" s="10"/>
    </row>
    <row r="150" spans="1:93" ht="16.350000000000001" customHeight="1" x14ac:dyDescent="0.25">
      <c r="A150" s="203" t="s">
        <v>141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CG150" s="10"/>
      <c r="CH150" s="10"/>
      <c r="CI150" s="10"/>
      <c r="CJ150" s="10"/>
      <c r="CK150" s="10"/>
      <c r="CL150" s="10"/>
      <c r="CM150" s="10"/>
      <c r="CN150" s="10"/>
      <c r="CO150" s="10"/>
    </row>
    <row r="151" spans="1:93" ht="50.25" customHeight="1" x14ac:dyDescent="0.25">
      <c r="A151" s="204" t="s">
        <v>131</v>
      </c>
      <c r="B151" s="349" t="s">
        <v>89</v>
      </c>
      <c r="C151" s="166" t="s">
        <v>142</v>
      </c>
      <c r="D151" s="167" t="s">
        <v>143</v>
      </c>
      <c r="E151" s="167" t="s">
        <v>144</v>
      </c>
      <c r="F151" s="167" t="s">
        <v>145</v>
      </c>
      <c r="G151" s="167" t="s">
        <v>146</v>
      </c>
      <c r="H151" s="244" t="s">
        <v>147</v>
      </c>
      <c r="I151" s="245"/>
      <c r="J151" s="246"/>
      <c r="K151" s="246"/>
      <c r="L151" s="246"/>
      <c r="CG151" s="10"/>
      <c r="CH151" s="10"/>
      <c r="CI151" s="10"/>
      <c r="CJ151" s="10"/>
      <c r="CK151" s="10"/>
      <c r="CL151" s="10"/>
      <c r="CM151" s="10"/>
      <c r="CN151" s="10"/>
      <c r="CO151" s="10"/>
    </row>
    <row r="152" spans="1:93" ht="19.5" customHeight="1" x14ac:dyDescent="0.25">
      <c r="A152" s="225" t="s">
        <v>139</v>
      </c>
      <c r="B152" s="215">
        <f t="shared" ref="B152:B157" si="39">SUM(C152:H152)</f>
        <v>0</v>
      </c>
      <c r="C152" s="77"/>
      <c r="D152" s="247"/>
      <c r="E152" s="247"/>
      <c r="F152" s="247"/>
      <c r="G152" s="247"/>
      <c r="H152" s="248"/>
      <c r="I152" s="249"/>
      <c r="J152" s="222"/>
      <c r="K152" s="222"/>
      <c r="L152" s="222"/>
      <c r="BX152" s="2"/>
      <c r="CA152" s="3"/>
    </row>
    <row r="153" spans="1:93" ht="19.5" customHeight="1" x14ac:dyDescent="0.25">
      <c r="A153" s="209" t="s">
        <v>124</v>
      </c>
      <c r="B153" s="103">
        <f t="shared" si="39"/>
        <v>0</v>
      </c>
      <c r="C153" s="41"/>
      <c r="D153" s="230"/>
      <c r="E153" s="230"/>
      <c r="F153" s="230"/>
      <c r="G153" s="230"/>
      <c r="H153" s="43"/>
      <c r="I153" s="249"/>
      <c r="J153" s="222"/>
      <c r="K153" s="222"/>
      <c r="L153" s="222"/>
      <c r="BX153" s="2"/>
      <c r="CA153" s="3"/>
    </row>
    <row r="154" spans="1:93" ht="19.5" customHeight="1" x14ac:dyDescent="0.25">
      <c r="A154" s="209" t="s">
        <v>125</v>
      </c>
      <c r="B154" s="103">
        <f t="shared" si="39"/>
        <v>0</v>
      </c>
      <c r="C154" s="41"/>
      <c r="D154" s="230"/>
      <c r="E154" s="230"/>
      <c r="F154" s="230"/>
      <c r="G154" s="230"/>
      <c r="H154" s="43"/>
      <c r="I154" s="249"/>
      <c r="J154" s="222"/>
      <c r="K154" s="222"/>
      <c r="L154" s="222"/>
      <c r="BX154" s="2"/>
      <c r="CA154" s="3"/>
    </row>
    <row r="155" spans="1:93" ht="19.5" customHeight="1" x14ac:dyDescent="0.25">
      <c r="A155" s="251" t="s">
        <v>148</v>
      </c>
      <c r="B155" s="103">
        <f t="shared" si="39"/>
        <v>0</v>
      </c>
      <c r="C155" s="41"/>
      <c r="D155" s="230"/>
      <c r="E155" s="230"/>
      <c r="F155" s="230"/>
      <c r="G155" s="230"/>
      <c r="H155" s="43"/>
      <c r="I155" s="249"/>
      <c r="J155" s="222"/>
      <c r="K155" s="222"/>
      <c r="L155" s="222"/>
      <c r="BX155" s="2"/>
      <c r="CA155" s="3"/>
    </row>
    <row r="156" spans="1:93" ht="19.5" customHeight="1" x14ac:dyDescent="0.25">
      <c r="A156" s="252" t="s">
        <v>149</v>
      </c>
      <c r="B156" s="253">
        <f t="shared" si="39"/>
        <v>0</v>
      </c>
      <c r="C156" s="53"/>
      <c r="D156" s="254"/>
      <c r="E156" s="254"/>
      <c r="F156" s="254"/>
      <c r="G156" s="254"/>
      <c r="H156" s="55"/>
      <c r="I156" s="249"/>
      <c r="J156" s="222"/>
      <c r="K156" s="222"/>
      <c r="L156" s="222"/>
    </row>
    <row r="157" spans="1:93" ht="19.5" customHeight="1" x14ac:dyDescent="0.25">
      <c r="A157" s="219" t="s">
        <v>150</v>
      </c>
      <c r="B157" s="219">
        <f t="shared" si="39"/>
        <v>0</v>
      </c>
      <c r="C157" s="70"/>
      <c r="D157" s="242"/>
      <c r="E157" s="242"/>
      <c r="F157" s="242"/>
      <c r="G157" s="242"/>
      <c r="H157" s="84"/>
      <c r="I157" s="249"/>
      <c r="J157" s="222"/>
      <c r="K157" s="222"/>
      <c r="L157" s="222"/>
    </row>
    <row r="158" spans="1:93" ht="21.75" customHeight="1" x14ac:dyDescent="0.25">
      <c r="A158" s="203" t="s">
        <v>151</v>
      </c>
      <c r="B158" s="222"/>
      <c r="C158" s="222"/>
      <c r="D158" s="222"/>
      <c r="E158" s="222"/>
      <c r="F158" s="222"/>
      <c r="G158" s="222"/>
      <c r="H158" s="222"/>
    </row>
    <row r="159" spans="1:93" ht="57.75" customHeight="1" x14ac:dyDescent="0.25">
      <c r="A159" s="204" t="s">
        <v>131</v>
      </c>
      <c r="B159" s="204" t="s">
        <v>152</v>
      </c>
      <c r="C159" s="255" t="s">
        <v>153</v>
      </c>
      <c r="D159" s="255" t="s">
        <v>36</v>
      </c>
      <c r="E159" s="167" t="s">
        <v>154</v>
      </c>
      <c r="F159" s="167" t="s">
        <v>155</v>
      </c>
      <c r="G159" s="167" t="s">
        <v>156</v>
      </c>
      <c r="H159" s="167" t="s">
        <v>157</v>
      </c>
      <c r="I159" s="167" t="s">
        <v>158</v>
      </c>
      <c r="J159" s="350" t="s">
        <v>159</v>
      </c>
    </row>
    <row r="160" spans="1:93" ht="18" customHeight="1" x14ac:dyDescent="0.25">
      <c r="A160" s="225" t="s">
        <v>160</v>
      </c>
      <c r="B160" s="256"/>
      <c r="C160" s="175"/>
      <c r="D160" s="175"/>
      <c r="E160" s="247"/>
      <c r="F160" s="247"/>
      <c r="G160" s="247"/>
      <c r="H160" s="247"/>
      <c r="I160" s="247"/>
      <c r="J160" s="257"/>
    </row>
    <row r="161" spans="1:10" ht="18" customHeight="1" x14ac:dyDescent="0.25">
      <c r="A161" s="209" t="s">
        <v>140</v>
      </c>
      <c r="B161" s="32"/>
      <c r="C161" s="182"/>
      <c r="D161" s="182"/>
      <c r="E161" s="230"/>
      <c r="F161" s="230"/>
      <c r="G161" s="230"/>
      <c r="H161" s="230"/>
      <c r="I161" s="230"/>
      <c r="J161" s="42"/>
    </row>
    <row r="162" spans="1:10" ht="18" customHeight="1" x14ac:dyDescent="0.25">
      <c r="A162" s="258" t="s">
        <v>161</v>
      </c>
      <c r="B162" s="75"/>
      <c r="C162" s="193"/>
      <c r="D162" s="193"/>
      <c r="E162" s="242"/>
      <c r="F162" s="242"/>
      <c r="G162" s="242"/>
      <c r="H162" s="242"/>
      <c r="I162" s="242"/>
      <c r="J162" s="74"/>
    </row>
    <row r="186" spans="1:104" ht="12.75" customHeight="1" x14ac:dyDescent="0.25"/>
    <row r="187" spans="1:104" s="259" customFormat="1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</row>
    <row r="194" spans="1:15" hidden="1" x14ac:dyDescent="0.25">
      <c r="A194" s="259">
        <f>SUM(C14:C89,C94:C105,C128:C143,B146:B149,B152:B157,C108:C115)</f>
        <v>1720</v>
      </c>
      <c r="B194" s="259">
        <f>SUM(CG11:CO151)</f>
        <v>0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</row>
  </sheetData>
  <mergeCells count="96">
    <mergeCell ref="A140:A143"/>
    <mergeCell ref="AJ119:AK119"/>
    <mergeCell ref="A121:A123"/>
    <mergeCell ref="A126:A127"/>
    <mergeCell ref="B126:B127"/>
    <mergeCell ref="C126:C127"/>
    <mergeCell ref="D126:J126"/>
    <mergeCell ref="K126:K127"/>
    <mergeCell ref="L126:L127"/>
    <mergeCell ref="X119:Y119"/>
    <mergeCell ref="Z119:AA119"/>
    <mergeCell ref="AB119:AC119"/>
    <mergeCell ref="AD119:AE119"/>
    <mergeCell ref="T119:U119"/>
    <mergeCell ref="V119:W119"/>
    <mergeCell ref="A128:A131"/>
    <mergeCell ref="A132:A135"/>
    <mergeCell ref="A136:A139"/>
    <mergeCell ref="F118:AK118"/>
    <mergeCell ref="F119:G119"/>
    <mergeCell ref="H119:I119"/>
    <mergeCell ref="J119:K119"/>
    <mergeCell ref="AF119:AG119"/>
    <mergeCell ref="AH119:AI119"/>
    <mergeCell ref="L119:M119"/>
    <mergeCell ref="N119:O119"/>
    <mergeCell ref="P119:Q119"/>
    <mergeCell ref="R119:S119"/>
    <mergeCell ref="Z92:AA92"/>
    <mergeCell ref="AB92:AC92"/>
    <mergeCell ref="AD92:AE92"/>
    <mergeCell ref="AF92:AG92"/>
    <mergeCell ref="AH92:AI92"/>
    <mergeCell ref="A94:A99"/>
    <mergeCell ref="A100:A105"/>
    <mergeCell ref="A107:A116"/>
    <mergeCell ref="A118:A120"/>
    <mergeCell ref="C118:E119"/>
    <mergeCell ref="AQ91:AQ93"/>
    <mergeCell ref="AR91:AR93"/>
    <mergeCell ref="F92:G92"/>
    <mergeCell ref="H92:I92"/>
    <mergeCell ref="J92:K92"/>
    <mergeCell ref="L92:M92"/>
    <mergeCell ref="X92:Y92"/>
    <mergeCell ref="F91:AM91"/>
    <mergeCell ref="AN91:AO92"/>
    <mergeCell ref="AP91:AP93"/>
    <mergeCell ref="N92:O92"/>
    <mergeCell ref="P92:Q92"/>
    <mergeCell ref="R92:S92"/>
    <mergeCell ref="T92:U92"/>
    <mergeCell ref="V92:W92"/>
    <mergeCell ref="AL92:AM92"/>
    <mergeCell ref="A65:A68"/>
    <mergeCell ref="A69:A75"/>
    <mergeCell ref="A76:A80"/>
    <mergeCell ref="A82:A89"/>
    <mergeCell ref="A91:A93"/>
    <mergeCell ref="A14:A24"/>
    <mergeCell ref="A25:A35"/>
    <mergeCell ref="A36:A46"/>
    <mergeCell ref="A47:A57"/>
    <mergeCell ref="A58:A64"/>
    <mergeCell ref="X12:Y12"/>
    <mergeCell ref="AN10:AN13"/>
    <mergeCell ref="AO10:AP12"/>
    <mergeCell ref="B91:B93"/>
    <mergeCell ref="AL12:AM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C91:E92"/>
    <mergeCell ref="AJ92:AK9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F12:G12"/>
    <mergeCell ref="H12:I12"/>
    <mergeCell ref="J12:K12"/>
    <mergeCell ref="L12:M12"/>
    <mergeCell ref="T12:U12"/>
    <mergeCell ref="V12:W12"/>
  </mergeCells>
  <dataValidations count="1">
    <dataValidation type="whole" allowBlank="1" showInputMessage="1" showErrorMessage="1" error="Valor no Permitido" sqref="A1:XFD1048576" xr:uid="{922C4DE7-F4A1-44B1-89FF-F47AD2628045}">
      <formula1>0</formula1>
      <formula2>1E+30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19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17.28515625" style="2" customWidth="1"/>
    <col min="4" max="4" width="16.140625" style="2" customWidth="1"/>
    <col min="5" max="5" width="14.140625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ht="16.350000000000001" customHeight="1" x14ac:dyDescent="0.25">
      <c r="A1" s="1" t="s">
        <v>0</v>
      </c>
    </row>
    <row r="2" spans="1:93" ht="16.350000000000001" customHeight="1" x14ac:dyDescent="0.25">
      <c r="A2" s="1" t="str">
        <f>CONCATENATE("COMUNA: ",[9]NOMBRE!B2," - ","( ",[9]NOMBRE!C2,[9]NOMBRE!D2,[9]NOMBRE!E2,[9]NOMBRE!F2,[9]NOMBRE!G2," )")</f>
        <v>COMUNA: LINARES - ( 07401 )</v>
      </c>
    </row>
    <row r="3" spans="1:93" ht="16.350000000000001" customHeight="1" x14ac:dyDescent="0.25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93" ht="16.350000000000001" customHeight="1" x14ac:dyDescent="0.25">
      <c r="A4" s="1" t="str">
        <f>CONCATENATE("MES: ",[9]NOMBRE!B6," - ","( ",[9]NOMBRE!C6,[9]NOMBRE!D6," )")</f>
        <v>MES: AGOSTO - ( 08 )</v>
      </c>
    </row>
    <row r="5" spans="1:93" ht="16.350000000000001" customHeight="1" x14ac:dyDescent="0.25">
      <c r="A5" s="1" t="str">
        <f>CONCATENATE("AÑO: ",[9]NOMBRE!B7)</f>
        <v>AÑO: 2021</v>
      </c>
    </row>
    <row r="6" spans="1:93" x14ac:dyDescent="0.25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93" x14ac:dyDescent="0.25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</row>
    <row r="8" spans="1:93" ht="32.1" customHeight="1" x14ac:dyDescent="0.25">
      <c r="A8" s="386" t="s">
        <v>2</v>
      </c>
      <c r="B8" s="38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93" ht="32.1" customHeigh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</row>
    <row r="10" spans="1:93" ht="16.350000000000001" customHeight="1" x14ac:dyDescent="0.25">
      <c r="A10" s="387" t="s">
        <v>4</v>
      </c>
      <c r="B10" s="388" t="s">
        <v>5</v>
      </c>
      <c r="C10" s="391" t="s">
        <v>6</v>
      </c>
      <c r="D10" s="392"/>
      <c r="E10" s="393"/>
      <c r="F10" s="400" t="s">
        <v>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2"/>
      <c r="AN10" s="409" t="s">
        <v>8</v>
      </c>
      <c r="AO10" s="412" t="s">
        <v>9</v>
      </c>
      <c r="AP10" s="393"/>
      <c r="AQ10" s="382" t="s">
        <v>10</v>
      </c>
      <c r="AR10" s="382" t="s">
        <v>11</v>
      </c>
      <c r="AS10" s="382" t="s">
        <v>12</v>
      </c>
      <c r="AT10" s="382" t="s">
        <v>13</v>
      </c>
      <c r="BX10" s="2"/>
    </row>
    <row r="11" spans="1:93" ht="16.350000000000001" customHeight="1" x14ac:dyDescent="0.25">
      <c r="A11" s="387"/>
      <c r="B11" s="389"/>
      <c r="C11" s="394"/>
      <c r="D11" s="395"/>
      <c r="E11" s="396"/>
      <c r="F11" s="403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5"/>
      <c r="AN11" s="410"/>
      <c r="AO11" s="413"/>
      <c r="AP11" s="396"/>
      <c r="AQ11" s="383"/>
      <c r="AR11" s="383"/>
      <c r="AS11" s="383"/>
      <c r="AT11" s="383"/>
      <c r="BX11" s="2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6.350000000000001" customHeight="1" x14ac:dyDescent="0.25">
      <c r="A12" s="387"/>
      <c r="B12" s="389"/>
      <c r="C12" s="397"/>
      <c r="D12" s="398"/>
      <c r="E12" s="399"/>
      <c r="F12" s="406" t="s">
        <v>14</v>
      </c>
      <c r="G12" s="406"/>
      <c r="H12" s="407" t="s">
        <v>15</v>
      </c>
      <c r="I12" s="408"/>
      <c r="J12" s="407" t="s">
        <v>16</v>
      </c>
      <c r="K12" s="408"/>
      <c r="L12" s="407" t="s">
        <v>17</v>
      </c>
      <c r="M12" s="408"/>
      <c r="N12" s="407" t="s">
        <v>18</v>
      </c>
      <c r="O12" s="408"/>
      <c r="P12" s="407" t="s">
        <v>19</v>
      </c>
      <c r="Q12" s="408"/>
      <c r="R12" s="407" t="s">
        <v>20</v>
      </c>
      <c r="S12" s="408"/>
      <c r="T12" s="407" t="s">
        <v>21</v>
      </c>
      <c r="U12" s="408"/>
      <c r="V12" s="407" t="s">
        <v>22</v>
      </c>
      <c r="W12" s="408"/>
      <c r="X12" s="407" t="s">
        <v>23</v>
      </c>
      <c r="Y12" s="408"/>
      <c r="Z12" s="407" t="s">
        <v>24</v>
      </c>
      <c r="AA12" s="408"/>
      <c r="AB12" s="407" t="s">
        <v>25</v>
      </c>
      <c r="AC12" s="408"/>
      <c r="AD12" s="407" t="s">
        <v>26</v>
      </c>
      <c r="AE12" s="408"/>
      <c r="AF12" s="407" t="s">
        <v>27</v>
      </c>
      <c r="AG12" s="408"/>
      <c r="AH12" s="407" t="s">
        <v>28</v>
      </c>
      <c r="AI12" s="408"/>
      <c r="AJ12" s="407" t="s">
        <v>29</v>
      </c>
      <c r="AK12" s="408"/>
      <c r="AL12" s="415" t="s">
        <v>30</v>
      </c>
      <c r="AM12" s="416"/>
      <c r="AN12" s="410"/>
      <c r="AO12" s="414"/>
      <c r="AP12" s="399"/>
      <c r="AQ12" s="383"/>
      <c r="AR12" s="383"/>
      <c r="AS12" s="383"/>
      <c r="AT12" s="383"/>
      <c r="BX12" s="2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6.350000000000001" customHeight="1" x14ac:dyDescent="0.25">
      <c r="A13" s="387"/>
      <c r="B13" s="390"/>
      <c r="C13" s="11" t="s">
        <v>31</v>
      </c>
      <c r="D13" s="12" t="s">
        <v>32</v>
      </c>
      <c r="E13" s="263" t="s">
        <v>33</v>
      </c>
      <c r="F13" s="11" t="s">
        <v>32</v>
      </c>
      <c r="G13" s="262" t="s">
        <v>33</v>
      </c>
      <c r="H13" s="11" t="s">
        <v>32</v>
      </c>
      <c r="I13" s="262" t="s">
        <v>33</v>
      </c>
      <c r="J13" s="11" t="s">
        <v>32</v>
      </c>
      <c r="K13" s="262" t="s">
        <v>33</v>
      </c>
      <c r="L13" s="11" t="s">
        <v>32</v>
      </c>
      <c r="M13" s="262" t="s">
        <v>33</v>
      </c>
      <c r="N13" s="11" t="s">
        <v>32</v>
      </c>
      <c r="O13" s="262" t="s">
        <v>33</v>
      </c>
      <c r="P13" s="11" t="s">
        <v>32</v>
      </c>
      <c r="Q13" s="262" t="s">
        <v>33</v>
      </c>
      <c r="R13" s="11" t="s">
        <v>32</v>
      </c>
      <c r="S13" s="262" t="s">
        <v>33</v>
      </c>
      <c r="T13" s="11" t="s">
        <v>32</v>
      </c>
      <c r="U13" s="262" t="s">
        <v>33</v>
      </c>
      <c r="V13" s="11" t="s">
        <v>32</v>
      </c>
      <c r="W13" s="262" t="s">
        <v>33</v>
      </c>
      <c r="X13" s="11" t="s">
        <v>32</v>
      </c>
      <c r="Y13" s="262" t="s">
        <v>33</v>
      </c>
      <c r="Z13" s="11" t="s">
        <v>32</v>
      </c>
      <c r="AA13" s="262" t="s">
        <v>33</v>
      </c>
      <c r="AB13" s="11" t="s">
        <v>32</v>
      </c>
      <c r="AC13" s="262" t="s">
        <v>33</v>
      </c>
      <c r="AD13" s="11" t="s">
        <v>32</v>
      </c>
      <c r="AE13" s="262" t="s">
        <v>33</v>
      </c>
      <c r="AF13" s="11" t="s">
        <v>32</v>
      </c>
      <c r="AG13" s="262" t="s">
        <v>33</v>
      </c>
      <c r="AH13" s="11" t="s">
        <v>32</v>
      </c>
      <c r="AI13" s="262" t="s">
        <v>33</v>
      </c>
      <c r="AJ13" s="11" t="s">
        <v>32</v>
      </c>
      <c r="AK13" s="262" t="s">
        <v>33</v>
      </c>
      <c r="AL13" s="11" t="s">
        <v>32</v>
      </c>
      <c r="AM13" s="269" t="s">
        <v>33</v>
      </c>
      <c r="AN13" s="411"/>
      <c r="AO13" s="16" t="s">
        <v>34</v>
      </c>
      <c r="AP13" s="262" t="s">
        <v>35</v>
      </c>
      <c r="AQ13" s="384"/>
      <c r="AR13" s="384"/>
      <c r="AS13" s="384"/>
      <c r="AT13" s="384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X13" s="2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6.350000000000001" customHeight="1" x14ac:dyDescent="0.25">
      <c r="A14" s="382" t="s">
        <v>36</v>
      </c>
      <c r="B14" s="18" t="s">
        <v>37</v>
      </c>
      <c r="C14" s="19">
        <f t="shared" ref="C14:C77" si="0">SUM(D14+E14)</f>
        <v>13</v>
      </c>
      <c r="D14" s="20">
        <f>+F14+H14+J14+L14+N14+P14+R14+T14+V14+X14+Z14+AB14+AD14+AF14+AH14+AJ14+AL14</f>
        <v>9</v>
      </c>
      <c r="E14" s="21">
        <f>+G14+I14+K14+M14+O14+Q14+S14+U14+W14+Y14+AA14+AC14+AE14+AG14+AI14+AK14+AM14</f>
        <v>4</v>
      </c>
      <c r="F14" s="22"/>
      <c r="G14" s="23"/>
      <c r="H14" s="22"/>
      <c r="I14" s="23"/>
      <c r="J14" s="22"/>
      <c r="K14" s="24"/>
      <c r="L14" s="22"/>
      <c r="M14" s="24"/>
      <c r="N14" s="22"/>
      <c r="O14" s="24"/>
      <c r="P14" s="22">
        <v>4</v>
      </c>
      <c r="Q14" s="24">
        <v>1</v>
      </c>
      <c r="R14" s="22"/>
      <c r="S14" s="24"/>
      <c r="T14" s="22">
        <v>1</v>
      </c>
      <c r="U14" s="24"/>
      <c r="V14" s="22">
        <v>1</v>
      </c>
      <c r="W14" s="24">
        <v>1</v>
      </c>
      <c r="X14" s="22">
        <v>3</v>
      </c>
      <c r="Y14" s="24">
        <v>2</v>
      </c>
      <c r="Z14" s="22"/>
      <c r="AA14" s="24"/>
      <c r="AB14" s="22"/>
      <c r="AC14" s="24"/>
      <c r="AD14" s="22"/>
      <c r="AE14" s="24"/>
      <c r="AF14" s="22"/>
      <c r="AG14" s="24"/>
      <c r="AH14" s="22"/>
      <c r="AI14" s="24"/>
      <c r="AJ14" s="22"/>
      <c r="AK14" s="24"/>
      <c r="AL14" s="25"/>
      <c r="AM14" s="26"/>
      <c r="AN14" s="27"/>
      <c r="AO14" s="28">
        <v>0</v>
      </c>
      <c r="AP14" s="29">
        <v>0</v>
      </c>
      <c r="AQ14" s="30">
        <v>0</v>
      </c>
      <c r="AR14" s="30">
        <v>1</v>
      </c>
      <c r="AS14" s="31"/>
      <c r="AT14" s="32">
        <v>0</v>
      </c>
      <c r="AU14" s="33" t="str">
        <f t="shared" ref="AU14:AU77" si="1">$CA14&amp;$CB14&amp;$CC14&amp;$CD14</f>
        <v/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17"/>
      <c r="BG14" s="17"/>
      <c r="BX14" s="2"/>
      <c r="CA14" s="35" t="str">
        <f t="shared" ref="CA14:CA77" si="2">IF(CG14=1,"* No olvide digitar la columna Trans y/o Pueblos Originarios y/o Migrantes y/o Población SENAME (Digite Cero si no tiene). ","")</f>
        <v/>
      </c>
      <c r="CB14" s="35" t="str">
        <f t="shared" ref="CB14:CB77" si="3">IF(CH14=1,"* El número de Trans y/o Pueblos Originarios y/o Migrantes y/o Población SENAME NO DEBE ser mayor que el Total. ","")</f>
        <v/>
      </c>
      <c r="CC14" s="35" t="str">
        <f t="shared" ref="CC14:CC77" si="4">IF(CI14=1,"* Las consejerías realizadas en Espacios amigables NO DEBEN ser mayor al Total. ","")</f>
        <v/>
      </c>
      <c r="CD14" s="35" t="str">
        <f t="shared" ref="CD14:CD77" si="5">IF(CJ14=1,"* La columna 14-18 AÑOS no puede ser mayor al total por grupo edad de 10 a 19 años. ","")</f>
        <v/>
      </c>
      <c r="CE14" s="35"/>
      <c r="CF14" s="35"/>
      <c r="CG14" s="36">
        <f t="shared" ref="CG14:CG77" si="6">IF(AND(C14&lt;&gt;0,OR(AO14="",AP14="",AQ14="",AR14="",AT14="")),1,0)</f>
        <v>0</v>
      </c>
      <c r="CH14" s="36">
        <f t="shared" ref="CH14:CH77" si="7">IF(OR(C14&lt;(AO14+AP14),C14&lt;AQ14,C14&lt;AR14,C14&lt;AT14),1,0)</f>
        <v>0</v>
      </c>
      <c r="CI14" s="36">
        <f t="shared" ref="CI14:CI77" si="8">IF(C14&lt;AN14,1,0)</f>
        <v>0</v>
      </c>
      <c r="CJ14" s="36">
        <f t="shared" ref="CJ14:CJ77" si="9">IF((J14+K14+L14+M14)&lt;AS14,1,0)</f>
        <v>0</v>
      </c>
      <c r="CK14" s="10"/>
      <c r="CL14" s="10"/>
      <c r="CM14" s="10"/>
      <c r="CN14" s="10"/>
      <c r="CO14" s="10"/>
    </row>
    <row r="15" spans="1:93" ht="16.350000000000001" customHeight="1" x14ac:dyDescent="0.25">
      <c r="A15" s="383"/>
      <c r="B15" s="37" t="s">
        <v>38</v>
      </c>
      <c r="C15" s="38">
        <f t="shared" si="0"/>
        <v>0</v>
      </c>
      <c r="D15" s="39">
        <f t="shared" ref="D15:E24" si="10">+F15+H15+J15+L15+N15+P15+R15+T15+V15+X15+Z15+AB15+AD15+AF15+AH15+AJ15+AL15</f>
        <v>0</v>
      </c>
      <c r="E15" s="40">
        <f>+G15+I15+K15+M15+O15+Q15+S15+U15+W15+Y15+AA15+AC15+AE15+AG15+AI15+AK15+AM15</f>
        <v>0</v>
      </c>
      <c r="F15" s="41"/>
      <c r="G15" s="42"/>
      <c r="H15" s="41"/>
      <c r="I15" s="42"/>
      <c r="J15" s="41"/>
      <c r="K15" s="43"/>
      <c r="L15" s="41"/>
      <c r="M15" s="43"/>
      <c r="N15" s="41"/>
      <c r="O15" s="43"/>
      <c r="P15" s="41"/>
      <c r="Q15" s="43"/>
      <c r="R15" s="41"/>
      <c r="S15" s="43"/>
      <c r="T15" s="41"/>
      <c r="U15" s="43"/>
      <c r="V15" s="41"/>
      <c r="W15" s="43"/>
      <c r="X15" s="41"/>
      <c r="Y15" s="43"/>
      <c r="Z15" s="41"/>
      <c r="AA15" s="43"/>
      <c r="AB15" s="41"/>
      <c r="AC15" s="43"/>
      <c r="AD15" s="41"/>
      <c r="AE15" s="43"/>
      <c r="AF15" s="41"/>
      <c r="AG15" s="43"/>
      <c r="AH15" s="41"/>
      <c r="AI15" s="43"/>
      <c r="AJ15" s="41"/>
      <c r="AK15" s="43"/>
      <c r="AL15" s="44"/>
      <c r="AM15" s="45"/>
      <c r="AN15" s="46"/>
      <c r="AO15" s="47"/>
      <c r="AP15" s="42"/>
      <c r="AQ15" s="32"/>
      <c r="AR15" s="32"/>
      <c r="AS15" s="48"/>
      <c r="AT15" s="32"/>
      <c r="AU15" s="33" t="str">
        <f t="shared" si="1"/>
        <v/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7"/>
      <c r="BG15" s="17"/>
      <c r="BX15" s="2"/>
      <c r="CA15" s="35" t="str">
        <f t="shared" si="2"/>
        <v/>
      </c>
      <c r="CB15" s="35" t="str">
        <f t="shared" si="3"/>
        <v/>
      </c>
      <c r="CC15" s="35" t="str">
        <f t="shared" si="4"/>
        <v/>
      </c>
      <c r="CD15" s="35" t="str">
        <f t="shared" si="5"/>
        <v/>
      </c>
      <c r="CE15" s="35"/>
      <c r="CF15" s="35"/>
      <c r="CG15" s="36">
        <f t="shared" si="6"/>
        <v>0</v>
      </c>
      <c r="CH15" s="36">
        <f t="shared" si="7"/>
        <v>0</v>
      </c>
      <c r="CI15" s="36">
        <f t="shared" si="8"/>
        <v>0</v>
      </c>
      <c r="CJ15" s="36">
        <f t="shared" si="9"/>
        <v>0</v>
      </c>
      <c r="CK15" s="10"/>
      <c r="CL15" s="10"/>
      <c r="CM15" s="10"/>
      <c r="CN15" s="10"/>
      <c r="CO15" s="10"/>
    </row>
    <row r="16" spans="1:93" ht="16.350000000000001" customHeight="1" x14ac:dyDescent="0.25">
      <c r="A16" s="383"/>
      <c r="B16" s="37" t="s">
        <v>39</v>
      </c>
      <c r="C16" s="38">
        <f t="shared" si="0"/>
        <v>175</v>
      </c>
      <c r="D16" s="39">
        <f t="shared" si="10"/>
        <v>130</v>
      </c>
      <c r="E16" s="40">
        <f t="shared" si="10"/>
        <v>45</v>
      </c>
      <c r="F16" s="41"/>
      <c r="G16" s="42"/>
      <c r="H16" s="41"/>
      <c r="I16" s="42"/>
      <c r="J16" s="41"/>
      <c r="K16" s="43"/>
      <c r="L16" s="41">
        <v>2</v>
      </c>
      <c r="M16" s="43"/>
      <c r="N16" s="41">
        <v>6</v>
      </c>
      <c r="O16" s="43">
        <v>2</v>
      </c>
      <c r="P16" s="41">
        <v>21</v>
      </c>
      <c r="Q16" s="43">
        <v>5</v>
      </c>
      <c r="R16" s="41">
        <v>20</v>
      </c>
      <c r="S16" s="43">
        <v>6</v>
      </c>
      <c r="T16" s="41">
        <v>12</v>
      </c>
      <c r="U16" s="43">
        <v>6</v>
      </c>
      <c r="V16" s="41">
        <v>16</v>
      </c>
      <c r="W16" s="43">
        <v>10</v>
      </c>
      <c r="X16" s="41">
        <v>23</v>
      </c>
      <c r="Y16" s="43">
        <v>8</v>
      </c>
      <c r="Z16" s="41">
        <v>21</v>
      </c>
      <c r="AA16" s="43">
        <v>6</v>
      </c>
      <c r="AB16" s="41">
        <v>7</v>
      </c>
      <c r="AC16" s="43">
        <v>1</v>
      </c>
      <c r="AD16" s="41">
        <v>1</v>
      </c>
      <c r="AE16" s="43"/>
      <c r="AF16" s="41"/>
      <c r="AG16" s="43">
        <v>1</v>
      </c>
      <c r="AH16" s="41">
        <v>1</v>
      </c>
      <c r="AI16" s="43"/>
      <c r="AJ16" s="41"/>
      <c r="AK16" s="43"/>
      <c r="AL16" s="44"/>
      <c r="AM16" s="45"/>
      <c r="AN16" s="46"/>
      <c r="AO16" s="47">
        <v>0</v>
      </c>
      <c r="AP16" s="42">
        <v>3</v>
      </c>
      <c r="AQ16" s="32">
        <v>4</v>
      </c>
      <c r="AR16" s="32">
        <v>19</v>
      </c>
      <c r="AS16" s="48"/>
      <c r="AT16" s="32">
        <v>0</v>
      </c>
      <c r="AU16" s="33" t="str">
        <f t="shared" si="1"/>
        <v/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17"/>
      <c r="BG16" s="17"/>
      <c r="BX16" s="2"/>
      <c r="CA16" s="35" t="str">
        <f t="shared" si="2"/>
        <v/>
      </c>
      <c r="CB16" s="35" t="str">
        <f t="shared" si="3"/>
        <v/>
      </c>
      <c r="CC16" s="35" t="str">
        <f t="shared" si="4"/>
        <v/>
      </c>
      <c r="CD16" s="35" t="str">
        <f t="shared" si="5"/>
        <v/>
      </c>
      <c r="CE16" s="35"/>
      <c r="CF16" s="35"/>
      <c r="CG16" s="36">
        <f t="shared" si="6"/>
        <v>0</v>
      </c>
      <c r="CH16" s="36">
        <f t="shared" si="7"/>
        <v>0</v>
      </c>
      <c r="CI16" s="36">
        <f t="shared" si="8"/>
        <v>0</v>
      </c>
      <c r="CJ16" s="36">
        <f t="shared" si="9"/>
        <v>0</v>
      </c>
      <c r="CK16" s="10"/>
      <c r="CL16" s="10"/>
      <c r="CM16" s="10"/>
      <c r="CN16" s="10"/>
      <c r="CO16" s="10"/>
    </row>
    <row r="17" spans="1:93" ht="16.350000000000001" customHeight="1" x14ac:dyDescent="0.25">
      <c r="A17" s="383"/>
      <c r="B17" s="37" t="s">
        <v>40</v>
      </c>
      <c r="C17" s="38">
        <f t="shared" si="0"/>
        <v>0</v>
      </c>
      <c r="D17" s="39">
        <f t="shared" si="10"/>
        <v>0</v>
      </c>
      <c r="E17" s="40">
        <f t="shared" si="10"/>
        <v>0</v>
      </c>
      <c r="F17" s="41"/>
      <c r="G17" s="42"/>
      <c r="H17" s="41"/>
      <c r="I17" s="42"/>
      <c r="J17" s="41"/>
      <c r="K17" s="43"/>
      <c r="L17" s="41"/>
      <c r="M17" s="43"/>
      <c r="N17" s="41"/>
      <c r="O17" s="43"/>
      <c r="P17" s="41"/>
      <c r="Q17" s="43"/>
      <c r="R17" s="41"/>
      <c r="S17" s="43"/>
      <c r="T17" s="41"/>
      <c r="U17" s="43"/>
      <c r="V17" s="41"/>
      <c r="W17" s="43"/>
      <c r="X17" s="41"/>
      <c r="Y17" s="43"/>
      <c r="Z17" s="41"/>
      <c r="AA17" s="43"/>
      <c r="AB17" s="41"/>
      <c r="AC17" s="43"/>
      <c r="AD17" s="41"/>
      <c r="AE17" s="43"/>
      <c r="AF17" s="41"/>
      <c r="AG17" s="43"/>
      <c r="AH17" s="41"/>
      <c r="AI17" s="43"/>
      <c r="AJ17" s="41"/>
      <c r="AK17" s="43"/>
      <c r="AL17" s="44"/>
      <c r="AM17" s="45"/>
      <c r="AN17" s="46"/>
      <c r="AO17" s="47"/>
      <c r="AP17" s="42"/>
      <c r="AQ17" s="32"/>
      <c r="AR17" s="32"/>
      <c r="AS17" s="48"/>
      <c r="AT17" s="32"/>
      <c r="AU17" s="33" t="str">
        <f t="shared" si="1"/>
        <v/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17"/>
      <c r="BG17" s="17"/>
      <c r="BX17" s="2"/>
      <c r="CA17" s="35" t="str">
        <f t="shared" si="2"/>
        <v/>
      </c>
      <c r="CB17" s="35" t="str">
        <f t="shared" si="3"/>
        <v/>
      </c>
      <c r="CC17" s="35" t="str">
        <f t="shared" si="4"/>
        <v/>
      </c>
      <c r="CD17" s="35" t="str">
        <f t="shared" si="5"/>
        <v/>
      </c>
      <c r="CE17" s="35"/>
      <c r="CF17" s="35"/>
      <c r="CG17" s="36">
        <f t="shared" si="6"/>
        <v>0</v>
      </c>
      <c r="CH17" s="36">
        <f t="shared" si="7"/>
        <v>0</v>
      </c>
      <c r="CI17" s="36">
        <f t="shared" si="8"/>
        <v>0</v>
      </c>
      <c r="CJ17" s="36">
        <f t="shared" si="9"/>
        <v>0</v>
      </c>
      <c r="CK17" s="10"/>
      <c r="CL17" s="10"/>
      <c r="CM17" s="10"/>
      <c r="CN17" s="10"/>
      <c r="CO17" s="10"/>
    </row>
    <row r="18" spans="1:93" ht="16.350000000000001" customHeight="1" x14ac:dyDescent="0.25">
      <c r="A18" s="383"/>
      <c r="B18" s="37" t="s">
        <v>41</v>
      </c>
      <c r="C18" s="38">
        <f t="shared" si="0"/>
        <v>0</v>
      </c>
      <c r="D18" s="39">
        <f t="shared" si="10"/>
        <v>0</v>
      </c>
      <c r="E18" s="40">
        <f t="shared" si="10"/>
        <v>0</v>
      </c>
      <c r="F18" s="41"/>
      <c r="G18" s="42"/>
      <c r="H18" s="41"/>
      <c r="I18" s="42"/>
      <c r="J18" s="41"/>
      <c r="K18" s="43"/>
      <c r="L18" s="41"/>
      <c r="M18" s="43"/>
      <c r="N18" s="41"/>
      <c r="O18" s="43"/>
      <c r="P18" s="41"/>
      <c r="Q18" s="43"/>
      <c r="R18" s="41"/>
      <c r="S18" s="43"/>
      <c r="T18" s="41"/>
      <c r="U18" s="43"/>
      <c r="V18" s="41"/>
      <c r="W18" s="43"/>
      <c r="X18" s="41"/>
      <c r="Y18" s="43"/>
      <c r="Z18" s="41"/>
      <c r="AA18" s="43"/>
      <c r="AB18" s="41"/>
      <c r="AC18" s="43"/>
      <c r="AD18" s="41"/>
      <c r="AE18" s="43"/>
      <c r="AF18" s="41"/>
      <c r="AG18" s="43"/>
      <c r="AH18" s="41"/>
      <c r="AI18" s="43"/>
      <c r="AJ18" s="41"/>
      <c r="AK18" s="43"/>
      <c r="AL18" s="44"/>
      <c r="AM18" s="45"/>
      <c r="AN18" s="46"/>
      <c r="AO18" s="47"/>
      <c r="AP18" s="42"/>
      <c r="AQ18" s="32"/>
      <c r="AR18" s="32"/>
      <c r="AS18" s="48"/>
      <c r="AT18" s="32"/>
      <c r="AU18" s="33" t="str">
        <f t="shared" si="1"/>
        <v/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17"/>
      <c r="BG18" s="17"/>
      <c r="BX18" s="2"/>
      <c r="CA18" s="35" t="str">
        <f t="shared" si="2"/>
        <v/>
      </c>
      <c r="CB18" s="35" t="str">
        <f t="shared" si="3"/>
        <v/>
      </c>
      <c r="CC18" s="35" t="str">
        <f t="shared" si="4"/>
        <v/>
      </c>
      <c r="CD18" s="35" t="str">
        <f t="shared" si="5"/>
        <v/>
      </c>
      <c r="CE18" s="35"/>
      <c r="CF18" s="35"/>
      <c r="CG18" s="36">
        <f t="shared" si="6"/>
        <v>0</v>
      </c>
      <c r="CH18" s="36">
        <f t="shared" si="7"/>
        <v>0</v>
      </c>
      <c r="CI18" s="36">
        <f t="shared" si="8"/>
        <v>0</v>
      </c>
      <c r="CJ18" s="36">
        <f t="shared" si="9"/>
        <v>0</v>
      </c>
      <c r="CK18" s="10"/>
      <c r="CL18" s="10"/>
      <c r="CM18" s="10"/>
      <c r="CN18" s="10"/>
      <c r="CO18" s="10"/>
    </row>
    <row r="19" spans="1:93" ht="16.350000000000001" customHeight="1" x14ac:dyDescent="0.25">
      <c r="A19" s="383"/>
      <c r="B19" s="37" t="s">
        <v>42</v>
      </c>
      <c r="C19" s="38">
        <f t="shared" si="0"/>
        <v>0</v>
      </c>
      <c r="D19" s="39">
        <f t="shared" si="10"/>
        <v>0</v>
      </c>
      <c r="E19" s="40">
        <f t="shared" si="10"/>
        <v>0</v>
      </c>
      <c r="F19" s="41"/>
      <c r="G19" s="42"/>
      <c r="H19" s="41"/>
      <c r="I19" s="42"/>
      <c r="J19" s="41"/>
      <c r="K19" s="43"/>
      <c r="L19" s="41"/>
      <c r="M19" s="43"/>
      <c r="N19" s="41"/>
      <c r="O19" s="43"/>
      <c r="P19" s="41"/>
      <c r="Q19" s="43"/>
      <c r="R19" s="41"/>
      <c r="S19" s="43"/>
      <c r="T19" s="41"/>
      <c r="U19" s="43"/>
      <c r="V19" s="41"/>
      <c r="W19" s="43"/>
      <c r="X19" s="41"/>
      <c r="Y19" s="43"/>
      <c r="Z19" s="41"/>
      <c r="AA19" s="43"/>
      <c r="AB19" s="41"/>
      <c r="AC19" s="43"/>
      <c r="AD19" s="41"/>
      <c r="AE19" s="43"/>
      <c r="AF19" s="41"/>
      <c r="AG19" s="43"/>
      <c r="AH19" s="41"/>
      <c r="AI19" s="43"/>
      <c r="AJ19" s="41"/>
      <c r="AK19" s="43"/>
      <c r="AL19" s="44"/>
      <c r="AM19" s="45"/>
      <c r="AN19" s="46"/>
      <c r="AO19" s="47"/>
      <c r="AP19" s="42"/>
      <c r="AQ19" s="32"/>
      <c r="AR19" s="32"/>
      <c r="AS19" s="48"/>
      <c r="AT19" s="32"/>
      <c r="AU19" s="33" t="str">
        <f t="shared" si="1"/>
        <v/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17"/>
      <c r="BG19" s="17"/>
      <c r="BX19" s="2"/>
      <c r="CA19" s="35" t="str">
        <f t="shared" si="2"/>
        <v/>
      </c>
      <c r="CB19" s="35" t="str">
        <f t="shared" si="3"/>
        <v/>
      </c>
      <c r="CC19" s="35" t="str">
        <f t="shared" si="4"/>
        <v/>
      </c>
      <c r="CD19" s="35" t="str">
        <f t="shared" si="5"/>
        <v/>
      </c>
      <c r="CE19" s="35"/>
      <c r="CF19" s="35"/>
      <c r="CG19" s="36">
        <f t="shared" si="6"/>
        <v>0</v>
      </c>
      <c r="CH19" s="36">
        <f t="shared" si="7"/>
        <v>0</v>
      </c>
      <c r="CI19" s="36">
        <f t="shared" si="8"/>
        <v>0</v>
      </c>
      <c r="CJ19" s="36">
        <f t="shared" si="9"/>
        <v>0</v>
      </c>
      <c r="CK19" s="10"/>
      <c r="CL19" s="10"/>
      <c r="CM19" s="10"/>
      <c r="CN19" s="10"/>
      <c r="CO19" s="10"/>
    </row>
    <row r="20" spans="1:93" ht="16.350000000000001" customHeight="1" x14ac:dyDescent="0.25">
      <c r="A20" s="383"/>
      <c r="B20" s="37" t="s">
        <v>43</v>
      </c>
      <c r="C20" s="38">
        <f t="shared" si="0"/>
        <v>0</v>
      </c>
      <c r="D20" s="39">
        <f t="shared" si="10"/>
        <v>0</v>
      </c>
      <c r="E20" s="40">
        <f t="shared" si="10"/>
        <v>0</v>
      </c>
      <c r="F20" s="41"/>
      <c r="G20" s="42"/>
      <c r="H20" s="41"/>
      <c r="I20" s="42"/>
      <c r="J20" s="41"/>
      <c r="K20" s="43"/>
      <c r="L20" s="41"/>
      <c r="M20" s="43"/>
      <c r="N20" s="41"/>
      <c r="O20" s="43"/>
      <c r="P20" s="41"/>
      <c r="Q20" s="43"/>
      <c r="R20" s="41"/>
      <c r="S20" s="43"/>
      <c r="T20" s="41"/>
      <c r="U20" s="43"/>
      <c r="V20" s="41"/>
      <c r="W20" s="43"/>
      <c r="X20" s="41"/>
      <c r="Y20" s="43"/>
      <c r="Z20" s="41"/>
      <c r="AA20" s="43"/>
      <c r="AB20" s="41"/>
      <c r="AC20" s="43"/>
      <c r="AD20" s="41"/>
      <c r="AE20" s="43"/>
      <c r="AF20" s="41"/>
      <c r="AG20" s="43"/>
      <c r="AH20" s="41"/>
      <c r="AI20" s="43"/>
      <c r="AJ20" s="41"/>
      <c r="AK20" s="43"/>
      <c r="AL20" s="44"/>
      <c r="AM20" s="45"/>
      <c r="AN20" s="46"/>
      <c r="AO20" s="47"/>
      <c r="AP20" s="42"/>
      <c r="AQ20" s="32"/>
      <c r="AR20" s="32"/>
      <c r="AS20" s="48"/>
      <c r="AT20" s="32"/>
      <c r="AU20" s="33" t="str">
        <f t="shared" si="1"/>
        <v/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17"/>
      <c r="BG20" s="17"/>
      <c r="BX20" s="2"/>
      <c r="CA20" s="35" t="str">
        <f t="shared" si="2"/>
        <v/>
      </c>
      <c r="CB20" s="35" t="str">
        <f t="shared" si="3"/>
        <v/>
      </c>
      <c r="CC20" s="35" t="str">
        <f t="shared" si="4"/>
        <v/>
      </c>
      <c r="CD20" s="35" t="str">
        <f t="shared" si="5"/>
        <v/>
      </c>
      <c r="CE20" s="35"/>
      <c r="CF20" s="35"/>
      <c r="CG20" s="36">
        <f t="shared" si="6"/>
        <v>0</v>
      </c>
      <c r="CH20" s="36">
        <f t="shared" si="7"/>
        <v>0</v>
      </c>
      <c r="CI20" s="36">
        <f t="shared" si="8"/>
        <v>0</v>
      </c>
      <c r="CJ20" s="36">
        <f t="shared" si="9"/>
        <v>0</v>
      </c>
      <c r="CK20" s="10"/>
      <c r="CL20" s="10"/>
      <c r="CM20" s="10"/>
      <c r="CN20" s="10"/>
      <c r="CO20" s="10"/>
    </row>
    <row r="21" spans="1:93" ht="16.350000000000001" customHeight="1" x14ac:dyDescent="0.25">
      <c r="A21" s="383"/>
      <c r="B21" s="49" t="s">
        <v>44</v>
      </c>
      <c r="C21" s="50">
        <f t="shared" si="0"/>
        <v>0</v>
      </c>
      <c r="D21" s="51">
        <f t="shared" si="10"/>
        <v>0</v>
      </c>
      <c r="E21" s="52">
        <f t="shared" si="10"/>
        <v>0</v>
      </c>
      <c r="F21" s="53"/>
      <c r="G21" s="54"/>
      <c r="H21" s="53"/>
      <c r="I21" s="54"/>
      <c r="J21" s="53"/>
      <c r="K21" s="55"/>
      <c r="L21" s="53"/>
      <c r="M21" s="55"/>
      <c r="N21" s="53"/>
      <c r="O21" s="55"/>
      <c r="P21" s="53"/>
      <c r="Q21" s="55"/>
      <c r="R21" s="53"/>
      <c r="S21" s="55"/>
      <c r="T21" s="53"/>
      <c r="U21" s="55"/>
      <c r="V21" s="53"/>
      <c r="W21" s="55"/>
      <c r="X21" s="53"/>
      <c r="Y21" s="55"/>
      <c r="Z21" s="53"/>
      <c r="AA21" s="55"/>
      <c r="AB21" s="53"/>
      <c r="AC21" s="55"/>
      <c r="AD21" s="53"/>
      <c r="AE21" s="55"/>
      <c r="AF21" s="53"/>
      <c r="AG21" s="55"/>
      <c r="AH21" s="53"/>
      <c r="AI21" s="55"/>
      <c r="AJ21" s="53"/>
      <c r="AK21" s="55"/>
      <c r="AL21" s="56"/>
      <c r="AM21" s="57"/>
      <c r="AN21" s="46"/>
      <c r="AO21" s="58"/>
      <c r="AP21" s="42"/>
      <c r="AQ21" s="32"/>
      <c r="AR21" s="32"/>
      <c r="AS21" s="48"/>
      <c r="AT21" s="32"/>
      <c r="AU21" s="33" t="str">
        <f t="shared" si="1"/>
        <v/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7"/>
      <c r="BG21" s="17"/>
      <c r="BX21" s="2"/>
      <c r="CA21" s="35" t="str">
        <f t="shared" si="2"/>
        <v/>
      </c>
      <c r="CB21" s="35" t="str">
        <f t="shared" si="3"/>
        <v/>
      </c>
      <c r="CC21" s="35" t="str">
        <f t="shared" si="4"/>
        <v/>
      </c>
      <c r="CD21" s="35" t="str">
        <f t="shared" si="5"/>
        <v/>
      </c>
      <c r="CE21" s="35"/>
      <c r="CF21" s="35"/>
      <c r="CG21" s="36">
        <f t="shared" si="6"/>
        <v>0</v>
      </c>
      <c r="CH21" s="36">
        <f t="shared" si="7"/>
        <v>0</v>
      </c>
      <c r="CI21" s="36">
        <f t="shared" si="8"/>
        <v>0</v>
      </c>
      <c r="CJ21" s="36">
        <f t="shared" si="9"/>
        <v>0</v>
      </c>
      <c r="CK21" s="10"/>
      <c r="CL21" s="10"/>
      <c r="CM21" s="10"/>
      <c r="CN21" s="10"/>
      <c r="CO21" s="10"/>
    </row>
    <row r="22" spans="1:93" ht="16.350000000000001" customHeight="1" x14ac:dyDescent="0.25">
      <c r="A22" s="383"/>
      <c r="B22" s="37" t="s">
        <v>45</v>
      </c>
      <c r="C22" s="38">
        <f t="shared" si="0"/>
        <v>0</v>
      </c>
      <c r="D22" s="39">
        <f t="shared" si="10"/>
        <v>0</v>
      </c>
      <c r="E22" s="40">
        <f t="shared" si="10"/>
        <v>0</v>
      </c>
      <c r="F22" s="41"/>
      <c r="G22" s="42"/>
      <c r="H22" s="41"/>
      <c r="I22" s="42"/>
      <c r="J22" s="41"/>
      <c r="K22" s="43"/>
      <c r="L22" s="41"/>
      <c r="M22" s="43"/>
      <c r="N22" s="41"/>
      <c r="O22" s="43"/>
      <c r="P22" s="41"/>
      <c r="Q22" s="43"/>
      <c r="R22" s="41"/>
      <c r="S22" s="43"/>
      <c r="T22" s="41"/>
      <c r="U22" s="43"/>
      <c r="V22" s="41"/>
      <c r="W22" s="43"/>
      <c r="X22" s="41"/>
      <c r="Y22" s="43"/>
      <c r="Z22" s="41"/>
      <c r="AA22" s="43"/>
      <c r="AB22" s="41"/>
      <c r="AC22" s="43"/>
      <c r="AD22" s="41"/>
      <c r="AE22" s="43"/>
      <c r="AF22" s="41"/>
      <c r="AG22" s="43"/>
      <c r="AH22" s="41"/>
      <c r="AI22" s="43"/>
      <c r="AJ22" s="41"/>
      <c r="AK22" s="43"/>
      <c r="AL22" s="44"/>
      <c r="AM22" s="45"/>
      <c r="AN22" s="46"/>
      <c r="AO22" s="47"/>
      <c r="AP22" s="42"/>
      <c r="AQ22" s="32"/>
      <c r="AR22" s="32"/>
      <c r="AS22" s="48"/>
      <c r="AT22" s="32"/>
      <c r="AU22" s="33" t="str">
        <f t="shared" si="1"/>
        <v/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17"/>
      <c r="BG22" s="17"/>
      <c r="BX22" s="2"/>
      <c r="CA22" s="35" t="str">
        <f t="shared" si="2"/>
        <v/>
      </c>
      <c r="CB22" s="35" t="str">
        <f t="shared" si="3"/>
        <v/>
      </c>
      <c r="CC22" s="35" t="str">
        <f t="shared" si="4"/>
        <v/>
      </c>
      <c r="CD22" s="35" t="str">
        <f t="shared" si="5"/>
        <v/>
      </c>
      <c r="CE22" s="35"/>
      <c r="CF22" s="35"/>
      <c r="CG22" s="36">
        <f t="shared" si="6"/>
        <v>0</v>
      </c>
      <c r="CH22" s="36">
        <f t="shared" si="7"/>
        <v>0</v>
      </c>
      <c r="CI22" s="36">
        <f t="shared" si="8"/>
        <v>0</v>
      </c>
      <c r="CJ22" s="36">
        <f t="shared" si="9"/>
        <v>0</v>
      </c>
      <c r="CK22" s="10"/>
      <c r="CL22" s="10"/>
      <c r="CM22" s="10"/>
      <c r="CN22" s="10"/>
      <c r="CO22" s="10"/>
    </row>
    <row r="23" spans="1:93" ht="16.350000000000001" customHeight="1" x14ac:dyDescent="0.25">
      <c r="A23" s="383"/>
      <c r="B23" s="59" t="s">
        <v>46</v>
      </c>
      <c r="C23" s="38">
        <f t="shared" si="0"/>
        <v>0</v>
      </c>
      <c r="D23" s="60">
        <f t="shared" si="10"/>
        <v>0</v>
      </c>
      <c r="E23" s="61">
        <f t="shared" si="10"/>
        <v>0</v>
      </c>
      <c r="F23" s="41"/>
      <c r="G23" s="42"/>
      <c r="H23" s="41"/>
      <c r="I23" s="42"/>
      <c r="J23" s="41"/>
      <c r="K23" s="43"/>
      <c r="L23" s="41"/>
      <c r="M23" s="43"/>
      <c r="N23" s="41"/>
      <c r="O23" s="43"/>
      <c r="P23" s="41"/>
      <c r="Q23" s="43"/>
      <c r="R23" s="41"/>
      <c r="S23" s="43"/>
      <c r="T23" s="41"/>
      <c r="U23" s="43"/>
      <c r="V23" s="41"/>
      <c r="W23" s="43"/>
      <c r="X23" s="41"/>
      <c r="Y23" s="43"/>
      <c r="Z23" s="41"/>
      <c r="AA23" s="43"/>
      <c r="AB23" s="41"/>
      <c r="AC23" s="43"/>
      <c r="AD23" s="41"/>
      <c r="AE23" s="43"/>
      <c r="AF23" s="41"/>
      <c r="AG23" s="43"/>
      <c r="AH23" s="41"/>
      <c r="AI23" s="43"/>
      <c r="AJ23" s="41"/>
      <c r="AK23" s="43"/>
      <c r="AL23" s="62"/>
      <c r="AM23" s="45"/>
      <c r="AN23" s="46"/>
      <c r="AO23" s="47"/>
      <c r="AP23" s="42"/>
      <c r="AQ23" s="32"/>
      <c r="AR23" s="32"/>
      <c r="AS23" s="48"/>
      <c r="AT23" s="32"/>
      <c r="AU23" s="33" t="str">
        <f t="shared" si="1"/>
        <v/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7"/>
      <c r="BG23" s="17"/>
      <c r="BX23" s="2"/>
      <c r="CA23" s="35" t="str">
        <f t="shared" si="2"/>
        <v/>
      </c>
      <c r="CB23" s="35" t="str">
        <f t="shared" si="3"/>
        <v/>
      </c>
      <c r="CC23" s="35" t="str">
        <f t="shared" si="4"/>
        <v/>
      </c>
      <c r="CD23" s="35" t="str">
        <f t="shared" si="5"/>
        <v/>
      </c>
      <c r="CE23" s="35"/>
      <c r="CF23" s="35"/>
      <c r="CG23" s="36">
        <f t="shared" si="6"/>
        <v>0</v>
      </c>
      <c r="CH23" s="36">
        <f t="shared" si="7"/>
        <v>0</v>
      </c>
      <c r="CI23" s="36">
        <f t="shared" si="8"/>
        <v>0</v>
      </c>
      <c r="CJ23" s="36">
        <f t="shared" si="9"/>
        <v>0</v>
      </c>
      <c r="CK23" s="10"/>
      <c r="CL23" s="10"/>
      <c r="CM23" s="10"/>
      <c r="CN23" s="10"/>
      <c r="CO23" s="10"/>
    </row>
    <row r="24" spans="1:93" ht="16.350000000000001" customHeight="1" x14ac:dyDescent="0.25">
      <c r="A24" s="384"/>
      <c r="B24" s="63" t="s">
        <v>47</v>
      </c>
      <c r="C24" s="64">
        <f t="shared" si="0"/>
        <v>0</v>
      </c>
      <c r="D24" s="65">
        <f t="shared" si="10"/>
        <v>0</v>
      </c>
      <c r="E24" s="66">
        <f t="shared" si="10"/>
        <v>0</v>
      </c>
      <c r="F24" s="67"/>
      <c r="G24" s="68"/>
      <c r="H24" s="67"/>
      <c r="I24" s="68"/>
      <c r="J24" s="67"/>
      <c r="K24" s="69"/>
      <c r="L24" s="67"/>
      <c r="M24" s="69"/>
      <c r="N24" s="67"/>
      <c r="O24" s="69"/>
      <c r="P24" s="67"/>
      <c r="Q24" s="69"/>
      <c r="R24" s="67"/>
      <c r="S24" s="69"/>
      <c r="T24" s="67"/>
      <c r="U24" s="69"/>
      <c r="V24" s="67"/>
      <c r="W24" s="69"/>
      <c r="X24" s="67"/>
      <c r="Y24" s="69"/>
      <c r="Z24" s="67"/>
      <c r="AA24" s="69"/>
      <c r="AB24" s="67"/>
      <c r="AC24" s="69"/>
      <c r="AD24" s="67"/>
      <c r="AE24" s="69"/>
      <c r="AF24" s="67"/>
      <c r="AG24" s="69"/>
      <c r="AH24" s="67"/>
      <c r="AI24" s="69"/>
      <c r="AJ24" s="67"/>
      <c r="AK24" s="69"/>
      <c r="AL24" s="70"/>
      <c r="AM24" s="71"/>
      <c r="AN24" s="72"/>
      <c r="AO24" s="73"/>
      <c r="AP24" s="74"/>
      <c r="AQ24" s="75"/>
      <c r="AR24" s="75"/>
      <c r="AS24" s="76"/>
      <c r="AT24" s="75"/>
      <c r="AU24" s="33" t="str">
        <f t="shared" si="1"/>
        <v/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7"/>
      <c r="BG24" s="17"/>
      <c r="BX24" s="2"/>
      <c r="CA24" s="35" t="str">
        <f t="shared" si="2"/>
        <v/>
      </c>
      <c r="CB24" s="35" t="str">
        <f t="shared" si="3"/>
        <v/>
      </c>
      <c r="CC24" s="35" t="str">
        <f t="shared" si="4"/>
        <v/>
      </c>
      <c r="CD24" s="35" t="str">
        <f t="shared" si="5"/>
        <v/>
      </c>
      <c r="CE24" s="35"/>
      <c r="CF24" s="35"/>
      <c r="CG24" s="36">
        <f t="shared" si="6"/>
        <v>0</v>
      </c>
      <c r="CH24" s="36">
        <f t="shared" si="7"/>
        <v>0</v>
      </c>
      <c r="CI24" s="36">
        <f t="shared" si="8"/>
        <v>0</v>
      </c>
      <c r="CJ24" s="36">
        <f t="shared" si="9"/>
        <v>0</v>
      </c>
      <c r="CK24" s="10"/>
      <c r="CL24" s="10"/>
      <c r="CM24" s="10"/>
      <c r="CN24" s="10"/>
      <c r="CO24" s="10"/>
    </row>
    <row r="25" spans="1:93" ht="16.350000000000001" customHeight="1" x14ac:dyDescent="0.25">
      <c r="A25" s="382" t="s">
        <v>48</v>
      </c>
      <c r="B25" s="18" t="s">
        <v>37</v>
      </c>
      <c r="C25" s="19">
        <f t="shared" si="0"/>
        <v>13</v>
      </c>
      <c r="D25" s="20">
        <f>+F25+H25+J25+L25+N25+P25+R25+T25+V25+X25+Z25+AB25+AD25+AF25+AH25+AJ25+AL25</f>
        <v>9</v>
      </c>
      <c r="E25" s="21">
        <f>+G25+I25+K25+M25+O25+Q25+S25+U25+W25+Y25+AA25+AC25+AE25+AG25+AI25+AK25+AM25</f>
        <v>4</v>
      </c>
      <c r="F25" s="77"/>
      <c r="G25" s="29"/>
      <c r="H25" s="77"/>
      <c r="I25" s="29"/>
      <c r="J25" s="77"/>
      <c r="K25" s="78"/>
      <c r="L25" s="77"/>
      <c r="M25" s="78"/>
      <c r="N25" s="77"/>
      <c r="O25" s="78"/>
      <c r="P25" s="77">
        <v>4</v>
      </c>
      <c r="Q25" s="78">
        <v>1</v>
      </c>
      <c r="R25" s="77"/>
      <c r="S25" s="78"/>
      <c r="T25" s="77">
        <v>1</v>
      </c>
      <c r="U25" s="78"/>
      <c r="V25" s="77">
        <v>1</v>
      </c>
      <c r="W25" s="78">
        <v>1</v>
      </c>
      <c r="X25" s="77">
        <v>3</v>
      </c>
      <c r="Y25" s="78">
        <v>2</v>
      </c>
      <c r="Z25" s="77"/>
      <c r="AA25" s="78"/>
      <c r="AB25" s="77"/>
      <c r="AC25" s="78"/>
      <c r="AD25" s="77"/>
      <c r="AE25" s="78"/>
      <c r="AF25" s="77"/>
      <c r="AG25" s="78"/>
      <c r="AH25" s="77"/>
      <c r="AI25" s="78"/>
      <c r="AJ25" s="77"/>
      <c r="AK25" s="78"/>
      <c r="AL25" s="79"/>
      <c r="AM25" s="80"/>
      <c r="AN25" s="81"/>
      <c r="AO25" s="82">
        <v>0</v>
      </c>
      <c r="AP25" s="29">
        <v>0</v>
      </c>
      <c r="AQ25" s="30">
        <v>0</v>
      </c>
      <c r="AR25" s="30">
        <v>1</v>
      </c>
      <c r="AS25" s="31"/>
      <c r="AT25" s="83">
        <v>0</v>
      </c>
      <c r="AU25" s="33" t="str">
        <f t="shared" si="1"/>
        <v/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17"/>
      <c r="BG25" s="17"/>
      <c r="BX25" s="2"/>
      <c r="CA25" s="35" t="str">
        <f t="shared" si="2"/>
        <v/>
      </c>
      <c r="CB25" s="35" t="str">
        <f t="shared" si="3"/>
        <v/>
      </c>
      <c r="CC25" s="35" t="str">
        <f t="shared" si="4"/>
        <v/>
      </c>
      <c r="CD25" s="35" t="str">
        <f t="shared" si="5"/>
        <v/>
      </c>
      <c r="CE25" s="35"/>
      <c r="CF25" s="35"/>
      <c r="CG25" s="36">
        <f t="shared" si="6"/>
        <v>0</v>
      </c>
      <c r="CH25" s="36">
        <f t="shared" si="7"/>
        <v>0</v>
      </c>
      <c r="CI25" s="36">
        <f t="shared" si="8"/>
        <v>0</v>
      </c>
      <c r="CJ25" s="36">
        <f t="shared" si="9"/>
        <v>0</v>
      </c>
      <c r="CK25" s="10"/>
      <c r="CL25" s="10"/>
      <c r="CM25" s="10"/>
      <c r="CN25" s="10"/>
      <c r="CO25" s="10"/>
    </row>
    <row r="26" spans="1:93" ht="16.350000000000001" customHeight="1" x14ac:dyDescent="0.25">
      <c r="A26" s="383"/>
      <c r="B26" s="37" t="s">
        <v>38</v>
      </c>
      <c r="C26" s="38">
        <f t="shared" si="0"/>
        <v>0</v>
      </c>
      <c r="D26" s="39">
        <f t="shared" ref="D26:E35" si="11">+F26+H26+J26+L26+N26+P26+R26+T26+V26+X26+Z26+AB26+AD26+AF26+AH26+AJ26+AL26</f>
        <v>0</v>
      </c>
      <c r="E26" s="40">
        <f t="shared" si="11"/>
        <v>0</v>
      </c>
      <c r="F26" s="41"/>
      <c r="G26" s="42"/>
      <c r="H26" s="41"/>
      <c r="I26" s="42"/>
      <c r="J26" s="41"/>
      <c r="K26" s="43"/>
      <c r="L26" s="41"/>
      <c r="M26" s="43"/>
      <c r="N26" s="41"/>
      <c r="O26" s="43"/>
      <c r="P26" s="41"/>
      <c r="Q26" s="43"/>
      <c r="R26" s="41"/>
      <c r="S26" s="43"/>
      <c r="T26" s="41"/>
      <c r="U26" s="43"/>
      <c r="V26" s="41"/>
      <c r="W26" s="43"/>
      <c r="X26" s="41"/>
      <c r="Y26" s="43"/>
      <c r="Z26" s="41"/>
      <c r="AA26" s="43"/>
      <c r="AB26" s="41"/>
      <c r="AC26" s="43"/>
      <c r="AD26" s="41"/>
      <c r="AE26" s="43"/>
      <c r="AF26" s="41"/>
      <c r="AG26" s="43"/>
      <c r="AH26" s="41"/>
      <c r="AI26" s="43"/>
      <c r="AJ26" s="41"/>
      <c r="AK26" s="43"/>
      <c r="AL26" s="44"/>
      <c r="AM26" s="45"/>
      <c r="AN26" s="46"/>
      <c r="AO26" s="47"/>
      <c r="AP26" s="42"/>
      <c r="AQ26" s="32"/>
      <c r="AR26" s="32"/>
      <c r="AS26" s="48"/>
      <c r="AT26" s="32"/>
      <c r="AU26" s="33" t="str">
        <f t="shared" si="1"/>
        <v/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17"/>
      <c r="BG26" s="17"/>
      <c r="BX26" s="2"/>
      <c r="CA26" s="35" t="str">
        <f t="shared" si="2"/>
        <v/>
      </c>
      <c r="CB26" s="35" t="str">
        <f t="shared" si="3"/>
        <v/>
      </c>
      <c r="CC26" s="35" t="str">
        <f t="shared" si="4"/>
        <v/>
      </c>
      <c r="CD26" s="35" t="str">
        <f t="shared" si="5"/>
        <v/>
      </c>
      <c r="CE26" s="35"/>
      <c r="CF26" s="35"/>
      <c r="CG26" s="36">
        <f t="shared" si="6"/>
        <v>0</v>
      </c>
      <c r="CH26" s="36">
        <f t="shared" si="7"/>
        <v>0</v>
      </c>
      <c r="CI26" s="36">
        <f t="shared" si="8"/>
        <v>0</v>
      </c>
      <c r="CJ26" s="36">
        <f t="shared" si="9"/>
        <v>0</v>
      </c>
      <c r="CK26" s="10"/>
      <c r="CL26" s="10"/>
      <c r="CM26" s="10"/>
      <c r="CN26" s="10"/>
      <c r="CO26" s="10"/>
    </row>
    <row r="27" spans="1:93" ht="16.350000000000001" customHeight="1" x14ac:dyDescent="0.25">
      <c r="A27" s="383"/>
      <c r="B27" s="37" t="s">
        <v>39</v>
      </c>
      <c r="C27" s="38">
        <f t="shared" si="0"/>
        <v>175</v>
      </c>
      <c r="D27" s="39">
        <f t="shared" si="11"/>
        <v>130</v>
      </c>
      <c r="E27" s="40">
        <f t="shared" si="11"/>
        <v>45</v>
      </c>
      <c r="F27" s="41"/>
      <c r="G27" s="42"/>
      <c r="H27" s="41"/>
      <c r="I27" s="42"/>
      <c r="J27" s="41"/>
      <c r="K27" s="43"/>
      <c r="L27" s="41">
        <v>2</v>
      </c>
      <c r="M27" s="43"/>
      <c r="N27" s="41">
        <v>6</v>
      </c>
      <c r="O27" s="43">
        <v>2</v>
      </c>
      <c r="P27" s="41">
        <v>21</v>
      </c>
      <c r="Q27" s="43">
        <v>5</v>
      </c>
      <c r="R27" s="41">
        <v>20</v>
      </c>
      <c r="S27" s="43">
        <v>6</v>
      </c>
      <c r="T27" s="41">
        <v>12</v>
      </c>
      <c r="U27" s="43">
        <v>6</v>
      </c>
      <c r="V27" s="41">
        <v>16</v>
      </c>
      <c r="W27" s="43">
        <v>10</v>
      </c>
      <c r="X27" s="41">
        <v>23</v>
      </c>
      <c r="Y27" s="43">
        <v>8</v>
      </c>
      <c r="Z27" s="41">
        <v>21</v>
      </c>
      <c r="AA27" s="43">
        <v>6</v>
      </c>
      <c r="AB27" s="41">
        <v>7</v>
      </c>
      <c r="AC27" s="43">
        <v>1</v>
      </c>
      <c r="AD27" s="41">
        <v>1</v>
      </c>
      <c r="AE27" s="43"/>
      <c r="AF27" s="41"/>
      <c r="AG27" s="43">
        <v>1</v>
      </c>
      <c r="AH27" s="41">
        <v>1</v>
      </c>
      <c r="AI27" s="43"/>
      <c r="AJ27" s="41"/>
      <c r="AK27" s="43"/>
      <c r="AL27" s="44"/>
      <c r="AM27" s="45"/>
      <c r="AN27" s="46"/>
      <c r="AO27" s="47">
        <v>0</v>
      </c>
      <c r="AP27" s="42">
        <v>3</v>
      </c>
      <c r="AQ27" s="32">
        <v>4</v>
      </c>
      <c r="AR27" s="32">
        <v>19</v>
      </c>
      <c r="AS27" s="48"/>
      <c r="AT27" s="32">
        <v>0</v>
      </c>
      <c r="AU27" s="33" t="str">
        <f t="shared" si="1"/>
        <v/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17"/>
      <c r="BG27" s="17"/>
      <c r="BX27" s="2"/>
      <c r="CA27" s="35" t="str">
        <f t="shared" si="2"/>
        <v/>
      </c>
      <c r="CB27" s="35" t="str">
        <f t="shared" si="3"/>
        <v/>
      </c>
      <c r="CC27" s="35" t="str">
        <f t="shared" si="4"/>
        <v/>
      </c>
      <c r="CD27" s="35" t="str">
        <f t="shared" si="5"/>
        <v/>
      </c>
      <c r="CE27" s="35"/>
      <c r="CF27" s="35"/>
      <c r="CG27" s="36">
        <f t="shared" si="6"/>
        <v>0</v>
      </c>
      <c r="CH27" s="36">
        <f t="shared" si="7"/>
        <v>0</v>
      </c>
      <c r="CI27" s="36">
        <f t="shared" si="8"/>
        <v>0</v>
      </c>
      <c r="CJ27" s="36">
        <f t="shared" si="9"/>
        <v>0</v>
      </c>
      <c r="CK27" s="10"/>
      <c r="CL27" s="10"/>
      <c r="CM27" s="10"/>
      <c r="CN27" s="10"/>
      <c r="CO27" s="10"/>
    </row>
    <row r="28" spans="1:93" ht="16.350000000000001" customHeight="1" x14ac:dyDescent="0.25">
      <c r="A28" s="383"/>
      <c r="B28" s="37" t="s">
        <v>40</v>
      </c>
      <c r="C28" s="38">
        <f t="shared" si="0"/>
        <v>0</v>
      </c>
      <c r="D28" s="39">
        <f t="shared" si="11"/>
        <v>0</v>
      </c>
      <c r="E28" s="40">
        <f t="shared" si="11"/>
        <v>0</v>
      </c>
      <c r="F28" s="41"/>
      <c r="G28" s="42"/>
      <c r="H28" s="41"/>
      <c r="I28" s="42"/>
      <c r="J28" s="41"/>
      <c r="K28" s="43"/>
      <c r="L28" s="41"/>
      <c r="M28" s="43"/>
      <c r="N28" s="41"/>
      <c r="O28" s="43"/>
      <c r="P28" s="41"/>
      <c r="Q28" s="43"/>
      <c r="R28" s="41"/>
      <c r="S28" s="43"/>
      <c r="T28" s="41"/>
      <c r="U28" s="43"/>
      <c r="V28" s="41"/>
      <c r="W28" s="43"/>
      <c r="X28" s="41"/>
      <c r="Y28" s="43"/>
      <c r="Z28" s="41"/>
      <c r="AA28" s="43"/>
      <c r="AB28" s="41"/>
      <c r="AC28" s="43"/>
      <c r="AD28" s="41"/>
      <c r="AE28" s="43"/>
      <c r="AF28" s="41"/>
      <c r="AG28" s="43"/>
      <c r="AH28" s="41"/>
      <c r="AI28" s="43"/>
      <c r="AJ28" s="41"/>
      <c r="AK28" s="43"/>
      <c r="AL28" s="44"/>
      <c r="AM28" s="45"/>
      <c r="AN28" s="46"/>
      <c r="AO28" s="47"/>
      <c r="AP28" s="42"/>
      <c r="AQ28" s="32"/>
      <c r="AR28" s="32"/>
      <c r="AS28" s="48"/>
      <c r="AT28" s="32"/>
      <c r="AU28" s="33" t="str">
        <f t="shared" si="1"/>
        <v/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17"/>
      <c r="BG28" s="17"/>
      <c r="BX28" s="2"/>
      <c r="CA28" s="35" t="str">
        <f t="shared" si="2"/>
        <v/>
      </c>
      <c r="CB28" s="35" t="str">
        <f t="shared" si="3"/>
        <v/>
      </c>
      <c r="CC28" s="35" t="str">
        <f t="shared" si="4"/>
        <v/>
      </c>
      <c r="CD28" s="35" t="str">
        <f t="shared" si="5"/>
        <v/>
      </c>
      <c r="CE28" s="35"/>
      <c r="CF28" s="35"/>
      <c r="CG28" s="36">
        <f t="shared" si="6"/>
        <v>0</v>
      </c>
      <c r="CH28" s="36">
        <f t="shared" si="7"/>
        <v>0</v>
      </c>
      <c r="CI28" s="36">
        <f t="shared" si="8"/>
        <v>0</v>
      </c>
      <c r="CJ28" s="36">
        <f t="shared" si="9"/>
        <v>0</v>
      </c>
      <c r="CK28" s="10"/>
      <c r="CL28" s="10"/>
      <c r="CM28" s="10"/>
      <c r="CN28" s="10"/>
      <c r="CO28" s="10"/>
    </row>
    <row r="29" spans="1:93" ht="16.350000000000001" customHeight="1" x14ac:dyDescent="0.25">
      <c r="A29" s="383"/>
      <c r="B29" s="37" t="s">
        <v>41</v>
      </c>
      <c r="C29" s="38">
        <f t="shared" si="0"/>
        <v>0</v>
      </c>
      <c r="D29" s="39">
        <f t="shared" si="11"/>
        <v>0</v>
      </c>
      <c r="E29" s="40">
        <f t="shared" si="11"/>
        <v>0</v>
      </c>
      <c r="F29" s="41"/>
      <c r="G29" s="42"/>
      <c r="H29" s="41"/>
      <c r="I29" s="42"/>
      <c r="J29" s="41"/>
      <c r="K29" s="43"/>
      <c r="L29" s="41"/>
      <c r="M29" s="43"/>
      <c r="N29" s="41"/>
      <c r="O29" s="43"/>
      <c r="P29" s="41"/>
      <c r="Q29" s="43"/>
      <c r="R29" s="41"/>
      <c r="S29" s="43"/>
      <c r="T29" s="41"/>
      <c r="U29" s="43"/>
      <c r="V29" s="41"/>
      <c r="W29" s="43"/>
      <c r="X29" s="41"/>
      <c r="Y29" s="43"/>
      <c r="Z29" s="41"/>
      <c r="AA29" s="43"/>
      <c r="AB29" s="41"/>
      <c r="AC29" s="43"/>
      <c r="AD29" s="41"/>
      <c r="AE29" s="43"/>
      <c r="AF29" s="41"/>
      <c r="AG29" s="43"/>
      <c r="AH29" s="41"/>
      <c r="AI29" s="43"/>
      <c r="AJ29" s="41"/>
      <c r="AK29" s="43"/>
      <c r="AL29" s="44"/>
      <c r="AM29" s="45"/>
      <c r="AN29" s="46"/>
      <c r="AO29" s="47"/>
      <c r="AP29" s="42"/>
      <c r="AQ29" s="32"/>
      <c r="AR29" s="32"/>
      <c r="AS29" s="48"/>
      <c r="AT29" s="32"/>
      <c r="AU29" s="33" t="str">
        <f t="shared" si="1"/>
        <v/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7"/>
      <c r="BG29" s="17"/>
      <c r="BX29" s="2"/>
      <c r="CA29" s="35" t="str">
        <f t="shared" si="2"/>
        <v/>
      </c>
      <c r="CB29" s="35" t="str">
        <f t="shared" si="3"/>
        <v/>
      </c>
      <c r="CC29" s="35" t="str">
        <f t="shared" si="4"/>
        <v/>
      </c>
      <c r="CD29" s="35" t="str">
        <f t="shared" si="5"/>
        <v/>
      </c>
      <c r="CE29" s="35"/>
      <c r="CF29" s="35"/>
      <c r="CG29" s="36">
        <f t="shared" si="6"/>
        <v>0</v>
      </c>
      <c r="CH29" s="36">
        <f t="shared" si="7"/>
        <v>0</v>
      </c>
      <c r="CI29" s="36">
        <f t="shared" si="8"/>
        <v>0</v>
      </c>
      <c r="CJ29" s="36">
        <f t="shared" si="9"/>
        <v>0</v>
      </c>
      <c r="CK29" s="10"/>
      <c r="CL29" s="10"/>
      <c r="CM29" s="10"/>
      <c r="CN29" s="10"/>
      <c r="CO29" s="10"/>
    </row>
    <row r="30" spans="1:93" ht="16.350000000000001" customHeight="1" x14ac:dyDescent="0.25">
      <c r="A30" s="383"/>
      <c r="B30" s="37" t="s">
        <v>42</v>
      </c>
      <c r="C30" s="38">
        <f t="shared" si="0"/>
        <v>0</v>
      </c>
      <c r="D30" s="39">
        <f t="shared" si="11"/>
        <v>0</v>
      </c>
      <c r="E30" s="40">
        <f t="shared" si="11"/>
        <v>0</v>
      </c>
      <c r="F30" s="53"/>
      <c r="G30" s="54"/>
      <c r="H30" s="53"/>
      <c r="I30" s="54"/>
      <c r="J30" s="53"/>
      <c r="K30" s="55"/>
      <c r="L30" s="53"/>
      <c r="M30" s="55"/>
      <c r="N30" s="53"/>
      <c r="O30" s="55"/>
      <c r="P30" s="53"/>
      <c r="Q30" s="55"/>
      <c r="R30" s="53"/>
      <c r="S30" s="55"/>
      <c r="T30" s="53"/>
      <c r="U30" s="55"/>
      <c r="V30" s="53"/>
      <c r="W30" s="55"/>
      <c r="X30" s="53"/>
      <c r="Y30" s="55"/>
      <c r="Z30" s="53"/>
      <c r="AA30" s="55"/>
      <c r="AB30" s="53"/>
      <c r="AC30" s="55"/>
      <c r="AD30" s="53"/>
      <c r="AE30" s="55"/>
      <c r="AF30" s="53"/>
      <c r="AG30" s="55"/>
      <c r="AH30" s="53"/>
      <c r="AI30" s="55"/>
      <c r="AJ30" s="53"/>
      <c r="AK30" s="55"/>
      <c r="AL30" s="56"/>
      <c r="AM30" s="57"/>
      <c r="AN30" s="46"/>
      <c r="AO30" s="58"/>
      <c r="AP30" s="42"/>
      <c r="AQ30" s="32"/>
      <c r="AR30" s="32"/>
      <c r="AS30" s="48"/>
      <c r="AT30" s="32"/>
      <c r="AU30" s="33" t="str">
        <f t="shared" si="1"/>
        <v/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17"/>
      <c r="BG30" s="17"/>
      <c r="BX30" s="2"/>
      <c r="CA30" s="35" t="str">
        <f t="shared" si="2"/>
        <v/>
      </c>
      <c r="CB30" s="35" t="str">
        <f t="shared" si="3"/>
        <v/>
      </c>
      <c r="CC30" s="35" t="str">
        <f t="shared" si="4"/>
        <v/>
      </c>
      <c r="CD30" s="35" t="str">
        <f t="shared" si="5"/>
        <v/>
      </c>
      <c r="CE30" s="35"/>
      <c r="CF30" s="35"/>
      <c r="CG30" s="36">
        <f t="shared" si="6"/>
        <v>0</v>
      </c>
      <c r="CH30" s="36">
        <f t="shared" si="7"/>
        <v>0</v>
      </c>
      <c r="CI30" s="36">
        <f t="shared" si="8"/>
        <v>0</v>
      </c>
      <c r="CJ30" s="36">
        <f t="shared" si="9"/>
        <v>0</v>
      </c>
      <c r="CK30" s="10"/>
      <c r="CL30" s="10"/>
      <c r="CM30" s="10"/>
      <c r="CN30" s="10"/>
      <c r="CO30" s="10"/>
    </row>
    <row r="31" spans="1:93" ht="16.350000000000001" customHeight="1" x14ac:dyDescent="0.25">
      <c r="A31" s="383"/>
      <c r="B31" s="37" t="s">
        <v>43</v>
      </c>
      <c r="C31" s="38">
        <f t="shared" si="0"/>
        <v>0</v>
      </c>
      <c r="D31" s="39">
        <f t="shared" si="11"/>
        <v>0</v>
      </c>
      <c r="E31" s="40">
        <f t="shared" si="11"/>
        <v>0</v>
      </c>
      <c r="F31" s="53"/>
      <c r="G31" s="54"/>
      <c r="H31" s="53"/>
      <c r="I31" s="54"/>
      <c r="J31" s="53"/>
      <c r="K31" s="55"/>
      <c r="L31" s="53"/>
      <c r="M31" s="55"/>
      <c r="N31" s="53"/>
      <c r="O31" s="55"/>
      <c r="P31" s="53"/>
      <c r="Q31" s="55"/>
      <c r="R31" s="53"/>
      <c r="S31" s="55"/>
      <c r="T31" s="53"/>
      <c r="U31" s="55"/>
      <c r="V31" s="53"/>
      <c r="W31" s="55"/>
      <c r="X31" s="53"/>
      <c r="Y31" s="55"/>
      <c r="Z31" s="53"/>
      <c r="AA31" s="55"/>
      <c r="AB31" s="53"/>
      <c r="AC31" s="55"/>
      <c r="AD31" s="53"/>
      <c r="AE31" s="55"/>
      <c r="AF31" s="53"/>
      <c r="AG31" s="55"/>
      <c r="AH31" s="53"/>
      <c r="AI31" s="55"/>
      <c r="AJ31" s="53"/>
      <c r="AK31" s="55"/>
      <c r="AL31" s="56"/>
      <c r="AM31" s="57"/>
      <c r="AN31" s="46"/>
      <c r="AO31" s="58"/>
      <c r="AP31" s="42"/>
      <c r="AQ31" s="32"/>
      <c r="AR31" s="32"/>
      <c r="AS31" s="48"/>
      <c r="AT31" s="32"/>
      <c r="AU31" s="33" t="str">
        <f t="shared" si="1"/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17"/>
      <c r="BG31" s="17"/>
      <c r="BX31" s="2"/>
      <c r="CA31" s="35" t="str">
        <f t="shared" si="2"/>
        <v/>
      </c>
      <c r="CB31" s="35" t="str">
        <f t="shared" si="3"/>
        <v/>
      </c>
      <c r="CC31" s="35" t="str">
        <f t="shared" si="4"/>
        <v/>
      </c>
      <c r="CD31" s="35" t="str">
        <f t="shared" si="5"/>
        <v/>
      </c>
      <c r="CE31" s="35"/>
      <c r="CF31" s="35"/>
      <c r="CG31" s="36">
        <f t="shared" si="6"/>
        <v>0</v>
      </c>
      <c r="CH31" s="36">
        <f t="shared" si="7"/>
        <v>0</v>
      </c>
      <c r="CI31" s="36">
        <f t="shared" si="8"/>
        <v>0</v>
      </c>
      <c r="CJ31" s="36">
        <f t="shared" si="9"/>
        <v>0</v>
      </c>
      <c r="CK31" s="10"/>
      <c r="CL31" s="10"/>
      <c r="CM31" s="10"/>
      <c r="CN31" s="10"/>
      <c r="CO31" s="10"/>
    </row>
    <row r="32" spans="1:93" ht="16.350000000000001" customHeight="1" x14ac:dyDescent="0.25">
      <c r="A32" s="383"/>
      <c r="B32" s="49" t="s">
        <v>44</v>
      </c>
      <c r="C32" s="50">
        <f t="shared" si="0"/>
        <v>0</v>
      </c>
      <c r="D32" s="51">
        <f t="shared" si="11"/>
        <v>0</v>
      </c>
      <c r="E32" s="52">
        <f t="shared" si="11"/>
        <v>0</v>
      </c>
      <c r="F32" s="53"/>
      <c r="G32" s="54"/>
      <c r="H32" s="53"/>
      <c r="I32" s="54"/>
      <c r="J32" s="53"/>
      <c r="K32" s="55"/>
      <c r="L32" s="53"/>
      <c r="M32" s="55"/>
      <c r="N32" s="53"/>
      <c r="O32" s="55"/>
      <c r="P32" s="53"/>
      <c r="Q32" s="55"/>
      <c r="R32" s="53"/>
      <c r="S32" s="55"/>
      <c r="T32" s="53"/>
      <c r="U32" s="55"/>
      <c r="V32" s="53"/>
      <c r="W32" s="55"/>
      <c r="X32" s="53"/>
      <c r="Y32" s="55"/>
      <c r="Z32" s="53"/>
      <c r="AA32" s="55"/>
      <c r="AB32" s="53"/>
      <c r="AC32" s="55"/>
      <c r="AD32" s="53"/>
      <c r="AE32" s="55"/>
      <c r="AF32" s="53"/>
      <c r="AG32" s="55"/>
      <c r="AH32" s="53"/>
      <c r="AI32" s="55"/>
      <c r="AJ32" s="53"/>
      <c r="AK32" s="55"/>
      <c r="AL32" s="56"/>
      <c r="AM32" s="57"/>
      <c r="AN32" s="46"/>
      <c r="AO32" s="58"/>
      <c r="AP32" s="42"/>
      <c r="AQ32" s="32"/>
      <c r="AR32" s="32"/>
      <c r="AS32" s="48"/>
      <c r="AT32" s="32"/>
      <c r="AU32" s="33" t="str">
        <f t="shared" si="1"/>
        <v/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17"/>
      <c r="BG32" s="17"/>
      <c r="BX32" s="2"/>
      <c r="CA32" s="35" t="str">
        <f t="shared" si="2"/>
        <v/>
      </c>
      <c r="CB32" s="35" t="str">
        <f t="shared" si="3"/>
        <v/>
      </c>
      <c r="CC32" s="35" t="str">
        <f t="shared" si="4"/>
        <v/>
      </c>
      <c r="CD32" s="35" t="str">
        <f t="shared" si="5"/>
        <v/>
      </c>
      <c r="CE32" s="35"/>
      <c r="CF32" s="35"/>
      <c r="CG32" s="36">
        <f t="shared" si="6"/>
        <v>0</v>
      </c>
      <c r="CH32" s="36">
        <f t="shared" si="7"/>
        <v>0</v>
      </c>
      <c r="CI32" s="36">
        <f t="shared" si="8"/>
        <v>0</v>
      </c>
      <c r="CJ32" s="36">
        <f t="shared" si="9"/>
        <v>0</v>
      </c>
      <c r="CK32" s="10"/>
      <c r="CL32" s="10"/>
      <c r="CM32" s="10"/>
      <c r="CN32" s="10"/>
      <c r="CO32" s="10"/>
    </row>
    <row r="33" spans="1:93" ht="16.350000000000001" customHeight="1" x14ac:dyDescent="0.25">
      <c r="A33" s="383"/>
      <c r="B33" s="37" t="s">
        <v>45</v>
      </c>
      <c r="C33" s="38">
        <f t="shared" si="0"/>
        <v>0</v>
      </c>
      <c r="D33" s="39">
        <f t="shared" si="11"/>
        <v>0</v>
      </c>
      <c r="E33" s="40">
        <f t="shared" si="11"/>
        <v>0</v>
      </c>
      <c r="F33" s="53"/>
      <c r="G33" s="54"/>
      <c r="H33" s="53"/>
      <c r="I33" s="54"/>
      <c r="J33" s="53"/>
      <c r="K33" s="55"/>
      <c r="L33" s="53"/>
      <c r="M33" s="55"/>
      <c r="N33" s="53"/>
      <c r="O33" s="55"/>
      <c r="P33" s="53"/>
      <c r="Q33" s="55"/>
      <c r="R33" s="53"/>
      <c r="S33" s="55"/>
      <c r="T33" s="53"/>
      <c r="U33" s="55"/>
      <c r="V33" s="53"/>
      <c r="W33" s="55"/>
      <c r="X33" s="53"/>
      <c r="Y33" s="55"/>
      <c r="Z33" s="53"/>
      <c r="AA33" s="55"/>
      <c r="AB33" s="53"/>
      <c r="AC33" s="55"/>
      <c r="AD33" s="53"/>
      <c r="AE33" s="55"/>
      <c r="AF33" s="53"/>
      <c r="AG33" s="55"/>
      <c r="AH33" s="53"/>
      <c r="AI33" s="55"/>
      <c r="AJ33" s="53"/>
      <c r="AK33" s="55"/>
      <c r="AL33" s="56"/>
      <c r="AM33" s="57"/>
      <c r="AN33" s="46"/>
      <c r="AO33" s="58"/>
      <c r="AP33" s="42"/>
      <c r="AQ33" s="32"/>
      <c r="AR33" s="32"/>
      <c r="AS33" s="48"/>
      <c r="AT33" s="32"/>
      <c r="AU33" s="33" t="str">
        <f t="shared" si="1"/>
        <v/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17"/>
      <c r="BG33" s="17"/>
      <c r="BX33" s="2"/>
      <c r="CA33" s="35" t="str">
        <f t="shared" si="2"/>
        <v/>
      </c>
      <c r="CB33" s="35" t="str">
        <f t="shared" si="3"/>
        <v/>
      </c>
      <c r="CC33" s="35" t="str">
        <f t="shared" si="4"/>
        <v/>
      </c>
      <c r="CD33" s="35" t="str">
        <f t="shared" si="5"/>
        <v/>
      </c>
      <c r="CE33" s="35"/>
      <c r="CF33" s="35"/>
      <c r="CG33" s="36">
        <f t="shared" si="6"/>
        <v>0</v>
      </c>
      <c r="CH33" s="36">
        <f t="shared" si="7"/>
        <v>0</v>
      </c>
      <c r="CI33" s="36">
        <f t="shared" si="8"/>
        <v>0</v>
      </c>
      <c r="CJ33" s="36">
        <f t="shared" si="9"/>
        <v>0</v>
      </c>
      <c r="CK33" s="10"/>
      <c r="CL33" s="10"/>
      <c r="CM33" s="10"/>
      <c r="CN33" s="10"/>
      <c r="CO33" s="10"/>
    </row>
    <row r="34" spans="1:93" ht="16.350000000000001" customHeight="1" x14ac:dyDescent="0.25">
      <c r="A34" s="383"/>
      <c r="B34" s="59" t="s">
        <v>46</v>
      </c>
      <c r="C34" s="38">
        <f t="shared" si="0"/>
        <v>0</v>
      </c>
      <c r="D34" s="60">
        <f t="shared" si="11"/>
        <v>0</v>
      </c>
      <c r="E34" s="61">
        <f t="shared" si="11"/>
        <v>0</v>
      </c>
      <c r="F34" s="53"/>
      <c r="G34" s="54"/>
      <c r="H34" s="53"/>
      <c r="I34" s="54"/>
      <c r="J34" s="53"/>
      <c r="K34" s="55"/>
      <c r="L34" s="53"/>
      <c r="M34" s="55"/>
      <c r="N34" s="53"/>
      <c r="O34" s="55"/>
      <c r="P34" s="53"/>
      <c r="Q34" s="55"/>
      <c r="R34" s="53"/>
      <c r="S34" s="55"/>
      <c r="T34" s="53"/>
      <c r="U34" s="55"/>
      <c r="V34" s="53"/>
      <c r="W34" s="55"/>
      <c r="X34" s="53"/>
      <c r="Y34" s="55"/>
      <c r="Z34" s="53"/>
      <c r="AA34" s="55"/>
      <c r="AB34" s="53"/>
      <c r="AC34" s="55"/>
      <c r="AD34" s="53"/>
      <c r="AE34" s="55"/>
      <c r="AF34" s="53"/>
      <c r="AG34" s="55"/>
      <c r="AH34" s="53"/>
      <c r="AI34" s="55"/>
      <c r="AJ34" s="53"/>
      <c r="AK34" s="55"/>
      <c r="AL34" s="56"/>
      <c r="AM34" s="57"/>
      <c r="AN34" s="46"/>
      <c r="AO34" s="58"/>
      <c r="AP34" s="42"/>
      <c r="AQ34" s="32"/>
      <c r="AR34" s="32"/>
      <c r="AS34" s="48"/>
      <c r="AT34" s="32"/>
      <c r="AU34" s="33" t="str">
        <f t="shared" si="1"/>
        <v/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7"/>
      <c r="BG34" s="17"/>
      <c r="BX34" s="2"/>
      <c r="CA34" s="35" t="str">
        <f t="shared" si="2"/>
        <v/>
      </c>
      <c r="CB34" s="35" t="str">
        <f t="shared" si="3"/>
        <v/>
      </c>
      <c r="CC34" s="35" t="str">
        <f t="shared" si="4"/>
        <v/>
      </c>
      <c r="CD34" s="35" t="str">
        <f t="shared" si="5"/>
        <v/>
      </c>
      <c r="CE34" s="35"/>
      <c r="CF34" s="35"/>
      <c r="CG34" s="36">
        <f t="shared" si="6"/>
        <v>0</v>
      </c>
      <c r="CH34" s="36">
        <f t="shared" si="7"/>
        <v>0</v>
      </c>
      <c r="CI34" s="36">
        <f t="shared" si="8"/>
        <v>0</v>
      </c>
      <c r="CJ34" s="36">
        <f t="shared" si="9"/>
        <v>0</v>
      </c>
      <c r="CK34" s="10"/>
      <c r="CL34" s="10"/>
      <c r="CM34" s="10"/>
      <c r="CN34" s="10"/>
      <c r="CO34" s="10"/>
    </row>
    <row r="35" spans="1:93" ht="16.350000000000001" customHeight="1" x14ac:dyDescent="0.25">
      <c r="A35" s="384"/>
      <c r="B35" s="63" t="s">
        <v>47</v>
      </c>
      <c r="C35" s="64">
        <f t="shared" si="0"/>
        <v>0</v>
      </c>
      <c r="D35" s="65">
        <f t="shared" si="11"/>
        <v>0</v>
      </c>
      <c r="E35" s="66">
        <f t="shared" si="11"/>
        <v>0</v>
      </c>
      <c r="F35" s="70"/>
      <c r="G35" s="74"/>
      <c r="H35" s="70"/>
      <c r="I35" s="74"/>
      <c r="J35" s="70"/>
      <c r="K35" s="84"/>
      <c r="L35" s="70"/>
      <c r="M35" s="84"/>
      <c r="N35" s="70"/>
      <c r="O35" s="84"/>
      <c r="P35" s="70"/>
      <c r="Q35" s="84"/>
      <c r="R35" s="70"/>
      <c r="S35" s="84"/>
      <c r="T35" s="70"/>
      <c r="U35" s="84"/>
      <c r="V35" s="70"/>
      <c r="W35" s="84"/>
      <c r="X35" s="70"/>
      <c r="Y35" s="84"/>
      <c r="Z35" s="70"/>
      <c r="AA35" s="84"/>
      <c r="AB35" s="70"/>
      <c r="AC35" s="84"/>
      <c r="AD35" s="70"/>
      <c r="AE35" s="84"/>
      <c r="AF35" s="70"/>
      <c r="AG35" s="84"/>
      <c r="AH35" s="70"/>
      <c r="AI35" s="84"/>
      <c r="AJ35" s="70"/>
      <c r="AK35" s="84"/>
      <c r="AL35" s="85"/>
      <c r="AM35" s="86"/>
      <c r="AN35" s="72"/>
      <c r="AO35" s="87"/>
      <c r="AP35" s="74"/>
      <c r="AQ35" s="75"/>
      <c r="AR35" s="75"/>
      <c r="AS35" s="76"/>
      <c r="AT35" s="75"/>
      <c r="AU35" s="33" t="str">
        <f t="shared" si="1"/>
        <v/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17"/>
      <c r="BG35" s="17"/>
      <c r="BX35" s="2"/>
      <c r="CA35" s="35" t="str">
        <f t="shared" si="2"/>
        <v/>
      </c>
      <c r="CB35" s="35" t="str">
        <f t="shared" si="3"/>
        <v/>
      </c>
      <c r="CC35" s="35" t="str">
        <f t="shared" si="4"/>
        <v/>
      </c>
      <c r="CD35" s="35" t="str">
        <f t="shared" si="5"/>
        <v/>
      </c>
      <c r="CE35" s="35"/>
      <c r="CF35" s="35"/>
      <c r="CG35" s="36">
        <f t="shared" si="6"/>
        <v>0</v>
      </c>
      <c r="CH35" s="36">
        <f t="shared" si="7"/>
        <v>0</v>
      </c>
      <c r="CI35" s="36">
        <f t="shared" si="8"/>
        <v>0</v>
      </c>
      <c r="CJ35" s="36">
        <f t="shared" si="9"/>
        <v>0</v>
      </c>
      <c r="CK35" s="10"/>
      <c r="CL35" s="10"/>
      <c r="CM35" s="10"/>
      <c r="CN35" s="10"/>
      <c r="CO35" s="10"/>
    </row>
    <row r="36" spans="1:93" ht="16.350000000000001" customHeight="1" x14ac:dyDescent="0.25">
      <c r="A36" s="382" t="s">
        <v>49</v>
      </c>
      <c r="B36" s="18" t="s">
        <v>37</v>
      </c>
      <c r="C36" s="19">
        <f t="shared" si="0"/>
        <v>13</v>
      </c>
      <c r="D36" s="20">
        <f>SUM(H36+J36+L36+N36+P36+R36+T36+V36+X36+Z36+AB36+AD36+AF36+AH36+AJ36+AL36)</f>
        <v>9</v>
      </c>
      <c r="E36" s="21">
        <f>SUM(I36+K36+M36+O36+Q36+S36+U36+W36+Y36+AA36+AC36+AE36+AG36+AI36+AK36+AM36)</f>
        <v>4</v>
      </c>
      <c r="F36" s="88"/>
      <c r="G36" s="89"/>
      <c r="H36" s="22"/>
      <c r="I36" s="23"/>
      <c r="J36" s="22"/>
      <c r="K36" s="24"/>
      <c r="L36" s="22"/>
      <c r="M36" s="24"/>
      <c r="N36" s="22"/>
      <c r="O36" s="24"/>
      <c r="P36" s="22">
        <v>4</v>
      </c>
      <c r="Q36" s="24">
        <v>1</v>
      </c>
      <c r="R36" s="22"/>
      <c r="S36" s="24"/>
      <c r="T36" s="22">
        <v>1</v>
      </c>
      <c r="U36" s="24"/>
      <c r="V36" s="22">
        <v>1</v>
      </c>
      <c r="W36" s="24">
        <v>1</v>
      </c>
      <c r="X36" s="22">
        <v>3</v>
      </c>
      <c r="Y36" s="24">
        <v>2</v>
      </c>
      <c r="Z36" s="22"/>
      <c r="AA36" s="24"/>
      <c r="AB36" s="22"/>
      <c r="AC36" s="24"/>
      <c r="AD36" s="22"/>
      <c r="AE36" s="24"/>
      <c r="AF36" s="22"/>
      <c r="AG36" s="24"/>
      <c r="AH36" s="22"/>
      <c r="AI36" s="24"/>
      <c r="AJ36" s="22"/>
      <c r="AK36" s="24"/>
      <c r="AL36" s="25"/>
      <c r="AM36" s="26"/>
      <c r="AN36" s="81"/>
      <c r="AO36" s="28">
        <v>0</v>
      </c>
      <c r="AP36" s="29">
        <v>0</v>
      </c>
      <c r="AQ36" s="30">
        <v>0</v>
      </c>
      <c r="AR36" s="30">
        <v>1</v>
      </c>
      <c r="AS36" s="31"/>
      <c r="AT36" s="83">
        <v>0</v>
      </c>
      <c r="AU36" s="33" t="str">
        <f t="shared" si="1"/>
        <v/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7"/>
      <c r="BG36" s="17"/>
      <c r="BX36" s="2"/>
      <c r="CA36" s="35" t="str">
        <f t="shared" si="2"/>
        <v/>
      </c>
      <c r="CB36" s="35" t="str">
        <f t="shared" si="3"/>
        <v/>
      </c>
      <c r="CC36" s="35" t="str">
        <f t="shared" si="4"/>
        <v/>
      </c>
      <c r="CD36" s="35" t="str">
        <f t="shared" si="5"/>
        <v/>
      </c>
      <c r="CE36" s="35"/>
      <c r="CF36" s="35"/>
      <c r="CG36" s="36">
        <f t="shared" si="6"/>
        <v>0</v>
      </c>
      <c r="CH36" s="36">
        <f t="shared" si="7"/>
        <v>0</v>
      </c>
      <c r="CI36" s="36">
        <f t="shared" si="8"/>
        <v>0</v>
      </c>
      <c r="CJ36" s="36">
        <f t="shared" si="9"/>
        <v>0</v>
      </c>
      <c r="CK36" s="10"/>
      <c r="CL36" s="10"/>
      <c r="CM36" s="10"/>
      <c r="CN36" s="10"/>
      <c r="CO36" s="10"/>
    </row>
    <row r="37" spans="1:93" ht="16.350000000000001" customHeight="1" x14ac:dyDescent="0.25">
      <c r="A37" s="383"/>
      <c r="B37" s="37" t="s">
        <v>38</v>
      </c>
      <c r="C37" s="38">
        <f t="shared" si="0"/>
        <v>0</v>
      </c>
      <c r="D37" s="39">
        <f t="shared" ref="D37:E52" si="12">SUM(H37+J37+L37+N37+P37+R37+T37+V37+X37+Z37+AB37+AD37+AF37+AH37+AJ37+AL37)</f>
        <v>0</v>
      </c>
      <c r="E37" s="40">
        <f t="shared" si="12"/>
        <v>0</v>
      </c>
      <c r="F37" s="90"/>
      <c r="G37" s="91"/>
      <c r="H37" s="41"/>
      <c r="I37" s="42"/>
      <c r="J37" s="41"/>
      <c r="K37" s="43"/>
      <c r="L37" s="41"/>
      <c r="M37" s="43"/>
      <c r="N37" s="41"/>
      <c r="O37" s="43"/>
      <c r="P37" s="41"/>
      <c r="Q37" s="43"/>
      <c r="R37" s="41"/>
      <c r="S37" s="43"/>
      <c r="T37" s="41"/>
      <c r="U37" s="43"/>
      <c r="V37" s="41"/>
      <c r="W37" s="43"/>
      <c r="X37" s="41"/>
      <c r="Y37" s="43"/>
      <c r="Z37" s="41"/>
      <c r="AA37" s="43"/>
      <c r="AB37" s="41"/>
      <c r="AC37" s="43"/>
      <c r="AD37" s="41"/>
      <c r="AE37" s="43"/>
      <c r="AF37" s="41"/>
      <c r="AG37" s="43"/>
      <c r="AH37" s="41"/>
      <c r="AI37" s="43"/>
      <c r="AJ37" s="41"/>
      <c r="AK37" s="43"/>
      <c r="AL37" s="44"/>
      <c r="AM37" s="45"/>
      <c r="AN37" s="46"/>
      <c r="AO37" s="47"/>
      <c r="AP37" s="42"/>
      <c r="AQ37" s="32"/>
      <c r="AR37" s="32"/>
      <c r="AS37" s="48"/>
      <c r="AT37" s="32"/>
      <c r="AU37" s="33" t="str">
        <f t="shared" si="1"/>
        <v/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17"/>
      <c r="BG37" s="17"/>
      <c r="BX37" s="2"/>
      <c r="CA37" s="35" t="str">
        <f t="shared" si="2"/>
        <v/>
      </c>
      <c r="CB37" s="35" t="str">
        <f t="shared" si="3"/>
        <v/>
      </c>
      <c r="CC37" s="35" t="str">
        <f t="shared" si="4"/>
        <v/>
      </c>
      <c r="CD37" s="35" t="str">
        <f t="shared" si="5"/>
        <v/>
      </c>
      <c r="CE37" s="35"/>
      <c r="CF37" s="35"/>
      <c r="CG37" s="36">
        <f t="shared" si="6"/>
        <v>0</v>
      </c>
      <c r="CH37" s="36">
        <f t="shared" si="7"/>
        <v>0</v>
      </c>
      <c r="CI37" s="36">
        <f t="shared" si="8"/>
        <v>0</v>
      </c>
      <c r="CJ37" s="36">
        <f t="shared" si="9"/>
        <v>0</v>
      </c>
      <c r="CK37" s="10"/>
      <c r="CL37" s="10"/>
      <c r="CM37" s="10"/>
      <c r="CN37" s="10"/>
      <c r="CO37" s="10"/>
    </row>
    <row r="38" spans="1:93" ht="16.350000000000001" customHeight="1" x14ac:dyDescent="0.25">
      <c r="A38" s="383"/>
      <c r="B38" s="37" t="s">
        <v>39</v>
      </c>
      <c r="C38" s="38">
        <f t="shared" si="0"/>
        <v>175</v>
      </c>
      <c r="D38" s="39">
        <f t="shared" si="12"/>
        <v>130</v>
      </c>
      <c r="E38" s="40">
        <f t="shared" si="12"/>
        <v>45</v>
      </c>
      <c r="F38" s="90"/>
      <c r="G38" s="91"/>
      <c r="H38" s="41"/>
      <c r="I38" s="42"/>
      <c r="J38" s="41"/>
      <c r="K38" s="43"/>
      <c r="L38" s="41">
        <v>2</v>
      </c>
      <c r="M38" s="43"/>
      <c r="N38" s="41">
        <v>6</v>
      </c>
      <c r="O38" s="43">
        <v>2</v>
      </c>
      <c r="P38" s="41">
        <v>21</v>
      </c>
      <c r="Q38" s="43">
        <v>5</v>
      </c>
      <c r="R38" s="41">
        <v>20</v>
      </c>
      <c r="S38" s="43">
        <v>6</v>
      </c>
      <c r="T38" s="41">
        <v>12</v>
      </c>
      <c r="U38" s="43">
        <v>6</v>
      </c>
      <c r="V38" s="41">
        <v>16</v>
      </c>
      <c r="W38" s="43">
        <v>10</v>
      </c>
      <c r="X38" s="41">
        <v>23</v>
      </c>
      <c r="Y38" s="43">
        <v>8</v>
      </c>
      <c r="Z38" s="41">
        <v>21</v>
      </c>
      <c r="AA38" s="43">
        <v>6</v>
      </c>
      <c r="AB38" s="41">
        <v>7</v>
      </c>
      <c r="AC38" s="43">
        <v>1</v>
      </c>
      <c r="AD38" s="41">
        <v>1</v>
      </c>
      <c r="AE38" s="43"/>
      <c r="AF38" s="41"/>
      <c r="AG38" s="43">
        <v>1</v>
      </c>
      <c r="AH38" s="41">
        <v>1</v>
      </c>
      <c r="AI38" s="43"/>
      <c r="AJ38" s="41"/>
      <c r="AK38" s="43"/>
      <c r="AL38" s="44"/>
      <c r="AM38" s="45"/>
      <c r="AN38" s="46"/>
      <c r="AO38" s="47">
        <v>0</v>
      </c>
      <c r="AP38" s="42">
        <v>3</v>
      </c>
      <c r="AQ38" s="32">
        <v>4</v>
      </c>
      <c r="AR38" s="32">
        <v>19</v>
      </c>
      <c r="AS38" s="48"/>
      <c r="AT38" s="32">
        <v>0</v>
      </c>
      <c r="AU38" s="33" t="str">
        <f t="shared" si="1"/>
        <v/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17"/>
      <c r="BG38" s="17"/>
      <c r="BX38" s="2"/>
      <c r="CA38" s="35" t="str">
        <f t="shared" si="2"/>
        <v/>
      </c>
      <c r="CB38" s="35" t="str">
        <f t="shared" si="3"/>
        <v/>
      </c>
      <c r="CC38" s="35" t="str">
        <f t="shared" si="4"/>
        <v/>
      </c>
      <c r="CD38" s="35" t="str">
        <f t="shared" si="5"/>
        <v/>
      </c>
      <c r="CE38" s="35"/>
      <c r="CF38" s="35"/>
      <c r="CG38" s="36">
        <f t="shared" si="6"/>
        <v>0</v>
      </c>
      <c r="CH38" s="36">
        <f t="shared" si="7"/>
        <v>0</v>
      </c>
      <c r="CI38" s="36">
        <f t="shared" si="8"/>
        <v>0</v>
      </c>
      <c r="CJ38" s="36">
        <f t="shared" si="9"/>
        <v>0</v>
      </c>
      <c r="CK38" s="10"/>
      <c r="CL38" s="10"/>
      <c r="CM38" s="10"/>
      <c r="CN38" s="10"/>
      <c r="CO38" s="10"/>
    </row>
    <row r="39" spans="1:93" ht="16.350000000000001" customHeight="1" x14ac:dyDescent="0.25">
      <c r="A39" s="383"/>
      <c r="B39" s="37" t="s">
        <v>40</v>
      </c>
      <c r="C39" s="38">
        <f t="shared" si="0"/>
        <v>0</v>
      </c>
      <c r="D39" s="39">
        <f t="shared" si="12"/>
        <v>0</v>
      </c>
      <c r="E39" s="40">
        <f t="shared" si="12"/>
        <v>0</v>
      </c>
      <c r="F39" s="90"/>
      <c r="G39" s="91"/>
      <c r="H39" s="41"/>
      <c r="I39" s="42"/>
      <c r="J39" s="41"/>
      <c r="K39" s="43"/>
      <c r="L39" s="41"/>
      <c r="M39" s="43"/>
      <c r="N39" s="41"/>
      <c r="O39" s="43"/>
      <c r="P39" s="41"/>
      <c r="Q39" s="43"/>
      <c r="R39" s="41"/>
      <c r="S39" s="43"/>
      <c r="T39" s="41"/>
      <c r="U39" s="43"/>
      <c r="V39" s="41"/>
      <c r="W39" s="43"/>
      <c r="X39" s="41"/>
      <c r="Y39" s="43"/>
      <c r="Z39" s="41"/>
      <c r="AA39" s="43"/>
      <c r="AB39" s="41"/>
      <c r="AC39" s="43"/>
      <c r="AD39" s="41"/>
      <c r="AE39" s="43"/>
      <c r="AF39" s="41"/>
      <c r="AG39" s="43"/>
      <c r="AH39" s="41"/>
      <c r="AI39" s="43"/>
      <c r="AJ39" s="41"/>
      <c r="AK39" s="43"/>
      <c r="AL39" s="44"/>
      <c r="AM39" s="45"/>
      <c r="AN39" s="46"/>
      <c r="AO39" s="47"/>
      <c r="AP39" s="42"/>
      <c r="AQ39" s="32"/>
      <c r="AR39" s="32"/>
      <c r="AS39" s="48"/>
      <c r="AT39" s="32"/>
      <c r="AU39" s="33" t="str">
        <f t="shared" si="1"/>
        <v/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17"/>
      <c r="BG39" s="17"/>
      <c r="BX39" s="2"/>
      <c r="CA39" s="35" t="str">
        <f t="shared" si="2"/>
        <v/>
      </c>
      <c r="CB39" s="35" t="str">
        <f t="shared" si="3"/>
        <v/>
      </c>
      <c r="CC39" s="35" t="str">
        <f t="shared" si="4"/>
        <v/>
      </c>
      <c r="CD39" s="35" t="str">
        <f t="shared" si="5"/>
        <v/>
      </c>
      <c r="CE39" s="35"/>
      <c r="CF39" s="35"/>
      <c r="CG39" s="36">
        <f t="shared" si="6"/>
        <v>0</v>
      </c>
      <c r="CH39" s="36">
        <f t="shared" si="7"/>
        <v>0</v>
      </c>
      <c r="CI39" s="36">
        <f t="shared" si="8"/>
        <v>0</v>
      </c>
      <c r="CJ39" s="36">
        <f t="shared" si="9"/>
        <v>0</v>
      </c>
      <c r="CK39" s="10"/>
      <c r="CL39" s="10"/>
      <c r="CM39" s="10"/>
      <c r="CN39" s="10"/>
      <c r="CO39" s="10"/>
    </row>
    <row r="40" spans="1:93" ht="16.350000000000001" customHeight="1" x14ac:dyDescent="0.25">
      <c r="A40" s="383"/>
      <c r="B40" s="37" t="s">
        <v>41</v>
      </c>
      <c r="C40" s="38">
        <f t="shared" si="0"/>
        <v>0</v>
      </c>
      <c r="D40" s="39">
        <f t="shared" si="12"/>
        <v>0</v>
      </c>
      <c r="E40" s="40">
        <f t="shared" si="12"/>
        <v>0</v>
      </c>
      <c r="F40" s="90"/>
      <c r="G40" s="91"/>
      <c r="H40" s="41"/>
      <c r="I40" s="42"/>
      <c r="J40" s="41"/>
      <c r="K40" s="43"/>
      <c r="L40" s="41"/>
      <c r="M40" s="43"/>
      <c r="N40" s="41"/>
      <c r="O40" s="43"/>
      <c r="P40" s="41"/>
      <c r="Q40" s="43"/>
      <c r="R40" s="41"/>
      <c r="S40" s="43"/>
      <c r="T40" s="41"/>
      <c r="U40" s="43"/>
      <c r="V40" s="41"/>
      <c r="W40" s="43"/>
      <c r="X40" s="41"/>
      <c r="Y40" s="43"/>
      <c r="Z40" s="41"/>
      <c r="AA40" s="43"/>
      <c r="AB40" s="41"/>
      <c r="AC40" s="43"/>
      <c r="AD40" s="41"/>
      <c r="AE40" s="43"/>
      <c r="AF40" s="41"/>
      <c r="AG40" s="43"/>
      <c r="AH40" s="41"/>
      <c r="AI40" s="43"/>
      <c r="AJ40" s="41"/>
      <c r="AK40" s="43"/>
      <c r="AL40" s="44"/>
      <c r="AM40" s="45"/>
      <c r="AN40" s="46"/>
      <c r="AO40" s="47"/>
      <c r="AP40" s="42"/>
      <c r="AQ40" s="32"/>
      <c r="AR40" s="32"/>
      <c r="AS40" s="48"/>
      <c r="AT40" s="32"/>
      <c r="AU40" s="33" t="str">
        <f t="shared" si="1"/>
        <v/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17"/>
      <c r="BG40" s="17"/>
      <c r="BX40" s="2"/>
      <c r="CA40" s="35" t="str">
        <f t="shared" si="2"/>
        <v/>
      </c>
      <c r="CB40" s="35" t="str">
        <f t="shared" si="3"/>
        <v/>
      </c>
      <c r="CC40" s="35" t="str">
        <f t="shared" si="4"/>
        <v/>
      </c>
      <c r="CD40" s="35" t="str">
        <f t="shared" si="5"/>
        <v/>
      </c>
      <c r="CE40" s="35"/>
      <c r="CF40" s="35"/>
      <c r="CG40" s="36">
        <f t="shared" si="6"/>
        <v>0</v>
      </c>
      <c r="CH40" s="36">
        <f t="shared" si="7"/>
        <v>0</v>
      </c>
      <c r="CI40" s="36">
        <f t="shared" si="8"/>
        <v>0</v>
      </c>
      <c r="CJ40" s="36">
        <f t="shared" si="9"/>
        <v>0</v>
      </c>
      <c r="CK40" s="10"/>
      <c r="CL40" s="10"/>
      <c r="CM40" s="10"/>
      <c r="CN40" s="10"/>
      <c r="CO40" s="10"/>
    </row>
    <row r="41" spans="1:93" ht="16.350000000000001" customHeight="1" x14ac:dyDescent="0.25">
      <c r="A41" s="383"/>
      <c r="B41" s="37" t="s">
        <v>42</v>
      </c>
      <c r="C41" s="38">
        <f t="shared" si="0"/>
        <v>0</v>
      </c>
      <c r="D41" s="39">
        <f t="shared" si="12"/>
        <v>0</v>
      </c>
      <c r="E41" s="40">
        <f t="shared" si="12"/>
        <v>0</v>
      </c>
      <c r="F41" s="90"/>
      <c r="G41" s="91"/>
      <c r="H41" s="41"/>
      <c r="I41" s="42"/>
      <c r="J41" s="41"/>
      <c r="K41" s="43"/>
      <c r="L41" s="41"/>
      <c r="M41" s="43"/>
      <c r="N41" s="41"/>
      <c r="O41" s="43"/>
      <c r="P41" s="41"/>
      <c r="Q41" s="43"/>
      <c r="R41" s="41"/>
      <c r="S41" s="43"/>
      <c r="T41" s="41"/>
      <c r="U41" s="43"/>
      <c r="V41" s="41"/>
      <c r="W41" s="43"/>
      <c r="X41" s="41"/>
      <c r="Y41" s="43"/>
      <c r="Z41" s="41"/>
      <c r="AA41" s="43"/>
      <c r="AB41" s="41"/>
      <c r="AC41" s="43"/>
      <c r="AD41" s="41"/>
      <c r="AE41" s="43"/>
      <c r="AF41" s="41"/>
      <c r="AG41" s="43"/>
      <c r="AH41" s="41"/>
      <c r="AI41" s="43"/>
      <c r="AJ41" s="41"/>
      <c r="AK41" s="43"/>
      <c r="AL41" s="44"/>
      <c r="AM41" s="45"/>
      <c r="AN41" s="46"/>
      <c r="AO41" s="47"/>
      <c r="AP41" s="42"/>
      <c r="AQ41" s="32"/>
      <c r="AR41" s="32"/>
      <c r="AS41" s="48"/>
      <c r="AT41" s="32"/>
      <c r="AU41" s="33" t="str">
        <f t="shared" si="1"/>
        <v/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17"/>
      <c r="BG41" s="17"/>
      <c r="BX41" s="2"/>
      <c r="CA41" s="35" t="str">
        <f t="shared" si="2"/>
        <v/>
      </c>
      <c r="CB41" s="35" t="str">
        <f t="shared" si="3"/>
        <v/>
      </c>
      <c r="CC41" s="35" t="str">
        <f t="shared" si="4"/>
        <v/>
      </c>
      <c r="CD41" s="35" t="str">
        <f t="shared" si="5"/>
        <v/>
      </c>
      <c r="CE41" s="35"/>
      <c r="CF41" s="35"/>
      <c r="CG41" s="36">
        <f t="shared" si="6"/>
        <v>0</v>
      </c>
      <c r="CH41" s="36">
        <f t="shared" si="7"/>
        <v>0</v>
      </c>
      <c r="CI41" s="36">
        <f t="shared" si="8"/>
        <v>0</v>
      </c>
      <c r="CJ41" s="36">
        <f t="shared" si="9"/>
        <v>0</v>
      </c>
      <c r="CK41" s="10"/>
      <c r="CL41" s="10"/>
      <c r="CM41" s="10"/>
      <c r="CN41" s="10"/>
      <c r="CO41" s="10"/>
    </row>
    <row r="42" spans="1:93" ht="16.350000000000001" customHeight="1" x14ac:dyDescent="0.25">
      <c r="A42" s="383"/>
      <c r="B42" s="37" t="s">
        <v>43</v>
      </c>
      <c r="C42" s="38">
        <f t="shared" si="0"/>
        <v>0</v>
      </c>
      <c r="D42" s="39">
        <f t="shared" si="12"/>
        <v>0</v>
      </c>
      <c r="E42" s="40">
        <f t="shared" si="12"/>
        <v>0</v>
      </c>
      <c r="F42" s="90"/>
      <c r="G42" s="91"/>
      <c r="H42" s="41"/>
      <c r="I42" s="42"/>
      <c r="J42" s="41"/>
      <c r="K42" s="43"/>
      <c r="L42" s="41"/>
      <c r="M42" s="43"/>
      <c r="N42" s="41"/>
      <c r="O42" s="43"/>
      <c r="P42" s="41"/>
      <c r="Q42" s="43"/>
      <c r="R42" s="41"/>
      <c r="S42" s="43"/>
      <c r="T42" s="41"/>
      <c r="U42" s="43"/>
      <c r="V42" s="41"/>
      <c r="W42" s="43"/>
      <c r="X42" s="41"/>
      <c r="Y42" s="43"/>
      <c r="Z42" s="41"/>
      <c r="AA42" s="43"/>
      <c r="AB42" s="41"/>
      <c r="AC42" s="43"/>
      <c r="AD42" s="41"/>
      <c r="AE42" s="43"/>
      <c r="AF42" s="41"/>
      <c r="AG42" s="43"/>
      <c r="AH42" s="41"/>
      <c r="AI42" s="43"/>
      <c r="AJ42" s="41"/>
      <c r="AK42" s="43"/>
      <c r="AL42" s="44"/>
      <c r="AM42" s="45"/>
      <c r="AN42" s="46"/>
      <c r="AO42" s="47"/>
      <c r="AP42" s="42"/>
      <c r="AQ42" s="32"/>
      <c r="AR42" s="32"/>
      <c r="AS42" s="48"/>
      <c r="AT42" s="32"/>
      <c r="AU42" s="33" t="str">
        <f t="shared" si="1"/>
        <v/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17"/>
      <c r="BG42" s="17"/>
      <c r="BX42" s="2"/>
      <c r="CA42" s="35" t="str">
        <f t="shared" si="2"/>
        <v/>
      </c>
      <c r="CB42" s="35" t="str">
        <f t="shared" si="3"/>
        <v/>
      </c>
      <c r="CC42" s="35" t="str">
        <f t="shared" si="4"/>
        <v/>
      </c>
      <c r="CD42" s="35" t="str">
        <f t="shared" si="5"/>
        <v/>
      </c>
      <c r="CE42" s="35"/>
      <c r="CF42" s="35"/>
      <c r="CG42" s="36">
        <f t="shared" si="6"/>
        <v>0</v>
      </c>
      <c r="CH42" s="36">
        <f t="shared" si="7"/>
        <v>0</v>
      </c>
      <c r="CI42" s="36">
        <f t="shared" si="8"/>
        <v>0</v>
      </c>
      <c r="CJ42" s="36">
        <f t="shared" si="9"/>
        <v>0</v>
      </c>
      <c r="CK42" s="10"/>
      <c r="CL42" s="10"/>
      <c r="CM42" s="10"/>
      <c r="CN42" s="10"/>
      <c r="CO42" s="10"/>
    </row>
    <row r="43" spans="1:93" ht="16.350000000000001" customHeight="1" x14ac:dyDescent="0.25">
      <c r="A43" s="383"/>
      <c r="B43" s="49" t="s">
        <v>44</v>
      </c>
      <c r="C43" s="50">
        <f t="shared" si="0"/>
        <v>0</v>
      </c>
      <c r="D43" s="51">
        <f t="shared" si="12"/>
        <v>0</v>
      </c>
      <c r="E43" s="52">
        <f t="shared" si="12"/>
        <v>0</v>
      </c>
      <c r="F43" s="90"/>
      <c r="G43" s="91"/>
      <c r="H43" s="53"/>
      <c r="I43" s="54"/>
      <c r="J43" s="53"/>
      <c r="K43" s="55"/>
      <c r="L43" s="53"/>
      <c r="M43" s="55"/>
      <c r="N43" s="53"/>
      <c r="O43" s="55"/>
      <c r="P43" s="53"/>
      <c r="Q43" s="55"/>
      <c r="R43" s="53"/>
      <c r="S43" s="55"/>
      <c r="T43" s="53"/>
      <c r="U43" s="55"/>
      <c r="V43" s="53"/>
      <c r="W43" s="55"/>
      <c r="X43" s="53"/>
      <c r="Y43" s="55"/>
      <c r="Z43" s="53"/>
      <c r="AA43" s="55"/>
      <c r="AB43" s="53"/>
      <c r="AC43" s="55"/>
      <c r="AD43" s="53"/>
      <c r="AE43" s="55"/>
      <c r="AF43" s="53"/>
      <c r="AG43" s="55"/>
      <c r="AH43" s="53"/>
      <c r="AI43" s="55"/>
      <c r="AJ43" s="53"/>
      <c r="AK43" s="55"/>
      <c r="AL43" s="56"/>
      <c r="AM43" s="57"/>
      <c r="AN43" s="46"/>
      <c r="AO43" s="58"/>
      <c r="AP43" s="42"/>
      <c r="AQ43" s="32"/>
      <c r="AR43" s="32"/>
      <c r="AS43" s="48"/>
      <c r="AT43" s="32"/>
      <c r="AU43" s="33" t="str">
        <f t="shared" si="1"/>
        <v/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17"/>
      <c r="BG43" s="17"/>
      <c r="BX43" s="2"/>
      <c r="CA43" s="35" t="str">
        <f t="shared" si="2"/>
        <v/>
      </c>
      <c r="CB43" s="35" t="str">
        <f t="shared" si="3"/>
        <v/>
      </c>
      <c r="CC43" s="35" t="str">
        <f t="shared" si="4"/>
        <v/>
      </c>
      <c r="CD43" s="35" t="str">
        <f t="shared" si="5"/>
        <v/>
      </c>
      <c r="CE43" s="35"/>
      <c r="CF43" s="35"/>
      <c r="CG43" s="36">
        <f t="shared" si="6"/>
        <v>0</v>
      </c>
      <c r="CH43" s="36">
        <f t="shared" si="7"/>
        <v>0</v>
      </c>
      <c r="CI43" s="36">
        <f t="shared" si="8"/>
        <v>0</v>
      </c>
      <c r="CJ43" s="36">
        <f t="shared" si="9"/>
        <v>0</v>
      </c>
      <c r="CK43" s="10"/>
      <c r="CL43" s="10"/>
      <c r="CM43" s="10"/>
      <c r="CN43" s="10"/>
      <c r="CO43" s="10"/>
    </row>
    <row r="44" spans="1:93" ht="16.350000000000001" customHeight="1" x14ac:dyDescent="0.25">
      <c r="A44" s="383"/>
      <c r="B44" s="37" t="s">
        <v>45</v>
      </c>
      <c r="C44" s="38">
        <f t="shared" si="0"/>
        <v>0</v>
      </c>
      <c r="D44" s="39">
        <f t="shared" si="12"/>
        <v>0</v>
      </c>
      <c r="E44" s="40">
        <f t="shared" si="12"/>
        <v>0</v>
      </c>
      <c r="F44" s="90"/>
      <c r="G44" s="92"/>
      <c r="H44" s="41"/>
      <c r="I44" s="42"/>
      <c r="J44" s="41"/>
      <c r="K44" s="43"/>
      <c r="L44" s="41"/>
      <c r="M44" s="43"/>
      <c r="N44" s="41"/>
      <c r="O44" s="43"/>
      <c r="P44" s="41"/>
      <c r="Q44" s="43"/>
      <c r="R44" s="41"/>
      <c r="S44" s="43"/>
      <c r="T44" s="41"/>
      <c r="U44" s="43"/>
      <c r="V44" s="41"/>
      <c r="W44" s="43"/>
      <c r="X44" s="41"/>
      <c r="Y44" s="43"/>
      <c r="Z44" s="41"/>
      <c r="AA44" s="43"/>
      <c r="AB44" s="41"/>
      <c r="AC44" s="43"/>
      <c r="AD44" s="41"/>
      <c r="AE44" s="43"/>
      <c r="AF44" s="41"/>
      <c r="AG44" s="43"/>
      <c r="AH44" s="41"/>
      <c r="AI44" s="43"/>
      <c r="AJ44" s="41"/>
      <c r="AK44" s="43"/>
      <c r="AL44" s="44"/>
      <c r="AM44" s="45"/>
      <c r="AN44" s="46"/>
      <c r="AO44" s="47"/>
      <c r="AP44" s="42"/>
      <c r="AQ44" s="32"/>
      <c r="AR44" s="32"/>
      <c r="AS44" s="48"/>
      <c r="AT44" s="32"/>
      <c r="AU44" s="33" t="str">
        <f t="shared" si="1"/>
        <v/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17"/>
      <c r="BG44" s="17"/>
      <c r="BX44" s="2"/>
      <c r="CA44" s="35" t="str">
        <f t="shared" si="2"/>
        <v/>
      </c>
      <c r="CB44" s="35" t="str">
        <f t="shared" si="3"/>
        <v/>
      </c>
      <c r="CC44" s="35" t="str">
        <f t="shared" si="4"/>
        <v/>
      </c>
      <c r="CD44" s="35" t="str">
        <f t="shared" si="5"/>
        <v/>
      </c>
      <c r="CE44" s="35"/>
      <c r="CF44" s="35"/>
      <c r="CG44" s="36">
        <f t="shared" si="6"/>
        <v>0</v>
      </c>
      <c r="CH44" s="36">
        <f t="shared" si="7"/>
        <v>0</v>
      </c>
      <c r="CI44" s="36">
        <f t="shared" si="8"/>
        <v>0</v>
      </c>
      <c r="CJ44" s="36">
        <f t="shared" si="9"/>
        <v>0</v>
      </c>
      <c r="CK44" s="10"/>
      <c r="CL44" s="10"/>
      <c r="CM44" s="10"/>
      <c r="CN44" s="10"/>
      <c r="CO44" s="10"/>
    </row>
    <row r="45" spans="1:93" ht="16.350000000000001" customHeight="1" x14ac:dyDescent="0.25">
      <c r="A45" s="383"/>
      <c r="B45" s="59" t="s">
        <v>46</v>
      </c>
      <c r="C45" s="38">
        <f t="shared" si="0"/>
        <v>0</v>
      </c>
      <c r="D45" s="39">
        <f t="shared" si="12"/>
        <v>0</v>
      </c>
      <c r="E45" s="61">
        <f t="shared" si="12"/>
        <v>0</v>
      </c>
      <c r="F45" s="90"/>
      <c r="G45" s="93"/>
      <c r="H45" s="94"/>
      <c r="I45" s="95"/>
      <c r="J45" s="94"/>
      <c r="K45" s="96"/>
      <c r="L45" s="94"/>
      <c r="M45" s="96"/>
      <c r="N45" s="94"/>
      <c r="O45" s="96"/>
      <c r="P45" s="94"/>
      <c r="Q45" s="96"/>
      <c r="R45" s="41"/>
      <c r="S45" s="43"/>
      <c r="T45" s="41"/>
      <c r="U45" s="43"/>
      <c r="V45" s="41"/>
      <c r="W45" s="43"/>
      <c r="X45" s="41"/>
      <c r="Y45" s="43"/>
      <c r="Z45" s="41"/>
      <c r="AA45" s="43"/>
      <c r="AB45" s="41"/>
      <c r="AC45" s="43"/>
      <c r="AD45" s="41"/>
      <c r="AE45" s="43"/>
      <c r="AF45" s="41"/>
      <c r="AG45" s="43"/>
      <c r="AH45" s="41"/>
      <c r="AI45" s="43"/>
      <c r="AJ45" s="41"/>
      <c r="AK45" s="43"/>
      <c r="AL45" s="44"/>
      <c r="AM45" s="45"/>
      <c r="AN45" s="46"/>
      <c r="AO45" s="47"/>
      <c r="AP45" s="42"/>
      <c r="AQ45" s="32"/>
      <c r="AR45" s="32"/>
      <c r="AS45" s="48"/>
      <c r="AT45" s="32"/>
      <c r="AU45" s="33" t="str">
        <f t="shared" si="1"/>
        <v/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17"/>
      <c r="BG45" s="17"/>
      <c r="BX45" s="2"/>
      <c r="CA45" s="35" t="str">
        <f t="shared" si="2"/>
        <v/>
      </c>
      <c r="CB45" s="35" t="str">
        <f t="shared" si="3"/>
        <v/>
      </c>
      <c r="CC45" s="35" t="str">
        <f t="shared" si="4"/>
        <v/>
      </c>
      <c r="CD45" s="35" t="str">
        <f t="shared" si="5"/>
        <v/>
      </c>
      <c r="CE45" s="35"/>
      <c r="CF45" s="35"/>
      <c r="CG45" s="36">
        <f t="shared" si="6"/>
        <v>0</v>
      </c>
      <c r="CH45" s="36">
        <f t="shared" si="7"/>
        <v>0</v>
      </c>
      <c r="CI45" s="36">
        <f t="shared" si="8"/>
        <v>0</v>
      </c>
      <c r="CJ45" s="36">
        <f t="shared" si="9"/>
        <v>0</v>
      </c>
      <c r="CK45" s="10"/>
      <c r="CL45" s="10"/>
      <c r="CM45" s="10"/>
      <c r="CN45" s="10"/>
      <c r="CO45" s="10"/>
    </row>
    <row r="46" spans="1:93" ht="16.350000000000001" customHeight="1" x14ac:dyDescent="0.25">
      <c r="A46" s="384"/>
      <c r="B46" s="63" t="s">
        <v>47</v>
      </c>
      <c r="C46" s="64">
        <f t="shared" si="0"/>
        <v>0</v>
      </c>
      <c r="D46" s="65">
        <f t="shared" si="12"/>
        <v>0</v>
      </c>
      <c r="E46" s="66">
        <f t="shared" si="12"/>
        <v>0</v>
      </c>
      <c r="F46" s="97"/>
      <c r="G46" s="98"/>
      <c r="H46" s="67"/>
      <c r="I46" s="68"/>
      <c r="J46" s="67"/>
      <c r="K46" s="69"/>
      <c r="L46" s="67"/>
      <c r="M46" s="69"/>
      <c r="N46" s="67"/>
      <c r="O46" s="69"/>
      <c r="P46" s="67"/>
      <c r="Q46" s="69"/>
      <c r="R46" s="67"/>
      <c r="S46" s="69"/>
      <c r="T46" s="67"/>
      <c r="U46" s="69"/>
      <c r="V46" s="67"/>
      <c r="W46" s="69"/>
      <c r="X46" s="67"/>
      <c r="Y46" s="69"/>
      <c r="Z46" s="67"/>
      <c r="AA46" s="69"/>
      <c r="AB46" s="67"/>
      <c r="AC46" s="69"/>
      <c r="AD46" s="67"/>
      <c r="AE46" s="69"/>
      <c r="AF46" s="67"/>
      <c r="AG46" s="69"/>
      <c r="AH46" s="67"/>
      <c r="AI46" s="69"/>
      <c r="AJ46" s="67"/>
      <c r="AK46" s="69"/>
      <c r="AL46" s="99"/>
      <c r="AM46" s="71"/>
      <c r="AN46" s="72"/>
      <c r="AO46" s="73"/>
      <c r="AP46" s="74"/>
      <c r="AQ46" s="75"/>
      <c r="AR46" s="75"/>
      <c r="AS46" s="76"/>
      <c r="AT46" s="75"/>
      <c r="AU46" s="33" t="str">
        <f t="shared" si="1"/>
        <v/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17"/>
      <c r="BG46" s="17"/>
      <c r="BX46" s="2"/>
      <c r="CA46" s="35" t="str">
        <f t="shared" si="2"/>
        <v/>
      </c>
      <c r="CB46" s="35" t="str">
        <f t="shared" si="3"/>
        <v/>
      </c>
      <c r="CC46" s="35" t="str">
        <f t="shared" si="4"/>
        <v/>
      </c>
      <c r="CD46" s="35" t="str">
        <f t="shared" si="5"/>
        <v/>
      </c>
      <c r="CE46" s="35"/>
      <c r="CF46" s="35"/>
      <c r="CG46" s="36">
        <f t="shared" si="6"/>
        <v>0</v>
      </c>
      <c r="CH46" s="36">
        <f t="shared" si="7"/>
        <v>0</v>
      </c>
      <c r="CI46" s="36">
        <f t="shared" si="8"/>
        <v>0</v>
      </c>
      <c r="CJ46" s="36">
        <f t="shared" si="9"/>
        <v>0</v>
      </c>
      <c r="CK46" s="10"/>
      <c r="CL46" s="10"/>
      <c r="CM46" s="10"/>
      <c r="CN46" s="10"/>
      <c r="CO46" s="10"/>
    </row>
    <row r="47" spans="1:93" ht="16.350000000000001" customHeight="1" x14ac:dyDescent="0.25">
      <c r="A47" s="382" t="s">
        <v>50</v>
      </c>
      <c r="B47" s="18" t="s">
        <v>37</v>
      </c>
      <c r="C47" s="19">
        <f t="shared" si="0"/>
        <v>13</v>
      </c>
      <c r="D47" s="20">
        <f t="shared" si="12"/>
        <v>9</v>
      </c>
      <c r="E47" s="21">
        <f t="shared" si="12"/>
        <v>4</v>
      </c>
      <c r="F47" s="88"/>
      <c r="G47" s="89"/>
      <c r="H47" s="22"/>
      <c r="I47" s="23"/>
      <c r="J47" s="22"/>
      <c r="K47" s="24"/>
      <c r="L47" s="22"/>
      <c r="M47" s="24"/>
      <c r="N47" s="22"/>
      <c r="O47" s="24"/>
      <c r="P47" s="22">
        <v>4</v>
      </c>
      <c r="Q47" s="24">
        <v>1</v>
      </c>
      <c r="R47" s="22"/>
      <c r="S47" s="24"/>
      <c r="T47" s="22">
        <v>1</v>
      </c>
      <c r="U47" s="24"/>
      <c r="V47" s="22">
        <v>1</v>
      </c>
      <c r="W47" s="24">
        <v>1</v>
      </c>
      <c r="X47" s="22">
        <v>3</v>
      </c>
      <c r="Y47" s="24">
        <v>2</v>
      </c>
      <c r="Z47" s="22"/>
      <c r="AA47" s="24"/>
      <c r="AB47" s="22"/>
      <c r="AC47" s="24"/>
      <c r="AD47" s="22"/>
      <c r="AE47" s="24"/>
      <c r="AF47" s="22"/>
      <c r="AG47" s="24"/>
      <c r="AH47" s="22"/>
      <c r="AI47" s="24"/>
      <c r="AJ47" s="22"/>
      <c r="AK47" s="24"/>
      <c r="AL47" s="25"/>
      <c r="AM47" s="26"/>
      <c r="AN47" s="81"/>
      <c r="AO47" s="28">
        <v>0</v>
      </c>
      <c r="AP47" s="29">
        <v>0</v>
      </c>
      <c r="AQ47" s="83">
        <v>0</v>
      </c>
      <c r="AR47" s="83">
        <v>1</v>
      </c>
      <c r="AS47" s="100"/>
      <c r="AT47" s="83">
        <v>0</v>
      </c>
      <c r="AU47" s="33" t="str">
        <f t="shared" si="1"/>
        <v/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17"/>
      <c r="BG47" s="17"/>
      <c r="BX47" s="2"/>
      <c r="CA47" s="35" t="str">
        <f t="shared" si="2"/>
        <v/>
      </c>
      <c r="CB47" s="35" t="str">
        <f t="shared" si="3"/>
        <v/>
      </c>
      <c r="CC47" s="35" t="str">
        <f t="shared" si="4"/>
        <v/>
      </c>
      <c r="CD47" s="35" t="str">
        <f t="shared" si="5"/>
        <v/>
      </c>
      <c r="CE47" s="35"/>
      <c r="CF47" s="35"/>
      <c r="CG47" s="36">
        <f t="shared" si="6"/>
        <v>0</v>
      </c>
      <c r="CH47" s="36">
        <f t="shared" si="7"/>
        <v>0</v>
      </c>
      <c r="CI47" s="36">
        <f t="shared" si="8"/>
        <v>0</v>
      </c>
      <c r="CJ47" s="36">
        <f t="shared" si="9"/>
        <v>0</v>
      </c>
      <c r="CK47" s="10"/>
      <c r="CL47" s="10"/>
      <c r="CM47" s="10"/>
      <c r="CN47" s="10"/>
      <c r="CO47" s="10"/>
    </row>
    <row r="48" spans="1:93" ht="16.350000000000001" customHeight="1" x14ac:dyDescent="0.25">
      <c r="A48" s="383"/>
      <c r="B48" s="37" t="s">
        <v>38</v>
      </c>
      <c r="C48" s="38">
        <f t="shared" si="0"/>
        <v>0</v>
      </c>
      <c r="D48" s="39">
        <f>SUM(H48+J48+L48+N48+P48+R48+T48+V48+X48+Z48+AB48+AD48+AF48+AH48+AJ48+AL48)</f>
        <v>0</v>
      </c>
      <c r="E48" s="40">
        <f t="shared" si="12"/>
        <v>0</v>
      </c>
      <c r="F48" s="90"/>
      <c r="G48" s="91"/>
      <c r="H48" s="41"/>
      <c r="I48" s="42"/>
      <c r="J48" s="41"/>
      <c r="K48" s="43"/>
      <c r="L48" s="41"/>
      <c r="M48" s="43"/>
      <c r="N48" s="41"/>
      <c r="O48" s="43"/>
      <c r="P48" s="41"/>
      <c r="Q48" s="43"/>
      <c r="R48" s="41"/>
      <c r="S48" s="43"/>
      <c r="T48" s="41"/>
      <c r="U48" s="43"/>
      <c r="V48" s="41"/>
      <c r="W48" s="43"/>
      <c r="X48" s="41"/>
      <c r="Y48" s="43"/>
      <c r="Z48" s="41"/>
      <c r="AA48" s="43"/>
      <c r="AB48" s="41"/>
      <c r="AC48" s="43"/>
      <c r="AD48" s="41"/>
      <c r="AE48" s="43"/>
      <c r="AF48" s="41"/>
      <c r="AG48" s="43"/>
      <c r="AH48" s="41"/>
      <c r="AI48" s="43"/>
      <c r="AJ48" s="41"/>
      <c r="AK48" s="43"/>
      <c r="AL48" s="44"/>
      <c r="AM48" s="45"/>
      <c r="AN48" s="46"/>
      <c r="AO48" s="47"/>
      <c r="AP48" s="42"/>
      <c r="AQ48" s="32"/>
      <c r="AR48" s="32"/>
      <c r="AS48" s="48"/>
      <c r="AT48" s="32"/>
      <c r="AU48" s="33" t="str">
        <f t="shared" si="1"/>
        <v/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17"/>
      <c r="BG48" s="17"/>
      <c r="BX48" s="2"/>
      <c r="CA48" s="35" t="str">
        <f t="shared" si="2"/>
        <v/>
      </c>
      <c r="CB48" s="35" t="str">
        <f t="shared" si="3"/>
        <v/>
      </c>
      <c r="CC48" s="35" t="str">
        <f t="shared" si="4"/>
        <v/>
      </c>
      <c r="CD48" s="35" t="str">
        <f t="shared" si="5"/>
        <v/>
      </c>
      <c r="CE48" s="35"/>
      <c r="CF48" s="35"/>
      <c r="CG48" s="36">
        <f t="shared" si="6"/>
        <v>0</v>
      </c>
      <c r="CH48" s="36">
        <f t="shared" si="7"/>
        <v>0</v>
      </c>
      <c r="CI48" s="36">
        <f t="shared" si="8"/>
        <v>0</v>
      </c>
      <c r="CJ48" s="36">
        <f t="shared" si="9"/>
        <v>0</v>
      </c>
      <c r="CK48" s="10"/>
      <c r="CL48" s="10"/>
      <c r="CM48" s="10"/>
      <c r="CN48" s="10"/>
      <c r="CO48" s="10"/>
    </row>
    <row r="49" spans="1:93" ht="16.350000000000001" customHeight="1" x14ac:dyDescent="0.25">
      <c r="A49" s="383"/>
      <c r="B49" s="37" t="s">
        <v>39</v>
      </c>
      <c r="C49" s="38">
        <f t="shared" si="0"/>
        <v>175</v>
      </c>
      <c r="D49" s="39">
        <f t="shared" si="12"/>
        <v>130</v>
      </c>
      <c r="E49" s="40">
        <f t="shared" si="12"/>
        <v>45</v>
      </c>
      <c r="F49" s="90"/>
      <c r="G49" s="91"/>
      <c r="H49" s="41"/>
      <c r="I49" s="42"/>
      <c r="J49" s="41"/>
      <c r="K49" s="43"/>
      <c r="L49" s="41">
        <v>2</v>
      </c>
      <c r="M49" s="43"/>
      <c r="N49" s="41">
        <v>6</v>
      </c>
      <c r="O49" s="43">
        <v>2</v>
      </c>
      <c r="P49" s="41">
        <v>21</v>
      </c>
      <c r="Q49" s="43">
        <v>5</v>
      </c>
      <c r="R49" s="41">
        <v>20</v>
      </c>
      <c r="S49" s="43">
        <v>6</v>
      </c>
      <c r="T49" s="41">
        <v>12</v>
      </c>
      <c r="U49" s="43">
        <v>6</v>
      </c>
      <c r="V49" s="41">
        <v>16</v>
      </c>
      <c r="W49" s="43">
        <v>10</v>
      </c>
      <c r="X49" s="41">
        <v>23</v>
      </c>
      <c r="Y49" s="43">
        <v>8</v>
      </c>
      <c r="Z49" s="41">
        <v>21</v>
      </c>
      <c r="AA49" s="43">
        <v>6</v>
      </c>
      <c r="AB49" s="41">
        <v>7</v>
      </c>
      <c r="AC49" s="43">
        <v>1</v>
      </c>
      <c r="AD49" s="41">
        <v>1</v>
      </c>
      <c r="AE49" s="43"/>
      <c r="AF49" s="41"/>
      <c r="AG49" s="43">
        <v>1</v>
      </c>
      <c r="AH49" s="41">
        <v>1</v>
      </c>
      <c r="AI49" s="43"/>
      <c r="AJ49" s="41"/>
      <c r="AK49" s="43"/>
      <c r="AL49" s="44"/>
      <c r="AM49" s="45"/>
      <c r="AN49" s="46"/>
      <c r="AO49" s="47">
        <v>0</v>
      </c>
      <c r="AP49" s="42">
        <v>3</v>
      </c>
      <c r="AQ49" s="32">
        <v>4</v>
      </c>
      <c r="AR49" s="32">
        <v>19</v>
      </c>
      <c r="AS49" s="48"/>
      <c r="AT49" s="32">
        <v>0</v>
      </c>
      <c r="AU49" s="33" t="str">
        <f t="shared" si="1"/>
        <v/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17"/>
      <c r="BG49" s="17"/>
      <c r="BX49" s="2"/>
      <c r="CA49" s="35" t="str">
        <f t="shared" si="2"/>
        <v/>
      </c>
      <c r="CB49" s="35" t="str">
        <f t="shared" si="3"/>
        <v/>
      </c>
      <c r="CC49" s="35" t="str">
        <f t="shared" si="4"/>
        <v/>
      </c>
      <c r="CD49" s="35" t="str">
        <f t="shared" si="5"/>
        <v/>
      </c>
      <c r="CE49" s="35"/>
      <c r="CF49" s="35"/>
      <c r="CG49" s="36">
        <f t="shared" si="6"/>
        <v>0</v>
      </c>
      <c r="CH49" s="36">
        <f t="shared" si="7"/>
        <v>0</v>
      </c>
      <c r="CI49" s="36">
        <f t="shared" si="8"/>
        <v>0</v>
      </c>
      <c r="CJ49" s="36">
        <f t="shared" si="9"/>
        <v>0</v>
      </c>
      <c r="CK49" s="10"/>
      <c r="CL49" s="10"/>
      <c r="CM49" s="10"/>
      <c r="CN49" s="10"/>
      <c r="CO49" s="10"/>
    </row>
    <row r="50" spans="1:93" ht="16.350000000000001" customHeight="1" x14ac:dyDescent="0.25">
      <c r="A50" s="383"/>
      <c r="B50" s="37" t="s">
        <v>40</v>
      </c>
      <c r="C50" s="38">
        <f t="shared" si="0"/>
        <v>0</v>
      </c>
      <c r="D50" s="39">
        <f t="shared" si="12"/>
        <v>0</v>
      </c>
      <c r="E50" s="40">
        <f t="shared" si="12"/>
        <v>0</v>
      </c>
      <c r="F50" s="90"/>
      <c r="G50" s="91"/>
      <c r="H50" s="41"/>
      <c r="I50" s="42"/>
      <c r="J50" s="41"/>
      <c r="K50" s="43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1"/>
      <c r="W50" s="43"/>
      <c r="X50" s="41"/>
      <c r="Y50" s="43"/>
      <c r="Z50" s="41"/>
      <c r="AA50" s="43"/>
      <c r="AB50" s="41"/>
      <c r="AC50" s="43"/>
      <c r="AD50" s="41"/>
      <c r="AE50" s="43"/>
      <c r="AF50" s="41"/>
      <c r="AG50" s="43"/>
      <c r="AH50" s="41"/>
      <c r="AI50" s="43"/>
      <c r="AJ50" s="41"/>
      <c r="AK50" s="43"/>
      <c r="AL50" s="44"/>
      <c r="AM50" s="45"/>
      <c r="AN50" s="46"/>
      <c r="AO50" s="47"/>
      <c r="AP50" s="42"/>
      <c r="AQ50" s="32"/>
      <c r="AR50" s="32"/>
      <c r="AS50" s="48"/>
      <c r="AT50" s="32"/>
      <c r="AU50" s="33" t="str">
        <f t="shared" si="1"/>
        <v/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7"/>
      <c r="BG50" s="17"/>
      <c r="BX50" s="2"/>
      <c r="CA50" s="35" t="str">
        <f t="shared" si="2"/>
        <v/>
      </c>
      <c r="CB50" s="35" t="str">
        <f t="shared" si="3"/>
        <v/>
      </c>
      <c r="CC50" s="35" t="str">
        <f t="shared" si="4"/>
        <v/>
      </c>
      <c r="CD50" s="35" t="str">
        <f t="shared" si="5"/>
        <v/>
      </c>
      <c r="CE50" s="35"/>
      <c r="CF50" s="35"/>
      <c r="CG50" s="36">
        <f t="shared" si="6"/>
        <v>0</v>
      </c>
      <c r="CH50" s="36">
        <f t="shared" si="7"/>
        <v>0</v>
      </c>
      <c r="CI50" s="36">
        <f t="shared" si="8"/>
        <v>0</v>
      </c>
      <c r="CJ50" s="36">
        <f t="shared" si="9"/>
        <v>0</v>
      </c>
      <c r="CK50" s="10"/>
      <c r="CL50" s="10"/>
      <c r="CM50" s="10"/>
      <c r="CN50" s="10"/>
      <c r="CO50" s="10"/>
    </row>
    <row r="51" spans="1:93" ht="16.350000000000001" customHeight="1" x14ac:dyDescent="0.25">
      <c r="A51" s="383"/>
      <c r="B51" s="37" t="s">
        <v>41</v>
      </c>
      <c r="C51" s="38">
        <f t="shared" si="0"/>
        <v>0</v>
      </c>
      <c r="D51" s="39">
        <f>SUM(H51+J51+L51+N51+P51+R51+T51+V51+X51+Z51+AB51+AD51+AF51+AH51+AJ51+AL51)</f>
        <v>0</v>
      </c>
      <c r="E51" s="40">
        <f t="shared" si="12"/>
        <v>0</v>
      </c>
      <c r="F51" s="90"/>
      <c r="G51" s="91"/>
      <c r="H51" s="41"/>
      <c r="I51" s="42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41"/>
      <c r="W51" s="43"/>
      <c r="X51" s="41"/>
      <c r="Y51" s="43"/>
      <c r="Z51" s="41"/>
      <c r="AA51" s="43"/>
      <c r="AB51" s="41"/>
      <c r="AC51" s="43"/>
      <c r="AD51" s="41"/>
      <c r="AE51" s="43"/>
      <c r="AF51" s="41"/>
      <c r="AG51" s="43"/>
      <c r="AH51" s="41"/>
      <c r="AI51" s="43"/>
      <c r="AJ51" s="41"/>
      <c r="AK51" s="43"/>
      <c r="AL51" s="44"/>
      <c r="AM51" s="45"/>
      <c r="AN51" s="46"/>
      <c r="AO51" s="47"/>
      <c r="AP51" s="42"/>
      <c r="AQ51" s="32"/>
      <c r="AR51" s="32"/>
      <c r="AS51" s="48"/>
      <c r="AT51" s="32"/>
      <c r="AU51" s="33" t="str">
        <f t="shared" si="1"/>
        <v/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7"/>
      <c r="BG51" s="17"/>
      <c r="BX51" s="2"/>
      <c r="CA51" s="35" t="str">
        <f t="shared" si="2"/>
        <v/>
      </c>
      <c r="CB51" s="35" t="str">
        <f t="shared" si="3"/>
        <v/>
      </c>
      <c r="CC51" s="35" t="str">
        <f t="shared" si="4"/>
        <v/>
      </c>
      <c r="CD51" s="35" t="str">
        <f t="shared" si="5"/>
        <v/>
      </c>
      <c r="CE51" s="35"/>
      <c r="CF51" s="35"/>
      <c r="CG51" s="36">
        <f t="shared" si="6"/>
        <v>0</v>
      </c>
      <c r="CH51" s="36">
        <f t="shared" si="7"/>
        <v>0</v>
      </c>
      <c r="CI51" s="36">
        <f t="shared" si="8"/>
        <v>0</v>
      </c>
      <c r="CJ51" s="36">
        <f t="shared" si="9"/>
        <v>0</v>
      </c>
      <c r="CK51" s="10"/>
      <c r="CL51" s="10"/>
      <c r="CM51" s="10"/>
      <c r="CN51" s="10"/>
      <c r="CO51" s="10"/>
    </row>
    <row r="52" spans="1:93" ht="16.350000000000001" customHeight="1" x14ac:dyDescent="0.25">
      <c r="A52" s="383"/>
      <c r="B52" s="37" t="s">
        <v>42</v>
      </c>
      <c r="C52" s="38">
        <f t="shared" si="0"/>
        <v>0</v>
      </c>
      <c r="D52" s="39">
        <f t="shared" si="12"/>
        <v>0</v>
      </c>
      <c r="E52" s="40">
        <f t="shared" si="12"/>
        <v>0</v>
      </c>
      <c r="F52" s="90"/>
      <c r="G52" s="91"/>
      <c r="H52" s="41"/>
      <c r="I52" s="42"/>
      <c r="J52" s="41"/>
      <c r="K52" s="43"/>
      <c r="L52" s="41"/>
      <c r="M52" s="43"/>
      <c r="N52" s="41"/>
      <c r="O52" s="43"/>
      <c r="P52" s="41"/>
      <c r="Q52" s="43"/>
      <c r="R52" s="41"/>
      <c r="S52" s="43"/>
      <c r="T52" s="41"/>
      <c r="U52" s="43"/>
      <c r="V52" s="41"/>
      <c r="W52" s="43"/>
      <c r="X52" s="41"/>
      <c r="Y52" s="43"/>
      <c r="Z52" s="41"/>
      <c r="AA52" s="43"/>
      <c r="AB52" s="41"/>
      <c r="AC52" s="43"/>
      <c r="AD52" s="41"/>
      <c r="AE52" s="43"/>
      <c r="AF52" s="41"/>
      <c r="AG52" s="43"/>
      <c r="AH52" s="41"/>
      <c r="AI52" s="43"/>
      <c r="AJ52" s="41"/>
      <c r="AK52" s="43"/>
      <c r="AL52" s="44"/>
      <c r="AM52" s="45"/>
      <c r="AN52" s="46"/>
      <c r="AO52" s="47"/>
      <c r="AP52" s="42"/>
      <c r="AQ52" s="32"/>
      <c r="AR52" s="32"/>
      <c r="AS52" s="48"/>
      <c r="AT52" s="32"/>
      <c r="AU52" s="33" t="str">
        <f t="shared" si="1"/>
        <v/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17"/>
      <c r="BG52" s="17"/>
      <c r="BX52" s="2"/>
      <c r="CA52" s="35" t="str">
        <f t="shared" si="2"/>
        <v/>
      </c>
      <c r="CB52" s="35" t="str">
        <f t="shared" si="3"/>
        <v/>
      </c>
      <c r="CC52" s="35" t="str">
        <f t="shared" si="4"/>
        <v/>
      </c>
      <c r="CD52" s="35" t="str">
        <f t="shared" si="5"/>
        <v/>
      </c>
      <c r="CE52" s="35"/>
      <c r="CF52" s="35"/>
      <c r="CG52" s="36">
        <f t="shared" si="6"/>
        <v>0</v>
      </c>
      <c r="CH52" s="36">
        <f t="shared" si="7"/>
        <v>0</v>
      </c>
      <c r="CI52" s="36">
        <f t="shared" si="8"/>
        <v>0</v>
      </c>
      <c r="CJ52" s="36">
        <f t="shared" si="9"/>
        <v>0</v>
      </c>
      <c r="CK52" s="10"/>
      <c r="CL52" s="10"/>
      <c r="CM52" s="10"/>
      <c r="CN52" s="10"/>
      <c r="CO52" s="10"/>
    </row>
    <row r="53" spans="1:93" ht="16.350000000000001" customHeight="1" x14ac:dyDescent="0.25">
      <c r="A53" s="383"/>
      <c r="B53" s="37" t="s">
        <v>43</v>
      </c>
      <c r="C53" s="38">
        <f t="shared" si="0"/>
        <v>0</v>
      </c>
      <c r="D53" s="39">
        <f t="shared" ref="D53:E57" si="13">SUM(H53+J53+L53+N53+P53+R53+T53+V53+X53+Z53+AB53+AD53+AF53+AH53+AJ53+AL53)</f>
        <v>0</v>
      </c>
      <c r="E53" s="40">
        <f t="shared" si="13"/>
        <v>0</v>
      </c>
      <c r="F53" s="90"/>
      <c r="G53" s="91"/>
      <c r="H53" s="41"/>
      <c r="I53" s="42"/>
      <c r="J53" s="41"/>
      <c r="K53" s="43"/>
      <c r="L53" s="41"/>
      <c r="M53" s="43"/>
      <c r="N53" s="41"/>
      <c r="O53" s="43"/>
      <c r="P53" s="41"/>
      <c r="Q53" s="43"/>
      <c r="R53" s="41"/>
      <c r="S53" s="43"/>
      <c r="T53" s="41"/>
      <c r="U53" s="43"/>
      <c r="V53" s="41"/>
      <c r="W53" s="43"/>
      <c r="X53" s="41"/>
      <c r="Y53" s="43"/>
      <c r="Z53" s="41"/>
      <c r="AA53" s="43"/>
      <c r="AB53" s="41"/>
      <c r="AC53" s="43"/>
      <c r="AD53" s="41"/>
      <c r="AE53" s="43"/>
      <c r="AF53" s="41"/>
      <c r="AG53" s="43"/>
      <c r="AH53" s="41"/>
      <c r="AI53" s="43"/>
      <c r="AJ53" s="41"/>
      <c r="AK53" s="43"/>
      <c r="AL53" s="44"/>
      <c r="AM53" s="45"/>
      <c r="AN53" s="46"/>
      <c r="AO53" s="47"/>
      <c r="AP53" s="42"/>
      <c r="AQ53" s="32"/>
      <c r="AR53" s="32"/>
      <c r="AS53" s="48"/>
      <c r="AT53" s="32"/>
      <c r="AU53" s="33" t="str">
        <f t="shared" si="1"/>
        <v/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17"/>
      <c r="BG53" s="17"/>
      <c r="BX53" s="2"/>
      <c r="CA53" s="35" t="str">
        <f t="shared" si="2"/>
        <v/>
      </c>
      <c r="CB53" s="35" t="str">
        <f t="shared" si="3"/>
        <v/>
      </c>
      <c r="CC53" s="35" t="str">
        <f t="shared" si="4"/>
        <v/>
      </c>
      <c r="CD53" s="35" t="str">
        <f t="shared" si="5"/>
        <v/>
      </c>
      <c r="CE53" s="35"/>
      <c r="CF53" s="35"/>
      <c r="CG53" s="36">
        <f t="shared" si="6"/>
        <v>0</v>
      </c>
      <c r="CH53" s="36">
        <f t="shared" si="7"/>
        <v>0</v>
      </c>
      <c r="CI53" s="36">
        <f t="shared" si="8"/>
        <v>0</v>
      </c>
      <c r="CJ53" s="36">
        <f t="shared" si="9"/>
        <v>0</v>
      </c>
      <c r="CK53" s="10"/>
      <c r="CL53" s="10"/>
      <c r="CM53" s="10"/>
      <c r="CN53" s="10"/>
      <c r="CO53" s="10"/>
    </row>
    <row r="54" spans="1:93" ht="16.350000000000001" customHeight="1" x14ac:dyDescent="0.25">
      <c r="A54" s="383"/>
      <c r="B54" s="49" t="s">
        <v>44</v>
      </c>
      <c r="C54" s="50">
        <f t="shared" si="0"/>
        <v>0</v>
      </c>
      <c r="D54" s="51">
        <f>SUM(H54+J54+L54+N54+P54+R54+T54+V54+X54+Z54+AB54+AD54+AF54+AH54+AJ54+AL54)</f>
        <v>0</v>
      </c>
      <c r="E54" s="52">
        <f t="shared" si="13"/>
        <v>0</v>
      </c>
      <c r="F54" s="90"/>
      <c r="G54" s="91"/>
      <c r="H54" s="53"/>
      <c r="I54" s="54"/>
      <c r="J54" s="53"/>
      <c r="K54" s="55"/>
      <c r="L54" s="53"/>
      <c r="M54" s="55"/>
      <c r="N54" s="53"/>
      <c r="O54" s="55"/>
      <c r="P54" s="53"/>
      <c r="Q54" s="55"/>
      <c r="R54" s="53"/>
      <c r="S54" s="55"/>
      <c r="T54" s="53"/>
      <c r="U54" s="55"/>
      <c r="V54" s="53"/>
      <c r="W54" s="55"/>
      <c r="X54" s="53"/>
      <c r="Y54" s="55"/>
      <c r="Z54" s="53"/>
      <c r="AA54" s="55"/>
      <c r="AB54" s="53"/>
      <c r="AC54" s="55"/>
      <c r="AD54" s="53"/>
      <c r="AE54" s="55"/>
      <c r="AF54" s="53"/>
      <c r="AG54" s="55"/>
      <c r="AH54" s="53"/>
      <c r="AI54" s="55"/>
      <c r="AJ54" s="53"/>
      <c r="AK54" s="55"/>
      <c r="AL54" s="56"/>
      <c r="AM54" s="57"/>
      <c r="AN54" s="46"/>
      <c r="AO54" s="58"/>
      <c r="AP54" s="42"/>
      <c r="AQ54" s="32"/>
      <c r="AR54" s="32"/>
      <c r="AS54" s="48"/>
      <c r="AT54" s="32"/>
      <c r="AU54" s="33" t="str">
        <f t="shared" si="1"/>
        <v/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17"/>
      <c r="BG54" s="17"/>
      <c r="BX54" s="2"/>
      <c r="CA54" s="35" t="str">
        <f t="shared" si="2"/>
        <v/>
      </c>
      <c r="CB54" s="35" t="str">
        <f t="shared" si="3"/>
        <v/>
      </c>
      <c r="CC54" s="35" t="str">
        <f t="shared" si="4"/>
        <v/>
      </c>
      <c r="CD54" s="35" t="str">
        <f t="shared" si="5"/>
        <v/>
      </c>
      <c r="CE54" s="35"/>
      <c r="CF54" s="35"/>
      <c r="CG54" s="36">
        <f t="shared" si="6"/>
        <v>0</v>
      </c>
      <c r="CH54" s="36">
        <f t="shared" si="7"/>
        <v>0</v>
      </c>
      <c r="CI54" s="36">
        <f t="shared" si="8"/>
        <v>0</v>
      </c>
      <c r="CJ54" s="36">
        <f t="shared" si="9"/>
        <v>0</v>
      </c>
      <c r="CK54" s="10"/>
      <c r="CL54" s="10"/>
      <c r="CM54" s="10"/>
      <c r="CN54" s="10"/>
      <c r="CO54" s="10"/>
    </row>
    <row r="55" spans="1:93" ht="16.350000000000001" customHeight="1" x14ac:dyDescent="0.25">
      <c r="A55" s="383"/>
      <c r="B55" s="37" t="s">
        <v>45</v>
      </c>
      <c r="C55" s="38">
        <f t="shared" si="0"/>
        <v>0</v>
      </c>
      <c r="D55" s="39">
        <f t="shared" si="13"/>
        <v>0</v>
      </c>
      <c r="E55" s="40">
        <f t="shared" si="13"/>
        <v>0</v>
      </c>
      <c r="F55" s="90"/>
      <c r="G55" s="92"/>
      <c r="H55" s="41"/>
      <c r="I55" s="42"/>
      <c r="J55" s="41"/>
      <c r="K55" s="43"/>
      <c r="L55" s="41"/>
      <c r="M55" s="43"/>
      <c r="N55" s="41"/>
      <c r="O55" s="43"/>
      <c r="P55" s="41"/>
      <c r="Q55" s="43"/>
      <c r="R55" s="41"/>
      <c r="S55" s="43"/>
      <c r="T55" s="41"/>
      <c r="U55" s="43"/>
      <c r="V55" s="41"/>
      <c r="W55" s="43"/>
      <c r="X55" s="41"/>
      <c r="Y55" s="43"/>
      <c r="Z55" s="41"/>
      <c r="AA55" s="43"/>
      <c r="AB55" s="41"/>
      <c r="AC55" s="43"/>
      <c r="AD55" s="41"/>
      <c r="AE55" s="43"/>
      <c r="AF55" s="41"/>
      <c r="AG55" s="43"/>
      <c r="AH55" s="41"/>
      <c r="AI55" s="43"/>
      <c r="AJ55" s="41"/>
      <c r="AK55" s="43"/>
      <c r="AL55" s="44"/>
      <c r="AM55" s="45"/>
      <c r="AN55" s="46"/>
      <c r="AO55" s="47"/>
      <c r="AP55" s="42"/>
      <c r="AQ55" s="32"/>
      <c r="AR55" s="32"/>
      <c r="AS55" s="48"/>
      <c r="AT55" s="32"/>
      <c r="AU55" s="33" t="str">
        <f t="shared" si="1"/>
        <v/>
      </c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17"/>
      <c r="BG55" s="17"/>
      <c r="BX55" s="2"/>
      <c r="CA55" s="35" t="str">
        <f t="shared" si="2"/>
        <v/>
      </c>
      <c r="CB55" s="35" t="str">
        <f t="shared" si="3"/>
        <v/>
      </c>
      <c r="CC55" s="35" t="str">
        <f t="shared" si="4"/>
        <v/>
      </c>
      <c r="CD55" s="35" t="str">
        <f t="shared" si="5"/>
        <v/>
      </c>
      <c r="CE55" s="35"/>
      <c r="CF55" s="35"/>
      <c r="CG55" s="36">
        <f t="shared" si="6"/>
        <v>0</v>
      </c>
      <c r="CH55" s="36">
        <f t="shared" si="7"/>
        <v>0</v>
      </c>
      <c r="CI55" s="36">
        <f t="shared" si="8"/>
        <v>0</v>
      </c>
      <c r="CJ55" s="36">
        <f t="shared" si="9"/>
        <v>0</v>
      </c>
      <c r="CK55" s="10"/>
      <c r="CL55" s="10"/>
      <c r="CM55" s="10"/>
      <c r="CN55" s="10"/>
      <c r="CO55" s="10"/>
    </row>
    <row r="56" spans="1:93" ht="16.350000000000001" customHeight="1" x14ac:dyDescent="0.25">
      <c r="A56" s="383"/>
      <c r="B56" s="59" t="s">
        <v>46</v>
      </c>
      <c r="C56" s="38">
        <f t="shared" si="0"/>
        <v>0</v>
      </c>
      <c r="D56" s="39">
        <f t="shared" si="13"/>
        <v>0</v>
      </c>
      <c r="E56" s="61">
        <f t="shared" si="13"/>
        <v>0</v>
      </c>
      <c r="F56" s="90"/>
      <c r="G56" s="93"/>
      <c r="H56" s="41"/>
      <c r="I56" s="42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41"/>
      <c r="W56" s="43"/>
      <c r="X56" s="41"/>
      <c r="Y56" s="43"/>
      <c r="Z56" s="41"/>
      <c r="AA56" s="43"/>
      <c r="AB56" s="41"/>
      <c r="AC56" s="43"/>
      <c r="AD56" s="41"/>
      <c r="AE56" s="43"/>
      <c r="AF56" s="41"/>
      <c r="AG56" s="101"/>
      <c r="AH56" s="41"/>
      <c r="AI56" s="43"/>
      <c r="AJ56" s="41"/>
      <c r="AK56" s="43"/>
      <c r="AL56" s="44"/>
      <c r="AM56" s="45"/>
      <c r="AN56" s="46"/>
      <c r="AO56" s="47"/>
      <c r="AP56" s="42"/>
      <c r="AQ56" s="32"/>
      <c r="AR56" s="32"/>
      <c r="AS56" s="48"/>
      <c r="AT56" s="32"/>
      <c r="AU56" s="33" t="str">
        <f t="shared" si="1"/>
        <v/>
      </c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17"/>
      <c r="BG56" s="17"/>
      <c r="BX56" s="2"/>
      <c r="CA56" s="35" t="str">
        <f t="shared" si="2"/>
        <v/>
      </c>
      <c r="CB56" s="35" t="str">
        <f t="shared" si="3"/>
        <v/>
      </c>
      <c r="CC56" s="35" t="str">
        <f t="shared" si="4"/>
        <v/>
      </c>
      <c r="CD56" s="35" t="str">
        <f t="shared" si="5"/>
        <v/>
      </c>
      <c r="CE56" s="35"/>
      <c r="CF56" s="35"/>
      <c r="CG56" s="36">
        <f t="shared" si="6"/>
        <v>0</v>
      </c>
      <c r="CH56" s="36">
        <f t="shared" si="7"/>
        <v>0</v>
      </c>
      <c r="CI56" s="36">
        <f t="shared" si="8"/>
        <v>0</v>
      </c>
      <c r="CJ56" s="36">
        <f t="shared" si="9"/>
        <v>0</v>
      </c>
      <c r="CK56" s="10"/>
      <c r="CL56" s="10"/>
      <c r="CM56" s="10"/>
      <c r="CN56" s="10"/>
      <c r="CO56" s="10"/>
    </row>
    <row r="57" spans="1:93" ht="16.350000000000001" customHeight="1" x14ac:dyDescent="0.25">
      <c r="A57" s="384"/>
      <c r="B57" s="63" t="s">
        <v>47</v>
      </c>
      <c r="C57" s="64">
        <f t="shared" si="0"/>
        <v>0</v>
      </c>
      <c r="D57" s="65">
        <f>SUM(H57+J57+L57+N57+P57+R57+T57+V57+X57+Z57+AB57+AD57+AF57+AH57+AJ57+AL57)</f>
        <v>0</v>
      </c>
      <c r="E57" s="66">
        <f t="shared" si="13"/>
        <v>0</v>
      </c>
      <c r="F57" s="97"/>
      <c r="G57" s="98"/>
      <c r="H57" s="67"/>
      <c r="I57" s="68"/>
      <c r="J57" s="67"/>
      <c r="K57" s="69"/>
      <c r="L57" s="67"/>
      <c r="M57" s="69"/>
      <c r="N57" s="67"/>
      <c r="O57" s="69"/>
      <c r="P57" s="67"/>
      <c r="Q57" s="69"/>
      <c r="R57" s="67"/>
      <c r="S57" s="69"/>
      <c r="T57" s="67"/>
      <c r="U57" s="69"/>
      <c r="V57" s="67"/>
      <c r="W57" s="69"/>
      <c r="X57" s="67"/>
      <c r="Y57" s="69"/>
      <c r="Z57" s="67"/>
      <c r="AA57" s="69"/>
      <c r="AB57" s="67"/>
      <c r="AC57" s="69"/>
      <c r="AD57" s="67"/>
      <c r="AE57" s="69"/>
      <c r="AF57" s="67"/>
      <c r="AG57" s="69"/>
      <c r="AH57" s="67"/>
      <c r="AI57" s="69"/>
      <c r="AJ57" s="67"/>
      <c r="AK57" s="69"/>
      <c r="AL57" s="99"/>
      <c r="AM57" s="71"/>
      <c r="AN57" s="72"/>
      <c r="AO57" s="73"/>
      <c r="AP57" s="74"/>
      <c r="AQ57" s="75"/>
      <c r="AR57" s="75"/>
      <c r="AS57" s="48"/>
      <c r="AT57" s="32"/>
      <c r="AU57" s="33" t="str">
        <f t="shared" si="1"/>
        <v/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17"/>
      <c r="BG57" s="17"/>
      <c r="BX57" s="2"/>
      <c r="CA57" s="35" t="str">
        <f t="shared" si="2"/>
        <v/>
      </c>
      <c r="CB57" s="35" t="str">
        <f t="shared" si="3"/>
        <v/>
      </c>
      <c r="CC57" s="35" t="str">
        <f t="shared" si="4"/>
        <v/>
      </c>
      <c r="CD57" s="35" t="str">
        <f t="shared" si="5"/>
        <v/>
      </c>
      <c r="CE57" s="35"/>
      <c r="CF57" s="35"/>
      <c r="CG57" s="36">
        <f t="shared" si="6"/>
        <v>0</v>
      </c>
      <c r="CH57" s="36">
        <f t="shared" si="7"/>
        <v>0</v>
      </c>
      <c r="CI57" s="36">
        <f t="shared" si="8"/>
        <v>0</v>
      </c>
      <c r="CJ57" s="36">
        <f t="shared" si="9"/>
        <v>0</v>
      </c>
      <c r="CK57" s="10"/>
      <c r="CL57" s="10"/>
      <c r="CM57" s="10"/>
      <c r="CN57" s="10"/>
      <c r="CO57" s="10"/>
    </row>
    <row r="58" spans="1:93" ht="16.350000000000001" customHeight="1" x14ac:dyDescent="0.25">
      <c r="A58" s="382" t="s">
        <v>51</v>
      </c>
      <c r="B58" s="18" t="s">
        <v>37</v>
      </c>
      <c r="C58" s="19">
        <f t="shared" si="0"/>
        <v>13</v>
      </c>
      <c r="D58" s="20">
        <f>SUM(J58+L58+N58+P58+R58+T58+V58+X58+Z58+AB58+AD58+AF58+AH58+AJ58+AL58)</f>
        <v>9</v>
      </c>
      <c r="E58" s="21">
        <f>SUM(K58+M58+O58+Q58+S58+U58+W58+Y58+AA58+AC58+AE58+AG58+AI58+AK58+AM58)</f>
        <v>4</v>
      </c>
      <c r="F58" s="88"/>
      <c r="G58" s="89"/>
      <c r="H58" s="88"/>
      <c r="I58" s="89"/>
      <c r="J58" s="22"/>
      <c r="K58" s="24"/>
      <c r="L58" s="22"/>
      <c r="M58" s="24"/>
      <c r="N58" s="22"/>
      <c r="O58" s="24"/>
      <c r="P58" s="22">
        <v>4</v>
      </c>
      <c r="Q58" s="24">
        <v>1</v>
      </c>
      <c r="R58" s="22"/>
      <c r="S58" s="24"/>
      <c r="T58" s="22">
        <v>1</v>
      </c>
      <c r="U58" s="24"/>
      <c r="V58" s="22">
        <v>1</v>
      </c>
      <c r="W58" s="24">
        <v>1</v>
      </c>
      <c r="X58" s="22">
        <v>3</v>
      </c>
      <c r="Y58" s="24">
        <v>2</v>
      </c>
      <c r="Z58" s="22"/>
      <c r="AA58" s="24"/>
      <c r="AB58" s="22"/>
      <c r="AC58" s="24"/>
      <c r="AD58" s="22"/>
      <c r="AE58" s="24"/>
      <c r="AF58" s="22"/>
      <c r="AG58" s="24"/>
      <c r="AH58" s="22"/>
      <c r="AI58" s="24"/>
      <c r="AJ58" s="22"/>
      <c r="AK58" s="24"/>
      <c r="AL58" s="25"/>
      <c r="AM58" s="26"/>
      <c r="AN58" s="81"/>
      <c r="AO58" s="28">
        <v>0</v>
      </c>
      <c r="AP58" s="23">
        <v>0</v>
      </c>
      <c r="AQ58" s="102">
        <v>0</v>
      </c>
      <c r="AR58" s="102">
        <v>1</v>
      </c>
      <c r="AS58" s="102">
        <v>0</v>
      </c>
      <c r="AT58" s="102">
        <v>0</v>
      </c>
      <c r="AU58" s="33" t="str">
        <f t="shared" si="1"/>
        <v/>
      </c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7"/>
      <c r="BG58" s="17"/>
      <c r="BX58" s="2"/>
      <c r="CA58" s="35" t="str">
        <f t="shared" si="2"/>
        <v/>
      </c>
      <c r="CB58" s="35" t="str">
        <f t="shared" si="3"/>
        <v/>
      </c>
      <c r="CC58" s="35" t="str">
        <f t="shared" si="4"/>
        <v/>
      </c>
      <c r="CD58" s="35" t="str">
        <f t="shared" si="5"/>
        <v/>
      </c>
      <c r="CE58" s="35"/>
      <c r="CF58" s="35"/>
      <c r="CG58" s="36">
        <f t="shared" si="6"/>
        <v>0</v>
      </c>
      <c r="CH58" s="36">
        <f t="shared" si="7"/>
        <v>0</v>
      </c>
      <c r="CI58" s="36">
        <f t="shared" si="8"/>
        <v>0</v>
      </c>
      <c r="CJ58" s="36">
        <f t="shared" si="9"/>
        <v>0</v>
      </c>
      <c r="CK58" s="10"/>
      <c r="CL58" s="10"/>
      <c r="CM58" s="10"/>
      <c r="CN58" s="10"/>
      <c r="CO58" s="10"/>
    </row>
    <row r="59" spans="1:93" ht="16.350000000000001" customHeight="1" x14ac:dyDescent="0.25">
      <c r="A59" s="383"/>
      <c r="B59" s="37" t="s">
        <v>38</v>
      </c>
      <c r="C59" s="38">
        <f t="shared" si="0"/>
        <v>0</v>
      </c>
      <c r="D59" s="39">
        <f t="shared" ref="D59:E64" si="14">SUM(J59+L59+N59+P59+R59+T59+V59+X59+Z59+AB59+AD59+AF59+AH59+AJ59+AL59)</f>
        <v>0</v>
      </c>
      <c r="E59" s="40">
        <f t="shared" si="14"/>
        <v>0</v>
      </c>
      <c r="F59" s="90"/>
      <c r="G59" s="91"/>
      <c r="H59" s="90"/>
      <c r="I59" s="91"/>
      <c r="J59" s="41"/>
      <c r="K59" s="43"/>
      <c r="L59" s="41"/>
      <c r="M59" s="43"/>
      <c r="N59" s="41"/>
      <c r="O59" s="43"/>
      <c r="P59" s="41"/>
      <c r="Q59" s="43"/>
      <c r="R59" s="41"/>
      <c r="S59" s="43"/>
      <c r="T59" s="41"/>
      <c r="U59" s="43"/>
      <c r="V59" s="41"/>
      <c r="W59" s="43"/>
      <c r="X59" s="41"/>
      <c r="Y59" s="43"/>
      <c r="Z59" s="41"/>
      <c r="AA59" s="43"/>
      <c r="AB59" s="41"/>
      <c r="AC59" s="43"/>
      <c r="AD59" s="41"/>
      <c r="AE59" s="43"/>
      <c r="AF59" s="41"/>
      <c r="AG59" s="43"/>
      <c r="AH59" s="41"/>
      <c r="AI59" s="43"/>
      <c r="AJ59" s="41"/>
      <c r="AK59" s="43"/>
      <c r="AL59" s="44"/>
      <c r="AM59" s="45"/>
      <c r="AN59" s="46"/>
      <c r="AO59" s="47"/>
      <c r="AP59" s="42"/>
      <c r="AQ59" s="32"/>
      <c r="AR59" s="32"/>
      <c r="AS59" s="32"/>
      <c r="AT59" s="32"/>
      <c r="AU59" s="33" t="str">
        <f t="shared" si="1"/>
        <v/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7"/>
      <c r="BG59" s="17"/>
      <c r="BX59" s="2"/>
      <c r="CA59" s="35" t="str">
        <f t="shared" si="2"/>
        <v/>
      </c>
      <c r="CB59" s="35" t="str">
        <f t="shared" si="3"/>
        <v/>
      </c>
      <c r="CC59" s="35" t="str">
        <f t="shared" si="4"/>
        <v/>
      </c>
      <c r="CD59" s="35" t="str">
        <f t="shared" si="5"/>
        <v/>
      </c>
      <c r="CE59" s="35"/>
      <c r="CF59" s="35"/>
      <c r="CG59" s="36">
        <f t="shared" si="6"/>
        <v>0</v>
      </c>
      <c r="CH59" s="36">
        <f t="shared" si="7"/>
        <v>0</v>
      </c>
      <c r="CI59" s="36">
        <f t="shared" si="8"/>
        <v>0</v>
      </c>
      <c r="CJ59" s="36">
        <f t="shared" si="9"/>
        <v>0</v>
      </c>
      <c r="CK59" s="10"/>
      <c r="CL59" s="10"/>
      <c r="CM59" s="10"/>
      <c r="CN59" s="10"/>
      <c r="CO59" s="10"/>
    </row>
    <row r="60" spans="1:93" ht="16.350000000000001" customHeight="1" x14ac:dyDescent="0.25">
      <c r="A60" s="383"/>
      <c r="B60" s="37" t="s">
        <v>39</v>
      </c>
      <c r="C60" s="38">
        <f t="shared" si="0"/>
        <v>175</v>
      </c>
      <c r="D60" s="39">
        <f>SUM(J60+L60+N60+P60+R60+T60+V60+X60+Z60+AB60+AD60+AF60+AH60+AJ60+AL60)</f>
        <v>130</v>
      </c>
      <c r="E60" s="40">
        <f>SUM(K60+M60+O60+Q60+S60+U60+W60+Y60+AA60+AC60+AE60+AG60+AI60+AK60+AM60)</f>
        <v>45</v>
      </c>
      <c r="F60" s="90"/>
      <c r="G60" s="91"/>
      <c r="H60" s="90"/>
      <c r="I60" s="91"/>
      <c r="J60" s="41"/>
      <c r="K60" s="43"/>
      <c r="L60" s="41">
        <v>2</v>
      </c>
      <c r="M60" s="43"/>
      <c r="N60" s="41">
        <v>6</v>
      </c>
      <c r="O60" s="43">
        <v>2</v>
      </c>
      <c r="P60" s="41">
        <v>21</v>
      </c>
      <c r="Q60" s="43">
        <v>5</v>
      </c>
      <c r="R60" s="41">
        <v>20</v>
      </c>
      <c r="S60" s="43">
        <v>6</v>
      </c>
      <c r="T60" s="41">
        <v>12</v>
      </c>
      <c r="U60" s="43">
        <v>6</v>
      </c>
      <c r="V60" s="41">
        <v>16</v>
      </c>
      <c r="W60" s="43">
        <v>10</v>
      </c>
      <c r="X60" s="41">
        <v>23</v>
      </c>
      <c r="Y60" s="43">
        <v>8</v>
      </c>
      <c r="Z60" s="41">
        <v>21</v>
      </c>
      <c r="AA60" s="43">
        <v>6</v>
      </c>
      <c r="AB60" s="41">
        <v>7</v>
      </c>
      <c r="AC60" s="43">
        <v>1</v>
      </c>
      <c r="AD60" s="41">
        <v>1</v>
      </c>
      <c r="AE60" s="43"/>
      <c r="AF60" s="41"/>
      <c r="AG60" s="43">
        <v>1</v>
      </c>
      <c r="AH60" s="41">
        <v>1</v>
      </c>
      <c r="AI60" s="43"/>
      <c r="AJ60" s="41"/>
      <c r="AK60" s="43"/>
      <c r="AL60" s="44"/>
      <c r="AM60" s="45"/>
      <c r="AN60" s="46"/>
      <c r="AO60" s="47">
        <v>0</v>
      </c>
      <c r="AP60" s="42">
        <v>3</v>
      </c>
      <c r="AQ60" s="32">
        <v>4</v>
      </c>
      <c r="AR60" s="32">
        <v>19</v>
      </c>
      <c r="AS60" s="32">
        <v>0</v>
      </c>
      <c r="AT60" s="32">
        <v>0</v>
      </c>
      <c r="AU60" s="33" t="str">
        <f t="shared" si="1"/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17"/>
      <c r="BG60" s="17"/>
      <c r="BX60" s="2"/>
      <c r="CA60" s="35" t="str">
        <f t="shared" si="2"/>
        <v/>
      </c>
      <c r="CB60" s="35" t="str">
        <f t="shared" si="3"/>
        <v/>
      </c>
      <c r="CC60" s="35" t="str">
        <f t="shared" si="4"/>
        <v/>
      </c>
      <c r="CD60" s="35" t="str">
        <f t="shared" si="5"/>
        <v/>
      </c>
      <c r="CE60" s="35"/>
      <c r="CF60" s="35"/>
      <c r="CG60" s="36">
        <f t="shared" si="6"/>
        <v>0</v>
      </c>
      <c r="CH60" s="36">
        <f t="shared" si="7"/>
        <v>0</v>
      </c>
      <c r="CI60" s="36">
        <f t="shared" si="8"/>
        <v>0</v>
      </c>
      <c r="CJ60" s="36">
        <f t="shared" si="9"/>
        <v>0</v>
      </c>
      <c r="CK60" s="10"/>
      <c r="CL60" s="10"/>
      <c r="CM60" s="10"/>
      <c r="CN60" s="10"/>
      <c r="CO60" s="10"/>
    </row>
    <row r="61" spans="1:93" ht="16.350000000000001" customHeight="1" x14ac:dyDescent="0.25">
      <c r="A61" s="383"/>
      <c r="B61" s="37" t="s">
        <v>41</v>
      </c>
      <c r="C61" s="38">
        <f t="shared" si="0"/>
        <v>0</v>
      </c>
      <c r="D61" s="39">
        <f t="shared" si="14"/>
        <v>0</v>
      </c>
      <c r="E61" s="40">
        <f t="shared" si="14"/>
        <v>0</v>
      </c>
      <c r="F61" s="90"/>
      <c r="G61" s="91"/>
      <c r="H61" s="90"/>
      <c r="I61" s="91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41"/>
      <c r="W61" s="43"/>
      <c r="X61" s="41"/>
      <c r="Y61" s="43"/>
      <c r="Z61" s="41"/>
      <c r="AA61" s="43"/>
      <c r="AB61" s="41"/>
      <c r="AC61" s="43"/>
      <c r="AD61" s="41"/>
      <c r="AE61" s="43"/>
      <c r="AF61" s="41"/>
      <c r="AG61" s="43"/>
      <c r="AH61" s="41"/>
      <c r="AI61" s="43"/>
      <c r="AJ61" s="41"/>
      <c r="AK61" s="43"/>
      <c r="AL61" s="44"/>
      <c r="AM61" s="45"/>
      <c r="AN61" s="46"/>
      <c r="AO61" s="47"/>
      <c r="AP61" s="42"/>
      <c r="AQ61" s="32"/>
      <c r="AR61" s="32"/>
      <c r="AS61" s="32"/>
      <c r="AT61" s="32"/>
      <c r="AU61" s="33" t="str">
        <f t="shared" si="1"/>
        <v/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17"/>
      <c r="BG61" s="17"/>
      <c r="BX61" s="2"/>
      <c r="CA61" s="35" t="str">
        <f t="shared" si="2"/>
        <v/>
      </c>
      <c r="CB61" s="35" t="str">
        <f t="shared" si="3"/>
        <v/>
      </c>
      <c r="CC61" s="35" t="str">
        <f t="shared" si="4"/>
        <v/>
      </c>
      <c r="CD61" s="35" t="str">
        <f t="shared" si="5"/>
        <v/>
      </c>
      <c r="CE61" s="35"/>
      <c r="CF61" s="35"/>
      <c r="CG61" s="36">
        <f t="shared" si="6"/>
        <v>0</v>
      </c>
      <c r="CH61" s="36">
        <f t="shared" si="7"/>
        <v>0</v>
      </c>
      <c r="CI61" s="36">
        <f t="shared" si="8"/>
        <v>0</v>
      </c>
      <c r="CJ61" s="36">
        <f t="shared" si="9"/>
        <v>0</v>
      </c>
      <c r="CK61" s="10"/>
      <c r="CL61" s="10"/>
      <c r="CM61" s="10"/>
      <c r="CN61" s="10"/>
      <c r="CO61" s="10"/>
    </row>
    <row r="62" spans="1:93" ht="16.350000000000001" customHeight="1" x14ac:dyDescent="0.25">
      <c r="A62" s="383"/>
      <c r="B62" s="37" t="s">
        <v>42</v>
      </c>
      <c r="C62" s="38">
        <f t="shared" si="0"/>
        <v>0</v>
      </c>
      <c r="D62" s="39">
        <f t="shared" si="14"/>
        <v>0</v>
      </c>
      <c r="E62" s="40">
        <f t="shared" si="14"/>
        <v>0</v>
      </c>
      <c r="F62" s="90"/>
      <c r="G62" s="91"/>
      <c r="H62" s="90"/>
      <c r="I62" s="91"/>
      <c r="J62" s="41"/>
      <c r="K62" s="43"/>
      <c r="L62" s="41"/>
      <c r="M62" s="43"/>
      <c r="N62" s="41"/>
      <c r="O62" s="43"/>
      <c r="P62" s="41"/>
      <c r="Q62" s="43"/>
      <c r="R62" s="41"/>
      <c r="S62" s="43"/>
      <c r="T62" s="41"/>
      <c r="U62" s="43"/>
      <c r="V62" s="41"/>
      <c r="W62" s="43"/>
      <c r="X62" s="41"/>
      <c r="Y62" s="43"/>
      <c r="Z62" s="41"/>
      <c r="AA62" s="43"/>
      <c r="AB62" s="41"/>
      <c r="AC62" s="43"/>
      <c r="AD62" s="41"/>
      <c r="AE62" s="43"/>
      <c r="AF62" s="41"/>
      <c r="AG62" s="43"/>
      <c r="AH62" s="41"/>
      <c r="AI62" s="43"/>
      <c r="AJ62" s="41"/>
      <c r="AK62" s="43"/>
      <c r="AL62" s="44"/>
      <c r="AM62" s="45"/>
      <c r="AN62" s="46"/>
      <c r="AO62" s="47"/>
      <c r="AP62" s="42"/>
      <c r="AQ62" s="32"/>
      <c r="AR62" s="32"/>
      <c r="AS62" s="32"/>
      <c r="AT62" s="32"/>
      <c r="AU62" s="33" t="str">
        <f t="shared" si="1"/>
        <v/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17"/>
      <c r="BG62" s="17"/>
      <c r="BX62" s="2"/>
      <c r="CA62" s="35" t="str">
        <f t="shared" si="2"/>
        <v/>
      </c>
      <c r="CB62" s="35" t="str">
        <f t="shared" si="3"/>
        <v/>
      </c>
      <c r="CC62" s="35" t="str">
        <f t="shared" si="4"/>
        <v/>
      </c>
      <c r="CD62" s="35" t="str">
        <f t="shared" si="5"/>
        <v/>
      </c>
      <c r="CE62" s="35"/>
      <c r="CF62" s="35"/>
      <c r="CG62" s="36">
        <f t="shared" si="6"/>
        <v>0</v>
      </c>
      <c r="CH62" s="36">
        <f t="shared" si="7"/>
        <v>0</v>
      </c>
      <c r="CI62" s="36">
        <f t="shared" si="8"/>
        <v>0</v>
      </c>
      <c r="CJ62" s="36">
        <f t="shared" si="9"/>
        <v>0</v>
      </c>
      <c r="CK62" s="10"/>
      <c r="CL62" s="10"/>
      <c r="CM62" s="10"/>
      <c r="CN62" s="10"/>
      <c r="CO62" s="10"/>
    </row>
    <row r="63" spans="1:93" ht="16.350000000000001" customHeight="1" x14ac:dyDescent="0.25">
      <c r="A63" s="383"/>
      <c r="B63" s="103" t="s">
        <v>46</v>
      </c>
      <c r="C63" s="104">
        <f t="shared" si="0"/>
        <v>0</v>
      </c>
      <c r="D63" s="39">
        <f>SUM(J63+L63+N63+P63+R63+T63+V63+X63+Z63+AB63+AD63+AF63+AH63+AJ63+AL63)</f>
        <v>0</v>
      </c>
      <c r="E63" s="61">
        <f>SUM(K63+M63+O63+Q63+S63+U63+W63+Y63+AA63+AC63+AE63+AG63+AI63+AK63+AM63)</f>
        <v>0</v>
      </c>
      <c r="F63" s="90"/>
      <c r="G63" s="91"/>
      <c r="H63" s="90"/>
      <c r="I63" s="91"/>
      <c r="J63" s="53"/>
      <c r="K63" s="55"/>
      <c r="L63" s="53"/>
      <c r="M63" s="55"/>
      <c r="N63" s="53"/>
      <c r="O63" s="55"/>
      <c r="P63" s="53"/>
      <c r="Q63" s="55"/>
      <c r="R63" s="53"/>
      <c r="S63" s="55"/>
      <c r="T63" s="53"/>
      <c r="U63" s="55"/>
      <c r="V63" s="53"/>
      <c r="W63" s="55"/>
      <c r="X63" s="53"/>
      <c r="Y63" s="55"/>
      <c r="Z63" s="53"/>
      <c r="AA63" s="55"/>
      <c r="AB63" s="53"/>
      <c r="AC63" s="55"/>
      <c r="AD63" s="53"/>
      <c r="AE63" s="55"/>
      <c r="AF63" s="53"/>
      <c r="AG63" s="55"/>
      <c r="AH63" s="53"/>
      <c r="AI63" s="55"/>
      <c r="AJ63" s="53"/>
      <c r="AK63" s="55"/>
      <c r="AL63" s="56"/>
      <c r="AM63" s="57"/>
      <c r="AN63" s="46"/>
      <c r="AO63" s="58"/>
      <c r="AP63" s="54"/>
      <c r="AQ63" s="105"/>
      <c r="AR63" s="105"/>
      <c r="AS63" s="105"/>
      <c r="AT63" s="105"/>
      <c r="AU63" s="33" t="str">
        <f t="shared" si="1"/>
        <v/>
      </c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17"/>
      <c r="BG63" s="17"/>
      <c r="BX63" s="2"/>
      <c r="CA63" s="35" t="str">
        <f t="shared" si="2"/>
        <v/>
      </c>
      <c r="CB63" s="35" t="str">
        <f t="shared" si="3"/>
        <v/>
      </c>
      <c r="CC63" s="35" t="str">
        <f t="shared" si="4"/>
        <v/>
      </c>
      <c r="CD63" s="35" t="str">
        <f t="shared" si="5"/>
        <v/>
      </c>
      <c r="CE63" s="35"/>
      <c r="CF63" s="35"/>
      <c r="CG63" s="36">
        <f t="shared" si="6"/>
        <v>0</v>
      </c>
      <c r="CH63" s="36">
        <f t="shared" si="7"/>
        <v>0</v>
      </c>
      <c r="CI63" s="36">
        <f t="shared" si="8"/>
        <v>0</v>
      </c>
      <c r="CJ63" s="36">
        <f t="shared" si="9"/>
        <v>0</v>
      </c>
      <c r="CK63" s="10"/>
      <c r="CL63" s="10"/>
      <c r="CM63" s="10"/>
      <c r="CN63" s="10"/>
      <c r="CO63" s="10"/>
    </row>
    <row r="64" spans="1:93" ht="16.350000000000001" customHeight="1" x14ac:dyDescent="0.25">
      <c r="A64" s="383"/>
      <c r="B64" s="63" t="s">
        <v>45</v>
      </c>
      <c r="C64" s="64">
        <f t="shared" si="0"/>
        <v>0</v>
      </c>
      <c r="D64" s="65">
        <f t="shared" si="14"/>
        <v>0</v>
      </c>
      <c r="E64" s="66">
        <f t="shared" si="14"/>
        <v>0</v>
      </c>
      <c r="F64" s="97"/>
      <c r="G64" s="106"/>
      <c r="H64" s="97"/>
      <c r="I64" s="106"/>
      <c r="J64" s="70"/>
      <c r="K64" s="84"/>
      <c r="L64" s="70"/>
      <c r="M64" s="84"/>
      <c r="N64" s="70"/>
      <c r="O64" s="84"/>
      <c r="P64" s="70"/>
      <c r="Q64" s="84"/>
      <c r="R64" s="70"/>
      <c r="S64" s="84"/>
      <c r="T64" s="70"/>
      <c r="U64" s="84"/>
      <c r="V64" s="70"/>
      <c r="W64" s="84"/>
      <c r="X64" s="70"/>
      <c r="Y64" s="84"/>
      <c r="Z64" s="70"/>
      <c r="AA64" s="84"/>
      <c r="AB64" s="70"/>
      <c r="AC64" s="84"/>
      <c r="AD64" s="70"/>
      <c r="AE64" s="84"/>
      <c r="AF64" s="70"/>
      <c r="AG64" s="84"/>
      <c r="AH64" s="70"/>
      <c r="AI64" s="84"/>
      <c r="AJ64" s="70"/>
      <c r="AK64" s="84"/>
      <c r="AL64" s="85"/>
      <c r="AM64" s="86"/>
      <c r="AN64" s="72"/>
      <c r="AO64" s="87"/>
      <c r="AP64" s="74"/>
      <c r="AQ64" s="75"/>
      <c r="AR64" s="75"/>
      <c r="AS64" s="75"/>
      <c r="AT64" s="75"/>
      <c r="AU64" s="33" t="str">
        <f t="shared" si="1"/>
        <v/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17"/>
      <c r="BG64" s="17"/>
      <c r="BX64" s="2"/>
      <c r="CA64" s="35" t="str">
        <f t="shared" si="2"/>
        <v/>
      </c>
      <c r="CB64" s="35" t="str">
        <f t="shared" si="3"/>
        <v/>
      </c>
      <c r="CC64" s="35" t="str">
        <f t="shared" si="4"/>
        <v/>
      </c>
      <c r="CD64" s="35" t="str">
        <f t="shared" si="5"/>
        <v/>
      </c>
      <c r="CE64" s="35"/>
      <c r="CF64" s="35"/>
      <c r="CG64" s="36">
        <f t="shared" si="6"/>
        <v>0</v>
      </c>
      <c r="CH64" s="36">
        <f t="shared" si="7"/>
        <v>0</v>
      </c>
      <c r="CI64" s="36">
        <f t="shared" si="8"/>
        <v>0</v>
      </c>
      <c r="CJ64" s="36">
        <f t="shared" si="9"/>
        <v>0</v>
      </c>
      <c r="CK64" s="10"/>
      <c r="CL64" s="10"/>
      <c r="CM64" s="10"/>
      <c r="CN64" s="10"/>
      <c r="CO64" s="10"/>
    </row>
    <row r="65" spans="1:93" ht="16.350000000000001" customHeight="1" x14ac:dyDescent="0.25">
      <c r="A65" s="382" t="s">
        <v>52</v>
      </c>
      <c r="B65" s="18" t="s">
        <v>37</v>
      </c>
      <c r="C65" s="19">
        <f t="shared" si="0"/>
        <v>13</v>
      </c>
      <c r="D65" s="20">
        <f>SUM(J65+L65+N65+P65+R65+T65+V65+X65+Z65+AB65)</f>
        <v>9</v>
      </c>
      <c r="E65" s="21">
        <f>SUM(K65+M65+O65+Q65+S65+U65+W65+Y65+AA65+AC65)</f>
        <v>4</v>
      </c>
      <c r="F65" s="88"/>
      <c r="G65" s="89"/>
      <c r="H65" s="88"/>
      <c r="I65" s="89"/>
      <c r="J65" s="22"/>
      <c r="K65" s="24"/>
      <c r="L65" s="22"/>
      <c r="M65" s="24"/>
      <c r="N65" s="22"/>
      <c r="O65" s="24"/>
      <c r="P65" s="22">
        <v>4</v>
      </c>
      <c r="Q65" s="24">
        <v>1</v>
      </c>
      <c r="R65" s="22"/>
      <c r="S65" s="24"/>
      <c r="T65" s="22">
        <v>1</v>
      </c>
      <c r="U65" s="24"/>
      <c r="V65" s="22">
        <v>1</v>
      </c>
      <c r="W65" s="24">
        <v>1</v>
      </c>
      <c r="X65" s="22">
        <v>3</v>
      </c>
      <c r="Y65" s="24">
        <v>2</v>
      </c>
      <c r="Z65" s="22"/>
      <c r="AA65" s="24"/>
      <c r="AB65" s="41"/>
      <c r="AC65" s="43"/>
      <c r="AD65" s="107"/>
      <c r="AE65" s="108"/>
      <c r="AF65" s="109"/>
      <c r="AG65" s="110"/>
      <c r="AH65" s="109"/>
      <c r="AI65" s="110"/>
      <c r="AJ65" s="109"/>
      <c r="AK65" s="110"/>
      <c r="AL65" s="111"/>
      <c r="AM65" s="112"/>
      <c r="AN65" s="81">
        <v>0</v>
      </c>
      <c r="AO65" s="82">
        <v>0</v>
      </c>
      <c r="AP65" s="29">
        <v>0</v>
      </c>
      <c r="AQ65" s="30">
        <v>0</v>
      </c>
      <c r="AR65" s="30">
        <v>1</v>
      </c>
      <c r="AS65" s="30">
        <v>0</v>
      </c>
      <c r="AT65" s="30">
        <v>0</v>
      </c>
      <c r="AU65" s="33" t="str">
        <f t="shared" si="1"/>
        <v/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17"/>
      <c r="BG65" s="17"/>
      <c r="BX65" s="2"/>
      <c r="CA65" s="35" t="str">
        <f t="shared" si="2"/>
        <v/>
      </c>
      <c r="CB65" s="35" t="str">
        <f t="shared" si="3"/>
        <v/>
      </c>
      <c r="CC65" s="35" t="str">
        <f t="shared" si="4"/>
        <v/>
      </c>
      <c r="CD65" s="35" t="str">
        <f t="shared" si="5"/>
        <v/>
      </c>
      <c r="CE65" s="35"/>
      <c r="CF65" s="35"/>
      <c r="CG65" s="36">
        <f t="shared" si="6"/>
        <v>0</v>
      </c>
      <c r="CH65" s="36">
        <f t="shared" si="7"/>
        <v>0</v>
      </c>
      <c r="CI65" s="36">
        <f t="shared" si="8"/>
        <v>0</v>
      </c>
      <c r="CJ65" s="36">
        <f t="shared" si="9"/>
        <v>0</v>
      </c>
      <c r="CK65" s="10"/>
      <c r="CL65" s="10"/>
      <c r="CM65" s="10"/>
      <c r="CN65" s="10"/>
      <c r="CO65" s="10"/>
    </row>
    <row r="66" spans="1:93" ht="16.350000000000001" customHeight="1" x14ac:dyDescent="0.25">
      <c r="A66" s="383"/>
      <c r="B66" s="37" t="s">
        <v>39</v>
      </c>
      <c r="C66" s="38">
        <f t="shared" si="0"/>
        <v>172</v>
      </c>
      <c r="D66" s="39">
        <f t="shared" ref="D66:E68" si="15">SUM(J66+L66+N66+P66+R66+T66+V66+X66+Z66+AB66)</f>
        <v>128</v>
      </c>
      <c r="E66" s="40">
        <f>SUM(K66+M66+O66+Q66+S66+U66+W66+Y66+AA66+AC66)</f>
        <v>44</v>
      </c>
      <c r="F66" s="90"/>
      <c r="G66" s="91"/>
      <c r="H66" s="90"/>
      <c r="I66" s="91"/>
      <c r="J66" s="41"/>
      <c r="K66" s="43"/>
      <c r="L66" s="41">
        <v>2</v>
      </c>
      <c r="M66" s="43"/>
      <c r="N66" s="41">
        <v>6</v>
      </c>
      <c r="O66" s="43">
        <v>2</v>
      </c>
      <c r="P66" s="41">
        <v>21</v>
      </c>
      <c r="Q66" s="43">
        <v>5</v>
      </c>
      <c r="R66" s="41">
        <v>20</v>
      </c>
      <c r="S66" s="43">
        <v>6</v>
      </c>
      <c r="T66" s="41">
        <v>12</v>
      </c>
      <c r="U66" s="43">
        <v>6</v>
      </c>
      <c r="V66" s="41">
        <v>16</v>
      </c>
      <c r="W66" s="43">
        <v>10</v>
      </c>
      <c r="X66" s="41">
        <v>23</v>
      </c>
      <c r="Y66" s="43">
        <v>8</v>
      </c>
      <c r="Z66" s="41">
        <v>21</v>
      </c>
      <c r="AA66" s="43">
        <v>6</v>
      </c>
      <c r="AB66" s="41">
        <v>7</v>
      </c>
      <c r="AC66" s="43">
        <v>1</v>
      </c>
      <c r="AD66" s="107"/>
      <c r="AE66" s="108"/>
      <c r="AF66" s="113"/>
      <c r="AG66" s="92"/>
      <c r="AH66" s="113"/>
      <c r="AI66" s="92"/>
      <c r="AJ66" s="113"/>
      <c r="AK66" s="92"/>
      <c r="AL66" s="114"/>
      <c r="AM66" s="115"/>
      <c r="AN66" s="46">
        <v>0</v>
      </c>
      <c r="AO66" s="47">
        <v>0</v>
      </c>
      <c r="AP66" s="42">
        <v>3</v>
      </c>
      <c r="AQ66" s="32">
        <v>4</v>
      </c>
      <c r="AR66" s="32">
        <v>19</v>
      </c>
      <c r="AS66" s="32">
        <v>0</v>
      </c>
      <c r="AT66" s="32">
        <v>0</v>
      </c>
      <c r="AU66" s="33" t="str">
        <f t="shared" si="1"/>
        <v/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17"/>
      <c r="BG66" s="17"/>
      <c r="BX66" s="2"/>
      <c r="CA66" s="35" t="str">
        <f t="shared" si="2"/>
        <v/>
      </c>
      <c r="CB66" s="35" t="str">
        <f t="shared" si="3"/>
        <v/>
      </c>
      <c r="CC66" s="35" t="str">
        <f t="shared" si="4"/>
        <v/>
      </c>
      <c r="CD66" s="35" t="str">
        <f t="shared" si="5"/>
        <v/>
      </c>
      <c r="CE66" s="35"/>
      <c r="CF66" s="35"/>
      <c r="CG66" s="36">
        <f t="shared" si="6"/>
        <v>0</v>
      </c>
      <c r="CH66" s="36">
        <f t="shared" si="7"/>
        <v>0</v>
      </c>
      <c r="CI66" s="36">
        <f t="shared" si="8"/>
        <v>0</v>
      </c>
      <c r="CJ66" s="36">
        <f t="shared" si="9"/>
        <v>0</v>
      </c>
      <c r="CK66" s="10"/>
      <c r="CL66" s="10"/>
      <c r="CM66" s="10"/>
      <c r="CN66" s="10"/>
      <c r="CO66" s="10"/>
    </row>
    <row r="67" spans="1:93" ht="16.350000000000001" customHeight="1" x14ac:dyDescent="0.25">
      <c r="A67" s="383"/>
      <c r="B67" s="59" t="s">
        <v>46</v>
      </c>
      <c r="C67" s="38">
        <f t="shared" si="0"/>
        <v>0</v>
      </c>
      <c r="D67" s="39">
        <f t="shared" si="15"/>
        <v>0</v>
      </c>
      <c r="E67" s="61">
        <f t="shared" si="15"/>
        <v>0</v>
      </c>
      <c r="F67" s="90"/>
      <c r="G67" s="91"/>
      <c r="H67" s="90"/>
      <c r="I67" s="91"/>
      <c r="J67" s="53"/>
      <c r="K67" s="55"/>
      <c r="L67" s="53"/>
      <c r="M67" s="55"/>
      <c r="N67" s="53"/>
      <c r="O67" s="55"/>
      <c r="P67" s="53"/>
      <c r="Q67" s="55"/>
      <c r="R67" s="53"/>
      <c r="S67" s="55"/>
      <c r="T67" s="53"/>
      <c r="U67" s="55"/>
      <c r="V67" s="53"/>
      <c r="W67" s="55"/>
      <c r="X67" s="53"/>
      <c r="Y67" s="55"/>
      <c r="Z67" s="53"/>
      <c r="AA67" s="55"/>
      <c r="AB67" s="41"/>
      <c r="AC67" s="43"/>
      <c r="AD67" s="107"/>
      <c r="AE67" s="108"/>
      <c r="AF67" s="90"/>
      <c r="AG67" s="116"/>
      <c r="AH67" s="90"/>
      <c r="AI67" s="116"/>
      <c r="AJ67" s="90"/>
      <c r="AK67" s="116"/>
      <c r="AL67" s="117"/>
      <c r="AM67" s="118"/>
      <c r="AN67" s="46"/>
      <c r="AO67" s="58"/>
      <c r="AP67" s="54"/>
      <c r="AQ67" s="105"/>
      <c r="AR67" s="105"/>
      <c r="AS67" s="105"/>
      <c r="AT67" s="105"/>
      <c r="AU67" s="33" t="str">
        <f t="shared" si="1"/>
        <v/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7"/>
      <c r="BG67" s="17"/>
      <c r="BX67" s="2"/>
      <c r="CA67" s="35" t="str">
        <f t="shared" si="2"/>
        <v/>
      </c>
      <c r="CB67" s="35" t="str">
        <f t="shared" si="3"/>
        <v/>
      </c>
      <c r="CC67" s="35" t="str">
        <f t="shared" si="4"/>
        <v/>
      </c>
      <c r="CD67" s="35" t="str">
        <f t="shared" si="5"/>
        <v/>
      </c>
      <c r="CE67" s="35"/>
      <c r="CF67" s="35"/>
      <c r="CG67" s="36">
        <f t="shared" si="6"/>
        <v>0</v>
      </c>
      <c r="CH67" s="36">
        <f t="shared" si="7"/>
        <v>0</v>
      </c>
      <c r="CI67" s="36">
        <f t="shared" si="8"/>
        <v>0</v>
      </c>
      <c r="CJ67" s="36">
        <f t="shared" si="9"/>
        <v>0</v>
      </c>
      <c r="CK67" s="10"/>
      <c r="CL67" s="10"/>
      <c r="CM67" s="10"/>
      <c r="CN67" s="10"/>
      <c r="CO67" s="10"/>
    </row>
    <row r="68" spans="1:93" ht="16.350000000000001" customHeight="1" x14ac:dyDescent="0.25">
      <c r="A68" s="384"/>
      <c r="B68" s="63" t="s">
        <v>45</v>
      </c>
      <c r="C68" s="64">
        <f t="shared" si="0"/>
        <v>0</v>
      </c>
      <c r="D68" s="65">
        <f t="shared" si="15"/>
        <v>0</v>
      </c>
      <c r="E68" s="66">
        <f t="shared" si="15"/>
        <v>0</v>
      </c>
      <c r="F68" s="97"/>
      <c r="G68" s="106"/>
      <c r="H68" s="97"/>
      <c r="I68" s="106"/>
      <c r="J68" s="70"/>
      <c r="K68" s="84"/>
      <c r="L68" s="70"/>
      <c r="M68" s="84"/>
      <c r="N68" s="70"/>
      <c r="O68" s="84"/>
      <c r="P68" s="70"/>
      <c r="Q68" s="84"/>
      <c r="R68" s="70"/>
      <c r="S68" s="84"/>
      <c r="T68" s="70"/>
      <c r="U68" s="84"/>
      <c r="V68" s="70"/>
      <c r="W68" s="84"/>
      <c r="X68" s="70"/>
      <c r="Y68" s="84"/>
      <c r="Z68" s="70"/>
      <c r="AA68" s="84"/>
      <c r="AB68" s="41"/>
      <c r="AC68" s="43"/>
      <c r="AD68" s="107"/>
      <c r="AE68" s="108"/>
      <c r="AF68" s="97"/>
      <c r="AG68" s="119"/>
      <c r="AH68" s="97"/>
      <c r="AI68" s="119"/>
      <c r="AJ68" s="97"/>
      <c r="AK68" s="119"/>
      <c r="AL68" s="120"/>
      <c r="AM68" s="121"/>
      <c r="AN68" s="72"/>
      <c r="AO68" s="87"/>
      <c r="AP68" s="74"/>
      <c r="AQ68" s="75"/>
      <c r="AR68" s="75"/>
      <c r="AS68" s="75"/>
      <c r="AT68" s="75"/>
      <c r="AU68" s="33" t="str">
        <f t="shared" si="1"/>
        <v/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7"/>
      <c r="BG68" s="17"/>
      <c r="BX68" s="2"/>
      <c r="CA68" s="35" t="str">
        <f t="shared" si="2"/>
        <v/>
      </c>
      <c r="CB68" s="35" t="str">
        <f t="shared" si="3"/>
        <v/>
      </c>
      <c r="CC68" s="35" t="str">
        <f t="shared" si="4"/>
        <v/>
      </c>
      <c r="CD68" s="35" t="str">
        <f t="shared" si="5"/>
        <v/>
      </c>
      <c r="CE68" s="35"/>
      <c r="CF68" s="35"/>
      <c r="CG68" s="36">
        <f t="shared" si="6"/>
        <v>0</v>
      </c>
      <c r="CH68" s="36">
        <f t="shared" si="7"/>
        <v>0</v>
      </c>
      <c r="CI68" s="36">
        <f t="shared" si="8"/>
        <v>0</v>
      </c>
      <c r="CJ68" s="36">
        <f t="shared" si="9"/>
        <v>0</v>
      </c>
      <c r="CK68" s="10"/>
      <c r="CL68" s="10"/>
      <c r="CM68" s="10"/>
      <c r="CN68" s="10"/>
      <c r="CO68" s="10"/>
    </row>
    <row r="69" spans="1:93" ht="16.350000000000001" customHeight="1" x14ac:dyDescent="0.25">
      <c r="A69" s="382" t="s">
        <v>53</v>
      </c>
      <c r="B69" s="18" t="s">
        <v>37</v>
      </c>
      <c r="C69" s="19">
        <f t="shared" si="0"/>
        <v>13</v>
      </c>
      <c r="D69" s="20">
        <f>SUM(J69+L69+N69+P69+R69+T69+V69+X69+Z69+AB69+AD69+AF69+AH69+AJ69+AL69)</f>
        <v>9</v>
      </c>
      <c r="E69" s="21">
        <f>SUM(K69+M69+O69+Q69+S69+U69+W69+Y69+AA69+AC69+AE69+AG69+AI69+AK69+AM69)</f>
        <v>4</v>
      </c>
      <c r="F69" s="88"/>
      <c r="G69" s="89"/>
      <c r="H69" s="88"/>
      <c r="I69" s="89"/>
      <c r="J69" s="22"/>
      <c r="K69" s="24"/>
      <c r="L69" s="22"/>
      <c r="M69" s="24"/>
      <c r="N69" s="22">
        <v>4</v>
      </c>
      <c r="O69" s="24">
        <v>1</v>
      </c>
      <c r="P69" s="22"/>
      <c r="Q69" s="24"/>
      <c r="R69" s="22">
        <v>1</v>
      </c>
      <c r="S69" s="24"/>
      <c r="T69" s="22">
        <v>1</v>
      </c>
      <c r="U69" s="24">
        <v>1</v>
      </c>
      <c r="V69" s="22">
        <v>3</v>
      </c>
      <c r="W69" s="24">
        <v>2</v>
      </c>
      <c r="X69" s="22"/>
      <c r="Y69" s="24"/>
      <c r="Z69" s="22"/>
      <c r="AA69" s="24"/>
      <c r="AB69" s="22"/>
      <c r="AC69" s="24"/>
      <c r="AD69" s="22"/>
      <c r="AE69" s="24"/>
      <c r="AF69" s="22"/>
      <c r="AG69" s="24"/>
      <c r="AH69" s="22"/>
      <c r="AI69" s="24"/>
      <c r="AJ69" s="22"/>
      <c r="AK69" s="24"/>
      <c r="AL69" s="25"/>
      <c r="AM69" s="26"/>
      <c r="AN69" s="81">
        <v>0</v>
      </c>
      <c r="AO69" s="82">
        <v>0</v>
      </c>
      <c r="AP69" s="29">
        <v>1</v>
      </c>
      <c r="AQ69" s="30">
        <v>0</v>
      </c>
      <c r="AR69" s="30">
        <v>0</v>
      </c>
      <c r="AS69" s="30">
        <v>0</v>
      </c>
      <c r="AT69" s="30">
        <v>0</v>
      </c>
      <c r="AU69" s="33" t="str">
        <f t="shared" si="1"/>
        <v/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17"/>
      <c r="BG69" s="17"/>
      <c r="BX69" s="2"/>
      <c r="CA69" s="35" t="str">
        <f t="shared" si="2"/>
        <v/>
      </c>
      <c r="CB69" s="35" t="str">
        <f t="shared" si="3"/>
        <v/>
      </c>
      <c r="CC69" s="35" t="str">
        <f t="shared" si="4"/>
        <v/>
      </c>
      <c r="CD69" s="35" t="str">
        <f t="shared" si="5"/>
        <v/>
      </c>
      <c r="CE69" s="35"/>
      <c r="CF69" s="35"/>
      <c r="CG69" s="36">
        <f t="shared" si="6"/>
        <v>0</v>
      </c>
      <c r="CH69" s="36">
        <f t="shared" si="7"/>
        <v>0</v>
      </c>
      <c r="CI69" s="36">
        <f t="shared" si="8"/>
        <v>0</v>
      </c>
      <c r="CJ69" s="36">
        <f t="shared" si="9"/>
        <v>0</v>
      </c>
      <c r="CK69" s="10"/>
      <c r="CL69" s="10"/>
      <c r="CM69" s="10"/>
      <c r="CN69" s="10"/>
      <c r="CO69" s="10"/>
    </row>
    <row r="70" spans="1:93" ht="16.350000000000001" customHeight="1" x14ac:dyDescent="0.25">
      <c r="A70" s="383"/>
      <c r="B70" s="37" t="s">
        <v>38</v>
      </c>
      <c r="C70" s="38">
        <f t="shared" si="0"/>
        <v>0</v>
      </c>
      <c r="D70" s="39">
        <f t="shared" ref="D70:E75" si="16">SUM(J70+L70+N70+P70+R70+T70+V70+X70+Z70+AB70+AD70+AF70+AH70+AJ70+AL70)</f>
        <v>0</v>
      </c>
      <c r="E70" s="40">
        <f t="shared" si="16"/>
        <v>0</v>
      </c>
      <c r="F70" s="90"/>
      <c r="G70" s="91"/>
      <c r="H70" s="90"/>
      <c r="I70" s="91"/>
      <c r="J70" s="41"/>
      <c r="K70" s="43"/>
      <c r="L70" s="41"/>
      <c r="M70" s="43"/>
      <c r="N70" s="41"/>
      <c r="O70" s="43"/>
      <c r="P70" s="41"/>
      <c r="Q70" s="43"/>
      <c r="R70" s="41"/>
      <c r="S70" s="43"/>
      <c r="T70" s="41"/>
      <c r="U70" s="43"/>
      <c r="V70" s="41"/>
      <c r="W70" s="43"/>
      <c r="X70" s="41"/>
      <c r="Y70" s="43"/>
      <c r="Z70" s="41"/>
      <c r="AA70" s="43"/>
      <c r="AB70" s="41"/>
      <c r="AC70" s="43"/>
      <c r="AD70" s="41"/>
      <c r="AE70" s="43"/>
      <c r="AF70" s="41"/>
      <c r="AG70" s="43"/>
      <c r="AH70" s="41"/>
      <c r="AI70" s="43"/>
      <c r="AJ70" s="41"/>
      <c r="AK70" s="43"/>
      <c r="AL70" s="44"/>
      <c r="AM70" s="45"/>
      <c r="AN70" s="46"/>
      <c r="AO70" s="122"/>
      <c r="AP70" s="123"/>
      <c r="AQ70" s="124"/>
      <c r="AR70" s="124"/>
      <c r="AS70" s="124"/>
      <c r="AT70" s="124"/>
      <c r="AU70" s="33" t="str">
        <f t="shared" si="1"/>
        <v/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7"/>
      <c r="BG70" s="17"/>
      <c r="BX70" s="2"/>
      <c r="CA70" s="35" t="str">
        <f t="shared" si="2"/>
        <v/>
      </c>
      <c r="CB70" s="35" t="str">
        <f t="shared" si="3"/>
        <v/>
      </c>
      <c r="CC70" s="35" t="str">
        <f t="shared" si="4"/>
        <v/>
      </c>
      <c r="CD70" s="35" t="str">
        <f t="shared" si="5"/>
        <v/>
      </c>
      <c r="CE70" s="35"/>
      <c r="CF70" s="35"/>
      <c r="CG70" s="36">
        <f t="shared" si="6"/>
        <v>0</v>
      </c>
      <c r="CH70" s="36">
        <f t="shared" si="7"/>
        <v>0</v>
      </c>
      <c r="CI70" s="36">
        <f t="shared" si="8"/>
        <v>0</v>
      </c>
      <c r="CJ70" s="36">
        <f t="shared" si="9"/>
        <v>0</v>
      </c>
      <c r="CK70" s="10"/>
      <c r="CL70" s="10"/>
      <c r="CM70" s="10"/>
      <c r="CN70" s="10"/>
      <c r="CO70" s="10"/>
    </row>
    <row r="71" spans="1:93" ht="16.350000000000001" customHeight="1" x14ac:dyDescent="0.25">
      <c r="A71" s="383"/>
      <c r="B71" s="37" t="s">
        <v>39</v>
      </c>
      <c r="C71" s="38">
        <f t="shared" si="0"/>
        <v>179</v>
      </c>
      <c r="D71" s="39">
        <f t="shared" si="16"/>
        <v>126</v>
      </c>
      <c r="E71" s="40">
        <f t="shared" si="16"/>
        <v>53</v>
      </c>
      <c r="F71" s="90"/>
      <c r="G71" s="91"/>
      <c r="H71" s="90"/>
      <c r="I71" s="91"/>
      <c r="J71" s="41">
        <v>2</v>
      </c>
      <c r="K71" s="43"/>
      <c r="L71" s="41">
        <v>2</v>
      </c>
      <c r="M71" s="43">
        <v>4</v>
      </c>
      <c r="N71" s="41">
        <v>21</v>
      </c>
      <c r="O71" s="43">
        <v>7</v>
      </c>
      <c r="P71" s="41">
        <v>20</v>
      </c>
      <c r="Q71" s="43">
        <v>8</v>
      </c>
      <c r="R71" s="41">
        <v>12</v>
      </c>
      <c r="S71" s="43">
        <v>6</v>
      </c>
      <c r="T71" s="41">
        <v>16</v>
      </c>
      <c r="U71" s="43">
        <v>11</v>
      </c>
      <c r="V71" s="41">
        <v>23</v>
      </c>
      <c r="W71" s="43">
        <v>8</v>
      </c>
      <c r="X71" s="41">
        <v>21</v>
      </c>
      <c r="Y71" s="43">
        <v>6</v>
      </c>
      <c r="Z71" s="41">
        <v>7</v>
      </c>
      <c r="AA71" s="43">
        <v>1</v>
      </c>
      <c r="AB71" s="41">
        <v>1</v>
      </c>
      <c r="AC71" s="43"/>
      <c r="AD71" s="41"/>
      <c r="AE71" s="43">
        <v>1</v>
      </c>
      <c r="AF71" s="41">
        <v>1</v>
      </c>
      <c r="AG71" s="43">
        <v>1</v>
      </c>
      <c r="AH71" s="41"/>
      <c r="AI71" s="43"/>
      <c r="AJ71" s="41"/>
      <c r="AK71" s="43"/>
      <c r="AL71" s="44"/>
      <c r="AM71" s="45"/>
      <c r="AN71" s="46">
        <v>3</v>
      </c>
      <c r="AO71" s="47">
        <v>4</v>
      </c>
      <c r="AP71" s="42">
        <v>19</v>
      </c>
      <c r="AQ71" s="32">
        <v>0</v>
      </c>
      <c r="AR71" s="32">
        <v>0</v>
      </c>
      <c r="AS71" s="32">
        <v>0</v>
      </c>
      <c r="AT71" s="32">
        <v>0</v>
      </c>
      <c r="AU71" s="33" t="str">
        <f t="shared" si="1"/>
        <v/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7"/>
      <c r="BG71" s="17"/>
      <c r="BX71" s="2"/>
      <c r="CA71" s="35" t="str">
        <f t="shared" si="2"/>
        <v/>
      </c>
      <c r="CB71" s="35" t="str">
        <f t="shared" si="3"/>
        <v/>
      </c>
      <c r="CC71" s="35" t="str">
        <f t="shared" si="4"/>
        <v/>
      </c>
      <c r="CD71" s="35" t="str">
        <f t="shared" si="5"/>
        <v/>
      </c>
      <c r="CE71" s="35"/>
      <c r="CF71" s="35"/>
      <c r="CG71" s="36">
        <f t="shared" si="6"/>
        <v>0</v>
      </c>
      <c r="CH71" s="36">
        <f t="shared" si="7"/>
        <v>0</v>
      </c>
      <c r="CI71" s="36">
        <f t="shared" si="8"/>
        <v>0</v>
      </c>
      <c r="CJ71" s="36">
        <f t="shared" si="9"/>
        <v>0</v>
      </c>
      <c r="CK71" s="10"/>
      <c r="CL71" s="10"/>
      <c r="CM71" s="10"/>
      <c r="CN71" s="10"/>
      <c r="CO71" s="10"/>
    </row>
    <row r="72" spans="1:93" ht="16.350000000000001" customHeight="1" x14ac:dyDescent="0.25">
      <c r="A72" s="383"/>
      <c r="B72" s="37" t="s">
        <v>41</v>
      </c>
      <c r="C72" s="38">
        <f t="shared" si="0"/>
        <v>0</v>
      </c>
      <c r="D72" s="39">
        <f t="shared" si="16"/>
        <v>0</v>
      </c>
      <c r="E72" s="40">
        <f>SUM(K72+M72+O72+Q72+S72+U72+W72+Y72+AA72+AC72+AE72+AG72+AI72+AK72+AM72)</f>
        <v>0</v>
      </c>
      <c r="F72" s="90"/>
      <c r="G72" s="91"/>
      <c r="H72" s="90"/>
      <c r="I72" s="91"/>
      <c r="J72" s="41"/>
      <c r="K72" s="43"/>
      <c r="L72" s="41"/>
      <c r="M72" s="43"/>
      <c r="N72" s="41"/>
      <c r="O72" s="43"/>
      <c r="P72" s="41"/>
      <c r="Q72" s="43"/>
      <c r="R72" s="41"/>
      <c r="S72" s="43"/>
      <c r="T72" s="41"/>
      <c r="U72" s="43"/>
      <c r="V72" s="41"/>
      <c r="W72" s="43"/>
      <c r="X72" s="41"/>
      <c r="Y72" s="43"/>
      <c r="Z72" s="41"/>
      <c r="AA72" s="43"/>
      <c r="AB72" s="41"/>
      <c r="AC72" s="43"/>
      <c r="AD72" s="41"/>
      <c r="AE72" s="43"/>
      <c r="AF72" s="41"/>
      <c r="AG72" s="43"/>
      <c r="AH72" s="41"/>
      <c r="AI72" s="43"/>
      <c r="AJ72" s="41"/>
      <c r="AK72" s="43"/>
      <c r="AL72" s="44"/>
      <c r="AM72" s="45"/>
      <c r="AN72" s="46"/>
      <c r="AO72" s="47"/>
      <c r="AP72" s="42"/>
      <c r="AQ72" s="32"/>
      <c r="AR72" s="32"/>
      <c r="AS72" s="32"/>
      <c r="AT72" s="32"/>
      <c r="AU72" s="33" t="str">
        <f t="shared" si="1"/>
        <v/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17"/>
      <c r="BG72" s="17"/>
      <c r="BX72" s="2"/>
      <c r="CA72" s="35" t="str">
        <f t="shared" si="2"/>
        <v/>
      </c>
      <c r="CB72" s="35" t="str">
        <f t="shared" si="3"/>
        <v/>
      </c>
      <c r="CC72" s="35" t="str">
        <f t="shared" si="4"/>
        <v/>
      </c>
      <c r="CD72" s="35" t="str">
        <f t="shared" si="5"/>
        <v/>
      </c>
      <c r="CE72" s="35"/>
      <c r="CF72" s="35"/>
      <c r="CG72" s="36">
        <f t="shared" si="6"/>
        <v>0</v>
      </c>
      <c r="CH72" s="36">
        <f t="shared" si="7"/>
        <v>0</v>
      </c>
      <c r="CI72" s="36">
        <f t="shared" si="8"/>
        <v>0</v>
      </c>
      <c r="CJ72" s="36">
        <f t="shared" si="9"/>
        <v>0</v>
      </c>
      <c r="CK72" s="10"/>
      <c r="CL72" s="10"/>
      <c r="CM72" s="10"/>
      <c r="CN72" s="10"/>
      <c r="CO72" s="10"/>
    </row>
    <row r="73" spans="1:93" ht="16.350000000000001" customHeight="1" x14ac:dyDescent="0.25">
      <c r="A73" s="383"/>
      <c r="B73" s="37" t="s">
        <v>42</v>
      </c>
      <c r="C73" s="38">
        <f t="shared" si="0"/>
        <v>0</v>
      </c>
      <c r="D73" s="39">
        <f t="shared" si="16"/>
        <v>0</v>
      </c>
      <c r="E73" s="40">
        <f t="shared" si="16"/>
        <v>0</v>
      </c>
      <c r="F73" s="90"/>
      <c r="G73" s="91"/>
      <c r="H73" s="90"/>
      <c r="I73" s="91"/>
      <c r="J73" s="41"/>
      <c r="K73" s="43"/>
      <c r="L73" s="41"/>
      <c r="M73" s="43"/>
      <c r="N73" s="41"/>
      <c r="O73" s="43"/>
      <c r="P73" s="41"/>
      <c r="Q73" s="43"/>
      <c r="R73" s="41"/>
      <c r="S73" s="43"/>
      <c r="T73" s="41"/>
      <c r="U73" s="43"/>
      <c r="V73" s="41"/>
      <c r="W73" s="43"/>
      <c r="X73" s="41"/>
      <c r="Y73" s="43"/>
      <c r="Z73" s="41"/>
      <c r="AA73" s="43"/>
      <c r="AB73" s="41"/>
      <c r="AC73" s="43"/>
      <c r="AD73" s="41"/>
      <c r="AE73" s="43"/>
      <c r="AF73" s="41"/>
      <c r="AG73" s="43"/>
      <c r="AH73" s="41"/>
      <c r="AI73" s="43"/>
      <c r="AJ73" s="41"/>
      <c r="AK73" s="43"/>
      <c r="AL73" s="44"/>
      <c r="AM73" s="45"/>
      <c r="AN73" s="46"/>
      <c r="AO73" s="47"/>
      <c r="AP73" s="42"/>
      <c r="AQ73" s="32"/>
      <c r="AR73" s="32"/>
      <c r="AS73" s="32"/>
      <c r="AT73" s="32"/>
      <c r="AU73" s="33" t="str">
        <f t="shared" si="1"/>
        <v/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7"/>
      <c r="BG73" s="17"/>
      <c r="BX73" s="2"/>
      <c r="CA73" s="35" t="str">
        <f t="shared" si="2"/>
        <v/>
      </c>
      <c r="CB73" s="35" t="str">
        <f t="shared" si="3"/>
        <v/>
      </c>
      <c r="CC73" s="35" t="str">
        <f t="shared" si="4"/>
        <v/>
      </c>
      <c r="CD73" s="35" t="str">
        <f t="shared" si="5"/>
        <v/>
      </c>
      <c r="CE73" s="35"/>
      <c r="CF73" s="35"/>
      <c r="CG73" s="36">
        <f t="shared" si="6"/>
        <v>0</v>
      </c>
      <c r="CH73" s="36">
        <f t="shared" si="7"/>
        <v>0</v>
      </c>
      <c r="CI73" s="36">
        <f t="shared" si="8"/>
        <v>0</v>
      </c>
      <c r="CJ73" s="36">
        <f t="shared" si="9"/>
        <v>0</v>
      </c>
      <c r="CK73" s="10"/>
      <c r="CL73" s="10"/>
      <c r="CM73" s="10"/>
      <c r="CN73" s="10"/>
      <c r="CO73" s="10"/>
    </row>
    <row r="74" spans="1:93" ht="16.350000000000001" customHeight="1" x14ac:dyDescent="0.25">
      <c r="A74" s="383"/>
      <c r="B74" s="103" t="s">
        <v>46</v>
      </c>
      <c r="C74" s="104">
        <f t="shared" si="0"/>
        <v>0</v>
      </c>
      <c r="D74" s="39">
        <f t="shared" si="16"/>
        <v>0</v>
      </c>
      <c r="E74" s="61">
        <f t="shared" si="16"/>
        <v>0</v>
      </c>
      <c r="F74" s="90"/>
      <c r="G74" s="91"/>
      <c r="H74" s="90"/>
      <c r="I74" s="91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3"/>
      <c r="U74" s="55"/>
      <c r="V74" s="53"/>
      <c r="W74" s="55"/>
      <c r="X74" s="53"/>
      <c r="Y74" s="55"/>
      <c r="Z74" s="53"/>
      <c r="AA74" s="55"/>
      <c r="AB74" s="53"/>
      <c r="AC74" s="55"/>
      <c r="AD74" s="53"/>
      <c r="AE74" s="55"/>
      <c r="AF74" s="53"/>
      <c r="AG74" s="55"/>
      <c r="AH74" s="53"/>
      <c r="AI74" s="55"/>
      <c r="AJ74" s="53"/>
      <c r="AK74" s="55"/>
      <c r="AL74" s="56"/>
      <c r="AM74" s="57"/>
      <c r="AN74" s="46"/>
      <c r="AO74" s="58"/>
      <c r="AP74" s="54"/>
      <c r="AQ74" s="105"/>
      <c r="AR74" s="105"/>
      <c r="AS74" s="105"/>
      <c r="AT74" s="105"/>
      <c r="AU74" s="33" t="str">
        <f t="shared" si="1"/>
        <v/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17"/>
      <c r="BG74" s="17"/>
      <c r="BX74" s="2"/>
      <c r="CA74" s="35" t="str">
        <f t="shared" si="2"/>
        <v/>
      </c>
      <c r="CB74" s="35" t="str">
        <f t="shared" si="3"/>
        <v/>
      </c>
      <c r="CC74" s="35" t="str">
        <f t="shared" si="4"/>
        <v/>
      </c>
      <c r="CD74" s="35" t="str">
        <f t="shared" si="5"/>
        <v/>
      </c>
      <c r="CE74" s="35"/>
      <c r="CF74" s="35"/>
      <c r="CG74" s="36">
        <f t="shared" si="6"/>
        <v>0</v>
      </c>
      <c r="CH74" s="36">
        <f t="shared" si="7"/>
        <v>0</v>
      </c>
      <c r="CI74" s="36">
        <f t="shared" si="8"/>
        <v>0</v>
      </c>
      <c r="CJ74" s="36">
        <f t="shared" si="9"/>
        <v>0</v>
      </c>
      <c r="CK74" s="10"/>
      <c r="CL74" s="10"/>
      <c r="CM74" s="10"/>
      <c r="CN74" s="10"/>
      <c r="CO74" s="10"/>
    </row>
    <row r="75" spans="1:93" ht="16.350000000000001" customHeight="1" x14ac:dyDescent="0.25">
      <c r="A75" s="384"/>
      <c r="B75" s="63" t="s">
        <v>45</v>
      </c>
      <c r="C75" s="64">
        <f t="shared" si="0"/>
        <v>0</v>
      </c>
      <c r="D75" s="65">
        <f t="shared" si="16"/>
        <v>0</v>
      </c>
      <c r="E75" s="66">
        <f t="shared" si="16"/>
        <v>0</v>
      </c>
      <c r="F75" s="97"/>
      <c r="G75" s="106"/>
      <c r="H75" s="97"/>
      <c r="I75" s="106"/>
      <c r="J75" s="70"/>
      <c r="K75" s="84"/>
      <c r="L75" s="70"/>
      <c r="M75" s="84"/>
      <c r="N75" s="70"/>
      <c r="O75" s="84"/>
      <c r="P75" s="70"/>
      <c r="Q75" s="84"/>
      <c r="R75" s="70"/>
      <c r="S75" s="84"/>
      <c r="T75" s="70"/>
      <c r="U75" s="84"/>
      <c r="V75" s="70"/>
      <c r="W75" s="84"/>
      <c r="X75" s="70"/>
      <c r="Y75" s="84"/>
      <c r="Z75" s="70"/>
      <c r="AA75" s="84"/>
      <c r="AB75" s="70"/>
      <c r="AC75" s="84"/>
      <c r="AD75" s="70"/>
      <c r="AE75" s="84"/>
      <c r="AF75" s="70"/>
      <c r="AG75" s="84"/>
      <c r="AH75" s="70"/>
      <c r="AI75" s="84"/>
      <c r="AJ75" s="70"/>
      <c r="AK75" s="84"/>
      <c r="AL75" s="85"/>
      <c r="AM75" s="86"/>
      <c r="AN75" s="72"/>
      <c r="AO75" s="87"/>
      <c r="AP75" s="74"/>
      <c r="AQ75" s="75"/>
      <c r="AR75" s="75"/>
      <c r="AS75" s="75"/>
      <c r="AT75" s="75"/>
      <c r="AU75" s="33" t="str">
        <f t="shared" si="1"/>
        <v/>
      </c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17"/>
      <c r="BG75" s="17"/>
      <c r="BX75" s="2"/>
      <c r="CA75" s="35" t="str">
        <f t="shared" si="2"/>
        <v/>
      </c>
      <c r="CB75" s="35" t="str">
        <f t="shared" si="3"/>
        <v/>
      </c>
      <c r="CC75" s="35" t="str">
        <f t="shared" si="4"/>
        <v/>
      </c>
      <c r="CD75" s="35" t="str">
        <f t="shared" si="5"/>
        <v/>
      </c>
      <c r="CE75" s="35"/>
      <c r="CF75" s="35"/>
      <c r="CG75" s="36">
        <f t="shared" si="6"/>
        <v>0</v>
      </c>
      <c r="CH75" s="36">
        <f t="shared" si="7"/>
        <v>0</v>
      </c>
      <c r="CI75" s="36">
        <f t="shared" si="8"/>
        <v>0</v>
      </c>
      <c r="CJ75" s="36">
        <f t="shared" si="9"/>
        <v>0</v>
      </c>
      <c r="CK75" s="10"/>
      <c r="CL75" s="10"/>
      <c r="CM75" s="10"/>
      <c r="CN75" s="10"/>
      <c r="CO75" s="10"/>
    </row>
    <row r="76" spans="1:93" ht="16.350000000000001" customHeight="1" x14ac:dyDescent="0.25">
      <c r="A76" s="382" t="s">
        <v>54</v>
      </c>
      <c r="B76" s="18" t="s">
        <v>55</v>
      </c>
      <c r="C76" s="19">
        <f>SUM(D76+E76)</f>
        <v>0</v>
      </c>
      <c r="D76" s="125"/>
      <c r="E76" s="21">
        <f>SUM(K76+M76+O76+Q76+S76+U76+W76+Y76+AA76+AC76)</f>
        <v>0</v>
      </c>
      <c r="F76" s="88"/>
      <c r="G76" s="89"/>
      <c r="H76" s="88"/>
      <c r="I76" s="89"/>
      <c r="J76" s="88"/>
      <c r="K76" s="24"/>
      <c r="L76" s="88"/>
      <c r="M76" s="24"/>
      <c r="N76" s="88"/>
      <c r="O76" s="24"/>
      <c r="P76" s="88"/>
      <c r="Q76" s="24"/>
      <c r="R76" s="88"/>
      <c r="S76" s="24"/>
      <c r="T76" s="88"/>
      <c r="U76" s="24"/>
      <c r="V76" s="88"/>
      <c r="W76" s="24"/>
      <c r="X76" s="88"/>
      <c r="Y76" s="24"/>
      <c r="Z76" s="88"/>
      <c r="AA76" s="24"/>
      <c r="AB76" s="88"/>
      <c r="AC76" s="55"/>
      <c r="AD76" s="126"/>
      <c r="AE76" s="127"/>
      <c r="AF76" s="109"/>
      <c r="AG76" s="110"/>
      <c r="AH76" s="109"/>
      <c r="AI76" s="110"/>
      <c r="AJ76" s="109"/>
      <c r="AK76" s="110"/>
      <c r="AL76" s="111"/>
      <c r="AM76" s="112"/>
      <c r="AN76" s="81"/>
      <c r="AO76" s="82"/>
      <c r="AP76" s="29"/>
      <c r="AQ76" s="30"/>
      <c r="AR76" s="30"/>
      <c r="AS76" s="30"/>
      <c r="AT76" s="30"/>
      <c r="AU76" s="33" t="str">
        <f t="shared" si="1"/>
        <v/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17"/>
      <c r="BG76" s="17"/>
      <c r="BX76" s="2"/>
      <c r="CA76" s="35" t="str">
        <f t="shared" si="2"/>
        <v/>
      </c>
      <c r="CB76" s="35" t="str">
        <f t="shared" si="3"/>
        <v/>
      </c>
      <c r="CC76" s="35" t="str">
        <f t="shared" si="4"/>
        <v/>
      </c>
      <c r="CD76" s="35" t="str">
        <f t="shared" si="5"/>
        <v/>
      </c>
      <c r="CE76" s="35"/>
      <c r="CF76" s="35"/>
      <c r="CG76" s="36">
        <f t="shared" si="6"/>
        <v>0</v>
      </c>
      <c r="CH76" s="36">
        <f t="shared" si="7"/>
        <v>0</v>
      </c>
      <c r="CI76" s="36">
        <f t="shared" si="8"/>
        <v>0</v>
      </c>
      <c r="CJ76" s="36">
        <f t="shared" si="9"/>
        <v>0</v>
      </c>
      <c r="CK76" s="10"/>
      <c r="CL76" s="10"/>
      <c r="CM76" s="10"/>
      <c r="CN76" s="10"/>
      <c r="CO76" s="10"/>
    </row>
    <row r="77" spans="1:93" ht="16.350000000000001" customHeight="1" x14ac:dyDescent="0.25">
      <c r="A77" s="383"/>
      <c r="B77" s="128" t="s">
        <v>56</v>
      </c>
      <c r="C77" s="129">
        <f t="shared" si="0"/>
        <v>79</v>
      </c>
      <c r="D77" s="130"/>
      <c r="E77" s="61">
        <f t="shared" ref="E77:E80" si="17">SUM(K77+M77+O77+Q77+S77+U77+W77+Y77+AA77+AC77)</f>
        <v>79</v>
      </c>
      <c r="F77" s="90"/>
      <c r="G77" s="91"/>
      <c r="H77" s="90"/>
      <c r="I77" s="91"/>
      <c r="J77" s="90"/>
      <c r="K77" s="43"/>
      <c r="L77" s="90"/>
      <c r="M77" s="43">
        <v>4</v>
      </c>
      <c r="N77" s="90"/>
      <c r="O77" s="43">
        <v>10</v>
      </c>
      <c r="P77" s="90"/>
      <c r="Q77" s="43">
        <v>22</v>
      </c>
      <c r="R77" s="90"/>
      <c r="S77" s="43">
        <v>24</v>
      </c>
      <c r="T77" s="90"/>
      <c r="U77" s="43">
        <v>17</v>
      </c>
      <c r="V77" s="90"/>
      <c r="W77" s="43">
        <v>2</v>
      </c>
      <c r="X77" s="90"/>
      <c r="Y77" s="43"/>
      <c r="Z77" s="90"/>
      <c r="AA77" s="43"/>
      <c r="AB77" s="90"/>
      <c r="AC77" s="55"/>
      <c r="AD77" s="126"/>
      <c r="AE77" s="127"/>
      <c r="AF77" s="113"/>
      <c r="AG77" s="92"/>
      <c r="AH77" s="113"/>
      <c r="AI77" s="92"/>
      <c r="AJ77" s="113"/>
      <c r="AK77" s="92"/>
      <c r="AL77" s="114"/>
      <c r="AM77" s="115"/>
      <c r="AN77" s="46">
        <v>0</v>
      </c>
      <c r="AO77" s="47">
        <v>0</v>
      </c>
      <c r="AP77" s="42">
        <v>0</v>
      </c>
      <c r="AQ77" s="32">
        <v>0</v>
      </c>
      <c r="AR77" s="32">
        <v>3</v>
      </c>
      <c r="AS77" s="32">
        <v>0</v>
      </c>
      <c r="AT77" s="32">
        <v>0</v>
      </c>
      <c r="AU77" s="33" t="str">
        <f t="shared" si="1"/>
        <v/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17"/>
      <c r="BG77" s="17"/>
      <c r="BX77" s="2"/>
      <c r="CA77" s="35" t="str">
        <f t="shared" si="2"/>
        <v/>
      </c>
      <c r="CB77" s="35" t="str">
        <f t="shared" si="3"/>
        <v/>
      </c>
      <c r="CC77" s="35" t="str">
        <f t="shared" si="4"/>
        <v/>
      </c>
      <c r="CD77" s="35" t="str">
        <f t="shared" si="5"/>
        <v/>
      </c>
      <c r="CE77" s="35"/>
      <c r="CF77" s="35"/>
      <c r="CG77" s="36">
        <f t="shared" si="6"/>
        <v>0</v>
      </c>
      <c r="CH77" s="36">
        <f t="shared" si="7"/>
        <v>0</v>
      </c>
      <c r="CI77" s="36">
        <f t="shared" si="8"/>
        <v>0</v>
      </c>
      <c r="CJ77" s="36">
        <f t="shared" si="9"/>
        <v>0</v>
      </c>
      <c r="CK77" s="10"/>
      <c r="CL77" s="10"/>
      <c r="CM77" s="10"/>
      <c r="CN77" s="10"/>
      <c r="CO77" s="10"/>
    </row>
    <row r="78" spans="1:93" ht="16.350000000000001" customHeight="1" x14ac:dyDescent="0.25">
      <c r="A78" s="383"/>
      <c r="B78" s="128" t="s">
        <v>57</v>
      </c>
      <c r="C78" s="129">
        <f t="shared" ref="C78:C89" si="18">SUM(D78+E78)</f>
        <v>0</v>
      </c>
      <c r="D78" s="131"/>
      <c r="E78" s="61">
        <f t="shared" si="17"/>
        <v>0</v>
      </c>
      <c r="F78" s="113"/>
      <c r="G78" s="132"/>
      <c r="H78" s="113"/>
      <c r="I78" s="132"/>
      <c r="J78" s="113"/>
      <c r="K78" s="43"/>
      <c r="L78" s="113"/>
      <c r="M78" s="43"/>
      <c r="N78" s="113"/>
      <c r="O78" s="43"/>
      <c r="P78" s="113"/>
      <c r="Q78" s="43"/>
      <c r="R78" s="113"/>
      <c r="S78" s="43"/>
      <c r="T78" s="113"/>
      <c r="U78" s="43"/>
      <c r="V78" s="113"/>
      <c r="W78" s="43"/>
      <c r="X78" s="113"/>
      <c r="Y78" s="43"/>
      <c r="Z78" s="113"/>
      <c r="AA78" s="43"/>
      <c r="AB78" s="113"/>
      <c r="AC78" s="55"/>
      <c r="AD78" s="126"/>
      <c r="AE78" s="127"/>
      <c r="AF78" s="113"/>
      <c r="AG78" s="92"/>
      <c r="AH78" s="113"/>
      <c r="AI78" s="92"/>
      <c r="AJ78" s="113"/>
      <c r="AK78" s="92"/>
      <c r="AL78" s="114"/>
      <c r="AM78" s="115"/>
      <c r="AN78" s="46"/>
      <c r="AO78" s="58"/>
      <c r="AP78" s="54"/>
      <c r="AQ78" s="105"/>
      <c r="AR78" s="105"/>
      <c r="AS78" s="105"/>
      <c r="AT78" s="105"/>
      <c r="AU78" s="33" t="str">
        <f t="shared" ref="AU78:AU89" si="19">$CA78&amp;$CB78&amp;$CC78&amp;$CD78</f>
        <v/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7"/>
      <c r="BG78" s="17"/>
      <c r="BX78" s="2"/>
      <c r="CA78" s="35" t="str">
        <f t="shared" ref="CA78:CA89" si="20">IF(CG78=1,"* No olvide digitar la columna Trans y/o Pueblos Originarios y/o Migrantes y/o Población SENAME (Digite Cero si no tiene). ","")</f>
        <v/>
      </c>
      <c r="CB78" s="35" t="str">
        <f t="shared" ref="CB78:CB89" si="21">IF(CH78=1,"* El número de Trans y/o Pueblos Originarios y/o Migrantes y/o Población SENAME NO DEBE ser mayor que el Total. ","")</f>
        <v/>
      </c>
      <c r="CC78" s="35" t="str">
        <f t="shared" ref="CC78:CC89" si="22">IF(CI78=1,"* Las consejerías realizadas en Espacios amigables NO DEBEN ser mayor al Total. ","")</f>
        <v/>
      </c>
      <c r="CD78" s="35" t="str">
        <f t="shared" ref="CD78:CD89" si="23">IF(CJ78=1,"* La columna 14-18 AÑOS no puede ser mayor al total por grupo edad de 10 a 19 años. ","")</f>
        <v/>
      </c>
      <c r="CE78" s="35"/>
      <c r="CF78" s="35"/>
      <c r="CG78" s="36">
        <f t="shared" ref="CG78:CG89" si="24">IF(AND(C78&lt;&gt;0,OR(AO78="",AP78="",AQ78="",AR78="",AT78="")),1,0)</f>
        <v>0</v>
      </c>
      <c r="CH78" s="36">
        <f t="shared" ref="CH78:CH89" si="25">IF(OR(C78&lt;(AO78+AP78),C78&lt;AQ78,C78&lt;AR78,C78&lt;AT78),1,0)</f>
        <v>0</v>
      </c>
      <c r="CI78" s="36">
        <f t="shared" ref="CI78:CI89" si="26">IF(C78&lt;AN78,1,0)</f>
        <v>0</v>
      </c>
      <c r="CJ78" s="36">
        <f t="shared" ref="CJ78:CJ89" si="27">IF((J78+K78+L78+M78)&lt;AS78,1,0)</f>
        <v>0</v>
      </c>
      <c r="CK78" s="10"/>
      <c r="CL78" s="10"/>
      <c r="CM78" s="10"/>
      <c r="CN78" s="10"/>
      <c r="CO78" s="10"/>
    </row>
    <row r="79" spans="1:93" ht="16.350000000000001" customHeight="1" x14ac:dyDescent="0.25">
      <c r="A79" s="383"/>
      <c r="B79" s="128" t="s">
        <v>58</v>
      </c>
      <c r="C79" s="38">
        <f t="shared" si="18"/>
        <v>79</v>
      </c>
      <c r="D79" s="130"/>
      <c r="E79" s="61">
        <f t="shared" si="17"/>
        <v>79</v>
      </c>
      <c r="F79" s="90"/>
      <c r="G79" s="91"/>
      <c r="H79" s="90"/>
      <c r="I79" s="91"/>
      <c r="J79" s="90"/>
      <c r="K79" s="55"/>
      <c r="L79" s="90"/>
      <c r="M79" s="55">
        <v>4</v>
      </c>
      <c r="N79" s="90"/>
      <c r="O79" s="55">
        <v>10</v>
      </c>
      <c r="P79" s="90"/>
      <c r="Q79" s="55">
        <v>22</v>
      </c>
      <c r="R79" s="90"/>
      <c r="S79" s="55">
        <v>24</v>
      </c>
      <c r="T79" s="90"/>
      <c r="U79" s="55">
        <v>17</v>
      </c>
      <c r="V79" s="90"/>
      <c r="W79" s="55">
        <v>2</v>
      </c>
      <c r="X79" s="90"/>
      <c r="Y79" s="55"/>
      <c r="Z79" s="90"/>
      <c r="AA79" s="55"/>
      <c r="AB79" s="90"/>
      <c r="AC79" s="55"/>
      <c r="AD79" s="126"/>
      <c r="AE79" s="127"/>
      <c r="AF79" s="113"/>
      <c r="AG79" s="92"/>
      <c r="AH79" s="113"/>
      <c r="AI79" s="92"/>
      <c r="AJ79" s="113"/>
      <c r="AK79" s="92"/>
      <c r="AL79" s="114"/>
      <c r="AM79" s="115"/>
      <c r="AN79" s="46">
        <v>0</v>
      </c>
      <c r="AO79" s="58">
        <v>0</v>
      </c>
      <c r="AP79" s="54">
        <v>0</v>
      </c>
      <c r="AQ79" s="105">
        <v>0</v>
      </c>
      <c r="AR79" s="105">
        <v>3</v>
      </c>
      <c r="AS79" s="105">
        <v>0</v>
      </c>
      <c r="AT79" s="105">
        <v>0</v>
      </c>
      <c r="AU79" s="33" t="str">
        <f t="shared" si="19"/>
        <v/>
      </c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17"/>
      <c r="BG79" s="17"/>
      <c r="BX79" s="2"/>
      <c r="CA79" s="35" t="str">
        <f t="shared" si="20"/>
        <v/>
      </c>
      <c r="CB79" s="35" t="str">
        <f t="shared" si="21"/>
        <v/>
      </c>
      <c r="CC79" s="35" t="str">
        <f t="shared" si="22"/>
        <v/>
      </c>
      <c r="CD79" s="35" t="str">
        <f t="shared" si="23"/>
        <v/>
      </c>
      <c r="CE79" s="35"/>
      <c r="CF79" s="35"/>
      <c r="CG79" s="36">
        <f t="shared" si="24"/>
        <v>0</v>
      </c>
      <c r="CH79" s="36">
        <f t="shared" si="25"/>
        <v>0</v>
      </c>
      <c r="CI79" s="36">
        <f t="shared" si="26"/>
        <v>0</v>
      </c>
      <c r="CJ79" s="36">
        <f t="shared" si="27"/>
        <v>0</v>
      </c>
      <c r="CK79" s="10"/>
      <c r="CL79" s="10"/>
      <c r="CM79" s="10"/>
      <c r="CN79" s="10"/>
      <c r="CO79" s="10"/>
    </row>
    <row r="80" spans="1:93" ht="16.350000000000001" customHeight="1" x14ac:dyDescent="0.25">
      <c r="A80" s="383"/>
      <c r="B80" s="133" t="s">
        <v>46</v>
      </c>
      <c r="C80" s="134">
        <f t="shared" si="18"/>
        <v>0</v>
      </c>
      <c r="D80" s="135"/>
      <c r="E80" s="66">
        <f t="shared" si="17"/>
        <v>0</v>
      </c>
      <c r="F80" s="97"/>
      <c r="G80" s="106"/>
      <c r="H80" s="97"/>
      <c r="I80" s="106"/>
      <c r="J80" s="97"/>
      <c r="K80" s="84"/>
      <c r="L80" s="97"/>
      <c r="M80" s="84"/>
      <c r="N80" s="97"/>
      <c r="O80" s="84"/>
      <c r="P80" s="97"/>
      <c r="Q80" s="84"/>
      <c r="R80" s="97"/>
      <c r="S80" s="84"/>
      <c r="T80" s="97"/>
      <c r="U80" s="84"/>
      <c r="V80" s="97"/>
      <c r="W80" s="84"/>
      <c r="X80" s="97"/>
      <c r="Y80" s="84"/>
      <c r="Z80" s="97"/>
      <c r="AA80" s="84"/>
      <c r="AB80" s="97"/>
      <c r="AC80" s="84"/>
      <c r="AD80" s="136"/>
      <c r="AE80" s="137"/>
      <c r="AF80" s="97"/>
      <c r="AG80" s="119"/>
      <c r="AH80" s="97"/>
      <c r="AI80" s="119"/>
      <c r="AJ80" s="97"/>
      <c r="AK80" s="119"/>
      <c r="AL80" s="120"/>
      <c r="AM80" s="121"/>
      <c r="AN80" s="72"/>
      <c r="AO80" s="87"/>
      <c r="AP80" s="74"/>
      <c r="AQ80" s="75"/>
      <c r="AR80" s="75"/>
      <c r="AS80" s="75"/>
      <c r="AT80" s="75"/>
      <c r="AU80" s="33" t="str">
        <f t="shared" si="19"/>
        <v/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17"/>
      <c r="BG80" s="17"/>
      <c r="BX80" s="2"/>
      <c r="CA80" s="35" t="str">
        <f t="shared" si="20"/>
        <v/>
      </c>
      <c r="CB80" s="35" t="str">
        <f t="shared" si="21"/>
        <v/>
      </c>
      <c r="CC80" s="35" t="str">
        <f t="shared" si="22"/>
        <v/>
      </c>
      <c r="CD80" s="35" t="str">
        <f t="shared" si="23"/>
        <v/>
      </c>
      <c r="CE80" s="35"/>
      <c r="CF80" s="35"/>
      <c r="CG80" s="36">
        <f t="shared" si="24"/>
        <v>0</v>
      </c>
      <c r="CH80" s="36">
        <f t="shared" si="25"/>
        <v>0</v>
      </c>
      <c r="CI80" s="36">
        <f t="shared" si="26"/>
        <v>0</v>
      </c>
      <c r="CJ80" s="36">
        <f t="shared" si="27"/>
        <v>0</v>
      </c>
      <c r="CK80" s="10"/>
      <c r="CL80" s="10"/>
      <c r="CM80" s="10"/>
      <c r="CN80" s="10"/>
      <c r="CO80" s="10"/>
    </row>
    <row r="81" spans="1:93" ht="16.350000000000001" customHeight="1" x14ac:dyDescent="0.25">
      <c r="A81" s="271" t="s">
        <v>59</v>
      </c>
      <c r="B81" s="139" t="s">
        <v>38</v>
      </c>
      <c r="C81" s="134">
        <f t="shared" si="18"/>
        <v>0</v>
      </c>
      <c r="D81" s="140">
        <f>SUM(F81+H81+J81)</f>
        <v>0</v>
      </c>
      <c r="E81" s="66">
        <f>SUM(G81+I81+K81)</f>
        <v>0</v>
      </c>
      <c r="F81" s="141"/>
      <c r="G81" s="142"/>
      <c r="H81" s="141"/>
      <c r="I81" s="142"/>
      <c r="J81" s="141"/>
      <c r="K81" s="143"/>
      <c r="L81" s="144"/>
      <c r="M81" s="145"/>
      <c r="N81" s="144"/>
      <c r="O81" s="145"/>
      <c r="P81" s="144"/>
      <c r="Q81" s="145"/>
      <c r="R81" s="144"/>
      <c r="S81" s="145"/>
      <c r="T81" s="144"/>
      <c r="U81" s="145"/>
      <c r="V81" s="144"/>
      <c r="W81" s="145"/>
      <c r="X81" s="144"/>
      <c r="Y81" s="145"/>
      <c r="Z81" s="144"/>
      <c r="AA81" s="145"/>
      <c r="AB81" s="144"/>
      <c r="AC81" s="145"/>
      <c r="AD81" s="146"/>
      <c r="AE81" s="147"/>
      <c r="AF81" s="148"/>
      <c r="AG81" s="149"/>
      <c r="AH81" s="148"/>
      <c r="AI81" s="149"/>
      <c r="AJ81" s="148"/>
      <c r="AK81" s="149"/>
      <c r="AL81" s="150"/>
      <c r="AM81" s="151"/>
      <c r="AN81" s="152"/>
      <c r="AO81" s="153"/>
      <c r="AP81" s="142"/>
      <c r="AQ81" s="154"/>
      <c r="AR81" s="154"/>
      <c r="AS81" s="154"/>
      <c r="AT81" s="154"/>
      <c r="AU81" s="33" t="str">
        <f t="shared" si="19"/>
        <v/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17"/>
      <c r="BG81" s="17"/>
      <c r="BX81" s="2"/>
      <c r="CA81" s="35" t="str">
        <f t="shared" si="20"/>
        <v/>
      </c>
      <c r="CB81" s="35" t="str">
        <f t="shared" si="21"/>
        <v/>
      </c>
      <c r="CC81" s="35" t="str">
        <f t="shared" si="22"/>
        <v/>
      </c>
      <c r="CD81" s="35" t="str">
        <f t="shared" si="23"/>
        <v/>
      </c>
      <c r="CE81" s="35"/>
      <c r="CF81" s="35"/>
      <c r="CG81" s="36">
        <f t="shared" si="24"/>
        <v>0</v>
      </c>
      <c r="CH81" s="36">
        <f t="shared" si="25"/>
        <v>0</v>
      </c>
      <c r="CI81" s="36">
        <f t="shared" si="26"/>
        <v>0</v>
      </c>
      <c r="CJ81" s="36">
        <f t="shared" si="27"/>
        <v>0</v>
      </c>
      <c r="CK81" s="10"/>
      <c r="CL81" s="10"/>
      <c r="CM81" s="10"/>
      <c r="CN81" s="10"/>
      <c r="CO81" s="10"/>
    </row>
    <row r="82" spans="1:93" ht="16.350000000000001" customHeight="1" x14ac:dyDescent="0.25">
      <c r="A82" s="382" t="s">
        <v>60</v>
      </c>
      <c r="B82" s="18" t="s">
        <v>37</v>
      </c>
      <c r="C82" s="19">
        <f t="shared" si="18"/>
        <v>0</v>
      </c>
      <c r="D82" s="20">
        <f>+F82+H82+J82+L82+N82+P82+R82+T82+V82+X82+Z82+AB82+AD82+AF82+AH82+AJ82+AL82</f>
        <v>0</v>
      </c>
      <c r="E82" s="21">
        <f>+G82+I82+K82+M82+O82+Q82+S82+U82+W82+Y82+AA82+AC82+AE82+AG82+AI82+AK82+AM82</f>
        <v>0</v>
      </c>
      <c r="F82" s="94"/>
      <c r="G82" s="95"/>
      <c r="H82" s="94"/>
      <c r="I82" s="95"/>
      <c r="J82" s="94"/>
      <c r="K82" s="96"/>
      <c r="L82" s="41"/>
      <c r="M82" s="43"/>
      <c r="N82" s="41"/>
      <c r="O82" s="43"/>
      <c r="P82" s="41"/>
      <c r="Q82" s="43"/>
      <c r="R82" s="41"/>
      <c r="S82" s="43"/>
      <c r="T82" s="41"/>
      <c r="U82" s="43"/>
      <c r="V82" s="41"/>
      <c r="W82" s="43"/>
      <c r="X82" s="41"/>
      <c r="Y82" s="43"/>
      <c r="Z82" s="41"/>
      <c r="AA82" s="43"/>
      <c r="AB82" s="41"/>
      <c r="AC82" s="43"/>
      <c r="AD82" s="94"/>
      <c r="AE82" s="96"/>
      <c r="AF82" s="94"/>
      <c r="AG82" s="96"/>
      <c r="AH82" s="94"/>
      <c r="AI82" s="96"/>
      <c r="AJ82" s="94"/>
      <c r="AK82" s="96"/>
      <c r="AL82" s="155"/>
      <c r="AM82" s="156"/>
      <c r="AN82" s="157"/>
      <c r="AO82" s="158"/>
      <c r="AP82" s="95"/>
      <c r="AQ82" s="83"/>
      <c r="AR82" s="83"/>
      <c r="AS82" s="83"/>
      <c r="AT82" s="83"/>
      <c r="AU82" s="33" t="str">
        <f t="shared" si="19"/>
        <v/>
      </c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17"/>
      <c r="BG82" s="17"/>
      <c r="BX82" s="2"/>
      <c r="CA82" s="35" t="str">
        <f t="shared" si="20"/>
        <v/>
      </c>
      <c r="CB82" s="35" t="str">
        <f t="shared" si="21"/>
        <v/>
      </c>
      <c r="CC82" s="35" t="str">
        <f t="shared" si="22"/>
        <v/>
      </c>
      <c r="CD82" s="35" t="str">
        <f t="shared" si="23"/>
        <v/>
      </c>
      <c r="CE82" s="35"/>
      <c r="CF82" s="35"/>
      <c r="CG82" s="36">
        <f t="shared" si="24"/>
        <v>0</v>
      </c>
      <c r="CH82" s="36">
        <f t="shared" si="25"/>
        <v>0</v>
      </c>
      <c r="CI82" s="36">
        <f t="shared" si="26"/>
        <v>0</v>
      </c>
      <c r="CJ82" s="36">
        <f t="shared" si="27"/>
        <v>0</v>
      </c>
      <c r="CK82" s="10"/>
      <c r="CL82" s="10"/>
      <c r="CM82" s="10"/>
      <c r="CN82" s="10"/>
      <c r="CO82" s="10"/>
    </row>
    <row r="83" spans="1:93" ht="16.350000000000001" customHeight="1" x14ac:dyDescent="0.25">
      <c r="A83" s="383"/>
      <c r="B83" s="37" t="s">
        <v>38</v>
      </c>
      <c r="C83" s="38">
        <f t="shared" si="18"/>
        <v>0</v>
      </c>
      <c r="D83" s="39">
        <f t="shared" ref="D83:E89" si="28">+F83+H83+J83+L83+N83+P83+R83+T83+V83+X83+Z83+AB83+AD83+AF83+AH83+AJ83+AL83</f>
        <v>0</v>
      </c>
      <c r="E83" s="40">
        <f t="shared" si="28"/>
        <v>0</v>
      </c>
      <c r="F83" s="41"/>
      <c r="G83" s="42"/>
      <c r="H83" s="41"/>
      <c r="I83" s="42"/>
      <c r="J83" s="41"/>
      <c r="K83" s="43"/>
      <c r="L83" s="41"/>
      <c r="M83" s="43"/>
      <c r="N83" s="41"/>
      <c r="O83" s="43"/>
      <c r="P83" s="41"/>
      <c r="Q83" s="43"/>
      <c r="R83" s="41"/>
      <c r="S83" s="43"/>
      <c r="T83" s="41"/>
      <c r="U83" s="43"/>
      <c r="V83" s="41"/>
      <c r="W83" s="43"/>
      <c r="X83" s="41"/>
      <c r="Y83" s="43"/>
      <c r="Z83" s="41"/>
      <c r="AA83" s="43"/>
      <c r="AB83" s="41"/>
      <c r="AC83" s="43"/>
      <c r="AD83" s="41"/>
      <c r="AE83" s="43"/>
      <c r="AF83" s="41"/>
      <c r="AG83" s="43"/>
      <c r="AH83" s="41"/>
      <c r="AI83" s="43"/>
      <c r="AJ83" s="41"/>
      <c r="AK83" s="43"/>
      <c r="AL83" s="44"/>
      <c r="AM83" s="45"/>
      <c r="AN83" s="159"/>
      <c r="AO83" s="47"/>
      <c r="AP83" s="42"/>
      <c r="AQ83" s="32"/>
      <c r="AR83" s="32"/>
      <c r="AS83" s="32"/>
      <c r="AT83" s="32"/>
      <c r="AU83" s="33" t="str">
        <f t="shared" si="19"/>
        <v/>
      </c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17"/>
      <c r="BG83" s="17"/>
      <c r="BX83" s="2"/>
      <c r="CA83" s="35" t="str">
        <f t="shared" si="20"/>
        <v/>
      </c>
      <c r="CB83" s="35" t="str">
        <f t="shared" si="21"/>
        <v/>
      </c>
      <c r="CC83" s="35" t="str">
        <f t="shared" si="22"/>
        <v/>
      </c>
      <c r="CD83" s="35" t="str">
        <f t="shared" si="23"/>
        <v/>
      </c>
      <c r="CE83" s="35"/>
      <c r="CF83" s="35"/>
      <c r="CG83" s="36">
        <f t="shared" si="24"/>
        <v>0</v>
      </c>
      <c r="CH83" s="36">
        <f t="shared" si="25"/>
        <v>0</v>
      </c>
      <c r="CI83" s="36">
        <f t="shared" si="26"/>
        <v>0</v>
      </c>
      <c r="CJ83" s="36">
        <f t="shared" si="27"/>
        <v>0</v>
      </c>
      <c r="CK83" s="10"/>
      <c r="CL83" s="10"/>
      <c r="CM83" s="10"/>
      <c r="CN83" s="10"/>
      <c r="CO83" s="10"/>
    </row>
    <row r="84" spans="1:93" ht="16.350000000000001" customHeight="1" x14ac:dyDescent="0.25">
      <c r="A84" s="383"/>
      <c r="B84" s="37" t="s">
        <v>39</v>
      </c>
      <c r="C84" s="38">
        <f t="shared" si="18"/>
        <v>1</v>
      </c>
      <c r="D84" s="39">
        <f t="shared" si="28"/>
        <v>0</v>
      </c>
      <c r="E84" s="40">
        <f t="shared" si="28"/>
        <v>1</v>
      </c>
      <c r="F84" s="41"/>
      <c r="G84" s="42"/>
      <c r="H84" s="41"/>
      <c r="I84" s="42"/>
      <c r="J84" s="41"/>
      <c r="K84" s="43"/>
      <c r="L84" s="41"/>
      <c r="M84" s="43"/>
      <c r="N84" s="41"/>
      <c r="O84" s="43"/>
      <c r="P84" s="41"/>
      <c r="Q84" s="43"/>
      <c r="R84" s="41"/>
      <c r="S84" s="43"/>
      <c r="T84" s="41"/>
      <c r="U84" s="43">
        <v>1</v>
      </c>
      <c r="V84" s="41"/>
      <c r="W84" s="43"/>
      <c r="X84" s="41"/>
      <c r="Y84" s="43"/>
      <c r="Z84" s="41"/>
      <c r="AA84" s="43"/>
      <c r="AB84" s="41"/>
      <c r="AC84" s="43"/>
      <c r="AD84" s="41"/>
      <c r="AE84" s="43"/>
      <c r="AF84" s="41"/>
      <c r="AG84" s="43"/>
      <c r="AH84" s="41"/>
      <c r="AI84" s="43"/>
      <c r="AJ84" s="41"/>
      <c r="AK84" s="43"/>
      <c r="AL84" s="44"/>
      <c r="AM84" s="45"/>
      <c r="AN84" s="159">
        <v>0</v>
      </c>
      <c r="AO84" s="47">
        <v>0</v>
      </c>
      <c r="AP84" s="42">
        <v>0</v>
      </c>
      <c r="AQ84" s="32">
        <v>0</v>
      </c>
      <c r="AR84" s="32">
        <v>0</v>
      </c>
      <c r="AS84" s="32">
        <v>0</v>
      </c>
      <c r="AT84" s="32">
        <v>0</v>
      </c>
      <c r="AU84" s="33" t="str">
        <f t="shared" si="19"/>
        <v/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17"/>
      <c r="BG84" s="17"/>
      <c r="BX84" s="2"/>
      <c r="CA84" s="35" t="str">
        <f t="shared" si="20"/>
        <v/>
      </c>
      <c r="CB84" s="35" t="str">
        <f t="shared" si="21"/>
        <v/>
      </c>
      <c r="CC84" s="35" t="str">
        <f t="shared" si="22"/>
        <v/>
      </c>
      <c r="CD84" s="35" t="str">
        <f t="shared" si="23"/>
        <v/>
      </c>
      <c r="CE84" s="35"/>
      <c r="CF84" s="35"/>
      <c r="CG84" s="36">
        <f t="shared" si="24"/>
        <v>0</v>
      </c>
      <c r="CH84" s="36">
        <f t="shared" si="25"/>
        <v>0</v>
      </c>
      <c r="CI84" s="36">
        <f t="shared" si="26"/>
        <v>0</v>
      </c>
      <c r="CJ84" s="36">
        <f t="shared" si="27"/>
        <v>0</v>
      </c>
      <c r="CK84" s="10"/>
      <c r="CL84" s="10"/>
      <c r="CM84" s="10"/>
      <c r="CN84" s="10"/>
      <c r="CO84" s="10"/>
    </row>
    <row r="85" spans="1:93" ht="16.350000000000001" customHeight="1" x14ac:dyDescent="0.25">
      <c r="A85" s="383"/>
      <c r="B85" s="37" t="s">
        <v>41</v>
      </c>
      <c r="C85" s="38">
        <f t="shared" si="18"/>
        <v>0</v>
      </c>
      <c r="D85" s="39">
        <f t="shared" si="28"/>
        <v>0</v>
      </c>
      <c r="E85" s="40">
        <f t="shared" si="28"/>
        <v>0</v>
      </c>
      <c r="F85" s="41"/>
      <c r="G85" s="42"/>
      <c r="H85" s="41"/>
      <c r="I85" s="42"/>
      <c r="J85" s="41"/>
      <c r="K85" s="43"/>
      <c r="L85" s="41"/>
      <c r="M85" s="43"/>
      <c r="N85" s="41"/>
      <c r="O85" s="43"/>
      <c r="P85" s="41"/>
      <c r="Q85" s="43"/>
      <c r="R85" s="41"/>
      <c r="S85" s="43"/>
      <c r="T85" s="41"/>
      <c r="U85" s="43"/>
      <c r="V85" s="41"/>
      <c r="W85" s="43"/>
      <c r="X85" s="41"/>
      <c r="Y85" s="43"/>
      <c r="Z85" s="41"/>
      <c r="AA85" s="43"/>
      <c r="AB85" s="41"/>
      <c r="AC85" s="43"/>
      <c r="AD85" s="41"/>
      <c r="AE85" s="43"/>
      <c r="AF85" s="41"/>
      <c r="AG85" s="43"/>
      <c r="AH85" s="41"/>
      <c r="AI85" s="43"/>
      <c r="AJ85" s="41"/>
      <c r="AK85" s="43"/>
      <c r="AL85" s="44"/>
      <c r="AM85" s="45"/>
      <c r="AN85" s="159"/>
      <c r="AO85" s="47"/>
      <c r="AP85" s="42"/>
      <c r="AQ85" s="32"/>
      <c r="AR85" s="32"/>
      <c r="AS85" s="32"/>
      <c r="AT85" s="32"/>
      <c r="AU85" s="33" t="str">
        <f t="shared" si="19"/>
        <v/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17"/>
      <c r="BG85" s="17"/>
      <c r="BX85" s="2"/>
      <c r="CA85" s="35" t="str">
        <f t="shared" si="20"/>
        <v/>
      </c>
      <c r="CB85" s="35" t="str">
        <f t="shared" si="21"/>
        <v/>
      </c>
      <c r="CC85" s="35" t="str">
        <f t="shared" si="22"/>
        <v/>
      </c>
      <c r="CD85" s="35" t="str">
        <f t="shared" si="23"/>
        <v/>
      </c>
      <c r="CE85" s="35"/>
      <c r="CF85" s="35"/>
      <c r="CG85" s="36">
        <f t="shared" si="24"/>
        <v>0</v>
      </c>
      <c r="CH85" s="36">
        <f t="shared" si="25"/>
        <v>0</v>
      </c>
      <c r="CI85" s="36">
        <f t="shared" si="26"/>
        <v>0</v>
      </c>
      <c r="CJ85" s="36">
        <f t="shared" si="27"/>
        <v>0</v>
      </c>
      <c r="CK85" s="10"/>
      <c r="CL85" s="10"/>
      <c r="CM85" s="10"/>
      <c r="CN85" s="10"/>
      <c r="CO85" s="10"/>
    </row>
    <row r="86" spans="1:93" ht="16.350000000000001" customHeight="1" x14ac:dyDescent="0.25">
      <c r="A86" s="383"/>
      <c r="B86" s="37" t="s">
        <v>42</v>
      </c>
      <c r="C86" s="38">
        <f t="shared" si="18"/>
        <v>0</v>
      </c>
      <c r="D86" s="39">
        <f t="shared" si="28"/>
        <v>0</v>
      </c>
      <c r="E86" s="40">
        <f t="shared" si="28"/>
        <v>0</v>
      </c>
      <c r="F86" s="41"/>
      <c r="G86" s="42"/>
      <c r="H86" s="41"/>
      <c r="I86" s="42"/>
      <c r="J86" s="41"/>
      <c r="K86" s="43"/>
      <c r="L86" s="41"/>
      <c r="M86" s="43"/>
      <c r="N86" s="41"/>
      <c r="O86" s="43"/>
      <c r="P86" s="41"/>
      <c r="Q86" s="43"/>
      <c r="R86" s="41"/>
      <c r="S86" s="43"/>
      <c r="T86" s="41"/>
      <c r="U86" s="43"/>
      <c r="V86" s="41"/>
      <c r="W86" s="43"/>
      <c r="X86" s="41"/>
      <c r="Y86" s="43"/>
      <c r="Z86" s="41"/>
      <c r="AA86" s="43"/>
      <c r="AB86" s="41"/>
      <c r="AC86" s="43"/>
      <c r="AD86" s="41"/>
      <c r="AE86" s="43"/>
      <c r="AF86" s="41"/>
      <c r="AG86" s="43"/>
      <c r="AH86" s="41"/>
      <c r="AI86" s="43"/>
      <c r="AJ86" s="41"/>
      <c r="AK86" s="43"/>
      <c r="AL86" s="44"/>
      <c r="AM86" s="45"/>
      <c r="AN86" s="159"/>
      <c r="AO86" s="47"/>
      <c r="AP86" s="42"/>
      <c r="AQ86" s="32"/>
      <c r="AR86" s="32"/>
      <c r="AS86" s="32"/>
      <c r="AT86" s="32"/>
      <c r="AU86" s="33" t="str">
        <f t="shared" si="19"/>
        <v/>
      </c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17"/>
      <c r="BG86" s="17"/>
      <c r="BX86" s="2"/>
      <c r="CA86" s="35" t="str">
        <f t="shared" si="20"/>
        <v/>
      </c>
      <c r="CB86" s="35" t="str">
        <f t="shared" si="21"/>
        <v/>
      </c>
      <c r="CC86" s="35" t="str">
        <f t="shared" si="22"/>
        <v/>
      </c>
      <c r="CD86" s="35" t="str">
        <f t="shared" si="23"/>
        <v/>
      </c>
      <c r="CE86" s="35"/>
      <c r="CF86" s="35"/>
      <c r="CG86" s="36">
        <f t="shared" si="24"/>
        <v>0</v>
      </c>
      <c r="CH86" s="36">
        <f t="shared" si="25"/>
        <v>0</v>
      </c>
      <c r="CI86" s="36">
        <f t="shared" si="26"/>
        <v>0</v>
      </c>
      <c r="CJ86" s="36">
        <f t="shared" si="27"/>
        <v>0</v>
      </c>
      <c r="CK86" s="10"/>
      <c r="CL86" s="10"/>
      <c r="CM86" s="10"/>
      <c r="CN86" s="10"/>
      <c r="CO86" s="10"/>
    </row>
    <row r="87" spans="1:93" ht="16.350000000000001" customHeight="1" x14ac:dyDescent="0.25">
      <c r="A87" s="383"/>
      <c r="B87" s="37" t="s">
        <v>44</v>
      </c>
      <c r="C87" s="38">
        <f t="shared" si="18"/>
        <v>0</v>
      </c>
      <c r="D87" s="39">
        <f t="shared" si="28"/>
        <v>0</v>
      </c>
      <c r="E87" s="40">
        <f t="shared" si="28"/>
        <v>0</v>
      </c>
      <c r="F87" s="41"/>
      <c r="G87" s="42"/>
      <c r="H87" s="41"/>
      <c r="I87" s="42"/>
      <c r="J87" s="41"/>
      <c r="K87" s="43"/>
      <c r="L87" s="41"/>
      <c r="M87" s="43"/>
      <c r="N87" s="41"/>
      <c r="O87" s="43"/>
      <c r="P87" s="41"/>
      <c r="Q87" s="43"/>
      <c r="R87" s="41"/>
      <c r="S87" s="43"/>
      <c r="T87" s="41"/>
      <c r="U87" s="43"/>
      <c r="V87" s="41"/>
      <c r="W87" s="43"/>
      <c r="X87" s="41"/>
      <c r="Y87" s="43"/>
      <c r="Z87" s="41"/>
      <c r="AA87" s="43"/>
      <c r="AB87" s="41"/>
      <c r="AC87" s="43"/>
      <c r="AD87" s="41"/>
      <c r="AE87" s="43"/>
      <c r="AF87" s="41"/>
      <c r="AG87" s="43"/>
      <c r="AH87" s="41"/>
      <c r="AI87" s="43"/>
      <c r="AJ87" s="41"/>
      <c r="AK87" s="43"/>
      <c r="AL87" s="44"/>
      <c r="AM87" s="45"/>
      <c r="AN87" s="159"/>
      <c r="AO87" s="47"/>
      <c r="AP87" s="42"/>
      <c r="AQ87" s="32"/>
      <c r="AR87" s="32"/>
      <c r="AS87" s="32"/>
      <c r="AT87" s="32"/>
      <c r="AU87" s="33" t="str">
        <f t="shared" si="19"/>
        <v/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17"/>
      <c r="BG87" s="17"/>
      <c r="BX87" s="2"/>
      <c r="CA87" s="35" t="str">
        <f t="shared" si="20"/>
        <v/>
      </c>
      <c r="CB87" s="35" t="str">
        <f t="shared" si="21"/>
        <v/>
      </c>
      <c r="CC87" s="35" t="str">
        <f t="shared" si="22"/>
        <v/>
      </c>
      <c r="CD87" s="35" t="str">
        <f t="shared" si="23"/>
        <v/>
      </c>
      <c r="CE87" s="35"/>
      <c r="CF87" s="35"/>
      <c r="CG87" s="36">
        <f t="shared" si="24"/>
        <v>0</v>
      </c>
      <c r="CH87" s="36">
        <f t="shared" si="25"/>
        <v>0</v>
      </c>
      <c r="CI87" s="36">
        <f t="shared" si="26"/>
        <v>0</v>
      </c>
      <c r="CJ87" s="36">
        <f t="shared" si="27"/>
        <v>0</v>
      </c>
      <c r="CK87" s="10"/>
      <c r="CL87" s="10"/>
      <c r="CM87" s="10"/>
      <c r="CN87" s="10"/>
      <c r="CO87" s="10"/>
    </row>
    <row r="88" spans="1:93" ht="16.350000000000001" customHeight="1" x14ac:dyDescent="0.25">
      <c r="A88" s="383"/>
      <c r="B88" s="59" t="s">
        <v>46</v>
      </c>
      <c r="C88" s="38">
        <f t="shared" si="18"/>
        <v>0</v>
      </c>
      <c r="D88" s="39">
        <f t="shared" si="28"/>
        <v>0</v>
      </c>
      <c r="E88" s="61">
        <f t="shared" si="28"/>
        <v>0</v>
      </c>
      <c r="F88" s="41"/>
      <c r="G88" s="42"/>
      <c r="H88" s="41"/>
      <c r="I88" s="42"/>
      <c r="J88" s="41"/>
      <c r="K88" s="43"/>
      <c r="L88" s="41"/>
      <c r="M88" s="43"/>
      <c r="N88" s="41"/>
      <c r="O88" s="43"/>
      <c r="P88" s="41"/>
      <c r="Q88" s="43"/>
      <c r="R88" s="41"/>
      <c r="S88" s="43"/>
      <c r="T88" s="41"/>
      <c r="U88" s="43"/>
      <c r="V88" s="41"/>
      <c r="W88" s="43"/>
      <c r="X88" s="41"/>
      <c r="Y88" s="43"/>
      <c r="Z88" s="41"/>
      <c r="AA88" s="43"/>
      <c r="AB88" s="41"/>
      <c r="AC88" s="43"/>
      <c r="AD88" s="41"/>
      <c r="AE88" s="43"/>
      <c r="AF88" s="41"/>
      <c r="AG88" s="43"/>
      <c r="AH88" s="41"/>
      <c r="AI88" s="43"/>
      <c r="AJ88" s="41"/>
      <c r="AK88" s="43"/>
      <c r="AL88" s="44"/>
      <c r="AM88" s="45"/>
      <c r="AN88" s="159"/>
      <c r="AO88" s="47"/>
      <c r="AP88" s="42"/>
      <c r="AQ88" s="32"/>
      <c r="AR88" s="32"/>
      <c r="AS88" s="32"/>
      <c r="AT88" s="32"/>
      <c r="AU88" s="33" t="str">
        <f t="shared" si="19"/>
        <v/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7"/>
      <c r="BG88" s="17"/>
      <c r="BX88" s="2"/>
      <c r="CA88" s="35" t="str">
        <f t="shared" si="20"/>
        <v/>
      </c>
      <c r="CB88" s="35" t="str">
        <f t="shared" si="21"/>
        <v/>
      </c>
      <c r="CC88" s="35" t="str">
        <f t="shared" si="22"/>
        <v/>
      </c>
      <c r="CD88" s="35" t="str">
        <f t="shared" si="23"/>
        <v/>
      </c>
      <c r="CE88" s="35"/>
      <c r="CF88" s="35"/>
      <c r="CG88" s="36">
        <f t="shared" si="24"/>
        <v>0</v>
      </c>
      <c r="CH88" s="36">
        <f t="shared" si="25"/>
        <v>0</v>
      </c>
      <c r="CI88" s="36">
        <f t="shared" si="26"/>
        <v>0</v>
      </c>
      <c r="CJ88" s="36">
        <f t="shared" si="27"/>
        <v>0</v>
      </c>
      <c r="CK88" s="10"/>
      <c r="CL88" s="10"/>
      <c r="CM88" s="10"/>
      <c r="CN88" s="10"/>
      <c r="CO88" s="10"/>
    </row>
    <row r="89" spans="1:93" ht="16.350000000000001" customHeight="1" x14ac:dyDescent="0.25">
      <c r="A89" s="384"/>
      <c r="B89" s="63" t="s">
        <v>45</v>
      </c>
      <c r="C89" s="64">
        <f t="shared" si="18"/>
        <v>0</v>
      </c>
      <c r="D89" s="65">
        <f t="shared" si="28"/>
        <v>0</v>
      </c>
      <c r="E89" s="66">
        <f t="shared" si="28"/>
        <v>0</v>
      </c>
      <c r="F89" s="70"/>
      <c r="G89" s="74"/>
      <c r="H89" s="70"/>
      <c r="I89" s="74"/>
      <c r="J89" s="70"/>
      <c r="K89" s="84"/>
      <c r="L89" s="70"/>
      <c r="M89" s="84"/>
      <c r="N89" s="70"/>
      <c r="O89" s="84"/>
      <c r="P89" s="70"/>
      <c r="Q89" s="84"/>
      <c r="R89" s="70"/>
      <c r="S89" s="84"/>
      <c r="T89" s="70"/>
      <c r="U89" s="84"/>
      <c r="V89" s="70"/>
      <c r="W89" s="84"/>
      <c r="X89" s="70"/>
      <c r="Y89" s="84"/>
      <c r="Z89" s="70"/>
      <c r="AA89" s="84"/>
      <c r="AB89" s="70"/>
      <c r="AC89" s="84"/>
      <c r="AD89" s="70"/>
      <c r="AE89" s="84"/>
      <c r="AF89" s="70"/>
      <c r="AG89" s="84"/>
      <c r="AH89" s="70"/>
      <c r="AI89" s="84"/>
      <c r="AJ89" s="70"/>
      <c r="AK89" s="84"/>
      <c r="AL89" s="85"/>
      <c r="AM89" s="86"/>
      <c r="AN89" s="160"/>
      <c r="AO89" s="87"/>
      <c r="AP89" s="74"/>
      <c r="AQ89" s="75"/>
      <c r="AR89" s="75"/>
      <c r="AS89" s="75"/>
      <c r="AT89" s="75"/>
      <c r="AU89" s="33" t="str">
        <f t="shared" si="19"/>
        <v/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17"/>
      <c r="BG89" s="17"/>
      <c r="BX89" s="2"/>
      <c r="CA89" s="35" t="str">
        <f t="shared" si="20"/>
        <v/>
      </c>
      <c r="CB89" s="35" t="str">
        <f t="shared" si="21"/>
        <v/>
      </c>
      <c r="CC89" s="35" t="str">
        <f t="shared" si="22"/>
        <v/>
      </c>
      <c r="CD89" s="35" t="str">
        <f t="shared" si="23"/>
        <v/>
      </c>
      <c r="CE89" s="35"/>
      <c r="CF89" s="35"/>
      <c r="CG89" s="36">
        <f t="shared" si="24"/>
        <v>0</v>
      </c>
      <c r="CH89" s="36">
        <f t="shared" si="25"/>
        <v>0</v>
      </c>
      <c r="CI89" s="36">
        <f t="shared" si="26"/>
        <v>0</v>
      </c>
      <c r="CJ89" s="36">
        <f t="shared" si="27"/>
        <v>0</v>
      </c>
      <c r="CK89" s="10"/>
      <c r="CL89" s="10"/>
      <c r="CM89" s="10"/>
      <c r="CN89" s="10"/>
      <c r="CO89" s="10"/>
    </row>
    <row r="90" spans="1:93" ht="32.1" customHeight="1" x14ac:dyDescent="0.25">
      <c r="A90" s="161" t="s">
        <v>61</v>
      </c>
      <c r="B90" s="161"/>
      <c r="C90" s="162"/>
      <c r="D90" s="162"/>
      <c r="E90" s="162"/>
      <c r="F90" s="162"/>
      <c r="G90" s="162"/>
      <c r="H90" s="162"/>
      <c r="I90" s="162"/>
      <c r="J90" s="162"/>
      <c r="K90" s="163"/>
      <c r="L90" s="163"/>
      <c r="M90" s="164"/>
      <c r="N90" s="165"/>
      <c r="O90" s="164"/>
      <c r="P90" s="164"/>
      <c r="Q90" s="164"/>
      <c r="R90" s="164"/>
      <c r="S90" s="164"/>
      <c r="T90" s="164"/>
      <c r="U90" s="164"/>
      <c r="V90" s="164"/>
      <c r="W90" s="165"/>
      <c r="X90" s="165"/>
      <c r="Y90" s="165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7"/>
      <c r="AR90" s="17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21" customHeight="1" x14ac:dyDescent="0.25">
      <c r="A91" s="382" t="s">
        <v>62</v>
      </c>
      <c r="B91" s="388" t="s">
        <v>63</v>
      </c>
      <c r="C91" s="391" t="s">
        <v>6</v>
      </c>
      <c r="D91" s="392"/>
      <c r="E91" s="393"/>
      <c r="F91" s="415" t="s">
        <v>7</v>
      </c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6"/>
      <c r="AN91" s="392" t="s">
        <v>9</v>
      </c>
      <c r="AO91" s="393"/>
      <c r="AP91" s="382" t="s">
        <v>10</v>
      </c>
      <c r="AQ91" s="382" t="s">
        <v>11</v>
      </c>
      <c r="AR91" s="382" t="s">
        <v>13</v>
      </c>
      <c r="BX91" s="2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2.5" customHeight="1" x14ac:dyDescent="0.25">
      <c r="A92" s="383"/>
      <c r="B92" s="389"/>
      <c r="C92" s="397"/>
      <c r="D92" s="398"/>
      <c r="E92" s="399"/>
      <c r="F92" s="407" t="s">
        <v>14</v>
      </c>
      <c r="G92" s="408"/>
      <c r="H92" s="407" t="s">
        <v>15</v>
      </c>
      <c r="I92" s="408"/>
      <c r="J92" s="415" t="s">
        <v>64</v>
      </c>
      <c r="K92" s="417"/>
      <c r="L92" s="415" t="s">
        <v>65</v>
      </c>
      <c r="M92" s="417"/>
      <c r="N92" s="415" t="s">
        <v>66</v>
      </c>
      <c r="O92" s="417"/>
      <c r="P92" s="415" t="s">
        <v>67</v>
      </c>
      <c r="Q92" s="417"/>
      <c r="R92" s="415" t="s">
        <v>68</v>
      </c>
      <c r="S92" s="417"/>
      <c r="T92" s="415" t="s">
        <v>69</v>
      </c>
      <c r="U92" s="417"/>
      <c r="V92" s="415" t="s">
        <v>70</v>
      </c>
      <c r="W92" s="417"/>
      <c r="X92" s="415" t="s">
        <v>71</v>
      </c>
      <c r="Y92" s="417"/>
      <c r="Z92" s="415" t="s">
        <v>72</v>
      </c>
      <c r="AA92" s="417"/>
      <c r="AB92" s="415" t="s">
        <v>73</v>
      </c>
      <c r="AC92" s="417"/>
      <c r="AD92" s="415" t="s">
        <v>74</v>
      </c>
      <c r="AE92" s="418"/>
      <c r="AF92" s="415" t="s">
        <v>75</v>
      </c>
      <c r="AG92" s="417"/>
      <c r="AH92" s="418" t="s">
        <v>76</v>
      </c>
      <c r="AI92" s="418"/>
      <c r="AJ92" s="415" t="s">
        <v>77</v>
      </c>
      <c r="AK92" s="417"/>
      <c r="AL92" s="418" t="s">
        <v>30</v>
      </c>
      <c r="AM92" s="416"/>
      <c r="AN92" s="398"/>
      <c r="AO92" s="399"/>
      <c r="AP92" s="383"/>
      <c r="AQ92" s="383"/>
      <c r="AR92" s="383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X92" s="2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24" customHeight="1" x14ac:dyDescent="0.25">
      <c r="A93" s="384"/>
      <c r="B93" s="390"/>
      <c r="C93" s="166" t="s">
        <v>31</v>
      </c>
      <c r="D93" s="167" t="s">
        <v>32</v>
      </c>
      <c r="E93" s="264" t="s">
        <v>33</v>
      </c>
      <c r="F93" s="11" t="s">
        <v>32</v>
      </c>
      <c r="G93" s="262" t="s">
        <v>33</v>
      </c>
      <c r="H93" s="11" t="s">
        <v>32</v>
      </c>
      <c r="I93" s="262" t="s">
        <v>33</v>
      </c>
      <c r="J93" s="11" t="s">
        <v>32</v>
      </c>
      <c r="K93" s="262" t="s">
        <v>33</v>
      </c>
      <c r="L93" s="11" t="s">
        <v>32</v>
      </c>
      <c r="M93" s="262" t="s">
        <v>33</v>
      </c>
      <c r="N93" s="11" t="s">
        <v>32</v>
      </c>
      <c r="O93" s="267" t="s">
        <v>33</v>
      </c>
      <c r="P93" s="11" t="s">
        <v>32</v>
      </c>
      <c r="Q93" s="262" t="s">
        <v>33</v>
      </c>
      <c r="R93" s="170" t="s">
        <v>32</v>
      </c>
      <c r="S93" s="267" t="s">
        <v>33</v>
      </c>
      <c r="T93" s="11" t="s">
        <v>32</v>
      </c>
      <c r="U93" s="262" t="s">
        <v>33</v>
      </c>
      <c r="V93" s="170" t="s">
        <v>32</v>
      </c>
      <c r="W93" s="267" t="s">
        <v>33</v>
      </c>
      <c r="X93" s="11" t="s">
        <v>32</v>
      </c>
      <c r="Y93" s="262" t="s">
        <v>33</v>
      </c>
      <c r="Z93" s="170" t="s">
        <v>32</v>
      </c>
      <c r="AA93" s="267" t="s">
        <v>33</v>
      </c>
      <c r="AB93" s="11" t="s">
        <v>32</v>
      </c>
      <c r="AC93" s="262" t="s">
        <v>33</v>
      </c>
      <c r="AD93" s="11" t="s">
        <v>32</v>
      </c>
      <c r="AE93" s="267" t="s">
        <v>33</v>
      </c>
      <c r="AF93" s="11" t="s">
        <v>32</v>
      </c>
      <c r="AG93" s="262" t="s">
        <v>33</v>
      </c>
      <c r="AH93" s="170" t="s">
        <v>32</v>
      </c>
      <c r="AI93" s="267" t="s">
        <v>33</v>
      </c>
      <c r="AJ93" s="11" t="s">
        <v>32</v>
      </c>
      <c r="AK93" s="262" t="s">
        <v>33</v>
      </c>
      <c r="AL93" s="170" t="s">
        <v>32</v>
      </c>
      <c r="AM93" s="269" t="s">
        <v>33</v>
      </c>
      <c r="AN93" s="268" t="s">
        <v>34</v>
      </c>
      <c r="AO93" s="264" t="s">
        <v>35</v>
      </c>
      <c r="AP93" s="384"/>
      <c r="AQ93" s="384"/>
      <c r="AR93" s="384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X93" s="2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9.5" customHeight="1" x14ac:dyDescent="0.25">
      <c r="A94" s="382" t="s">
        <v>78</v>
      </c>
      <c r="B94" s="18" t="s">
        <v>79</v>
      </c>
      <c r="C94" s="19">
        <f t="shared" ref="C94:C105" si="29">SUM(D94+E94)</f>
        <v>250</v>
      </c>
      <c r="D94" s="20">
        <f>+L94+N94+P94+R94+T94+V94+X94+Z94+AB94+AD94</f>
        <v>111</v>
      </c>
      <c r="E94" s="172">
        <f>+M94+O94+Q94+S94+U94+W94+Y94+AA94+AC94+AE94</f>
        <v>139</v>
      </c>
      <c r="F94" s="126"/>
      <c r="G94" s="173"/>
      <c r="H94" s="126"/>
      <c r="I94" s="174"/>
      <c r="J94" s="126"/>
      <c r="K94" s="173"/>
      <c r="L94" s="77">
        <v>4</v>
      </c>
      <c r="M94" s="78">
        <v>9</v>
      </c>
      <c r="N94" s="175">
        <v>17</v>
      </c>
      <c r="O94" s="176">
        <v>17</v>
      </c>
      <c r="P94" s="79">
        <v>19</v>
      </c>
      <c r="Q94" s="78">
        <v>19</v>
      </c>
      <c r="R94" s="177">
        <v>14</v>
      </c>
      <c r="S94" s="176">
        <v>23</v>
      </c>
      <c r="T94" s="77">
        <v>13</v>
      </c>
      <c r="U94" s="29">
        <v>17</v>
      </c>
      <c r="V94" s="175">
        <v>13</v>
      </c>
      <c r="W94" s="177">
        <v>12</v>
      </c>
      <c r="X94" s="77">
        <v>15</v>
      </c>
      <c r="Y94" s="29">
        <v>18</v>
      </c>
      <c r="Z94" s="175">
        <v>7</v>
      </c>
      <c r="AA94" s="177">
        <v>11</v>
      </c>
      <c r="AB94" s="77">
        <v>8</v>
      </c>
      <c r="AC94" s="29">
        <v>9</v>
      </c>
      <c r="AD94" s="77">
        <v>1</v>
      </c>
      <c r="AE94" s="78">
        <v>4</v>
      </c>
      <c r="AF94" s="178"/>
      <c r="AG94" s="179"/>
      <c r="AH94" s="178"/>
      <c r="AI94" s="179"/>
      <c r="AJ94" s="178"/>
      <c r="AK94" s="179"/>
      <c r="AL94" s="180"/>
      <c r="AM94" s="181"/>
      <c r="AN94" s="182">
        <v>0</v>
      </c>
      <c r="AO94" s="78">
        <v>0</v>
      </c>
      <c r="AP94" s="30">
        <v>0</v>
      </c>
      <c r="AQ94" s="29">
        <v>0</v>
      </c>
      <c r="AR94" s="78">
        <v>0</v>
      </c>
      <c r="AS94" s="33" t="str">
        <f t="shared" ref="AS94:AS105" si="30">$CA94&amp;$CB94&amp;$CC94&amp;$CD94</f>
        <v/>
      </c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17"/>
      <c r="BE94" s="17"/>
      <c r="BX94" s="2"/>
      <c r="CA94" s="35" t="str">
        <f t="shared" ref="CA94:CA105" si="31">IF(CG94=1,"* No olvide digitar la columna Trans y/o Pueblos Originarios y/o Migrantes y/o Población SENAME (Digite Cero si no tiene). ","")</f>
        <v/>
      </c>
      <c r="CB94" s="35" t="str">
        <f t="shared" ref="CB94:CB105" si="32">IF(CH94=1,"* El número de Trans y/o Pueblos Originarios y/o Migrantes y/o Población SENAME NO DEBE ser mayor que el Total. ","")</f>
        <v/>
      </c>
      <c r="CC94" s="35"/>
      <c r="CD94" s="35"/>
      <c r="CE94" s="35"/>
      <c r="CF94" s="35"/>
      <c r="CG94" s="36">
        <f t="shared" ref="CG94:CG105" si="33">IF(AND(C94&lt;&gt;0,OR(AO94="",AP94="",AQ94="",AR94="",AN94="")),1,0)</f>
        <v>0</v>
      </c>
      <c r="CH94" s="36">
        <f t="shared" ref="CH94:CH105" si="34">IF(OR(C94&lt;(AN94+AO94),C94&lt;AQ94,C94&lt;AP94,C94&lt;AR94),1,0)</f>
        <v>0</v>
      </c>
      <c r="CI94" s="36"/>
      <c r="CJ94" s="36"/>
      <c r="CK94" s="10"/>
      <c r="CL94" s="10"/>
      <c r="CM94" s="10"/>
      <c r="CN94" s="10"/>
      <c r="CO94" s="10"/>
    </row>
    <row r="95" spans="1:93" ht="19.5" customHeight="1" x14ac:dyDescent="0.25">
      <c r="A95" s="383"/>
      <c r="B95" s="37" t="s">
        <v>80</v>
      </c>
      <c r="C95" s="38">
        <f t="shared" si="29"/>
        <v>18</v>
      </c>
      <c r="D95" s="39">
        <f>SUM(F95+H95+J95+L95+N95+P95+R95+T95+V95+X95+Z95+AB95+AD95+AF95+AH95+AJ95+AL95)</f>
        <v>6</v>
      </c>
      <c r="E95" s="183">
        <f t="shared" ref="D95:E97" si="35">SUM(G95+I95+K95+M95+O95+Q95+S95+U95+W95+Y95+AA95+AC95+AE95+AG95+AI95+AK95+AM95)</f>
        <v>12</v>
      </c>
      <c r="F95" s="41"/>
      <c r="G95" s="184"/>
      <c r="H95" s="41"/>
      <c r="I95" s="42"/>
      <c r="J95" s="182"/>
      <c r="K95" s="101"/>
      <c r="L95" s="41"/>
      <c r="M95" s="43">
        <v>1</v>
      </c>
      <c r="N95" s="182"/>
      <c r="O95" s="101"/>
      <c r="P95" s="44"/>
      <c r="Q95" s="43">
        <v>1</v>
      </c>
      <c r="R95" s="184"/>
      <c r="S95" s="101">
        <v>2</v>
      </c>
      <c r="T95" s="41">
        <v>1</v>
      </c>
      <c r="U95" s="42"/>
      <c r="V95" s="182"/>
      <c r="W95" s="184">
        <v>1</v>
      </c>
      <c r="X95" s="41">
        <v>1</v>
      </c>
      <c r="Y95" s="42"/>
      <c r="Z95" s="182">
        <v>1</v>
      </c>
      <c r="AA95" s="184">
        <v>1</v>
      </c>
      <c r="AB95" s="41"/>
      <c r="AC95" s="42">
        <v>3</v>
      </c>
      <c r="AD95" s="41">
        <v>1</v>
      </c>
      <c r="AE95" s="43"/>
      <c r="AF95" s="41"/>
      <c r="AG95" s="42"/>
      <c r="AH95" s="41">
        <v>1</v>
      </c>
      <c r="AI95" s="42">
        <v>2</v>
      </c>
      <c r="AJ95" s="41">
        <v>1</v>
      </c>
      <c r="AK95" s="42">
        <v>1</v>
      </c>
      <c r="AL95" s="182"/>
      <c r="AM95" s="46"/>
      <c r="AN95" s="182">
        <v>0</v>
      </c>
      <c r="AO95" s="43">
        <v>0</v>
      </c>
      <c r="AP95" s="32">
        <v>0</v>
      </c>
      <c r="AQ95" s="42">
        <v>0</v>
      </c>
      <c r="AR95" s="43">
        <v>0</v>
      </c>
      <c r="AS95" s="33" t="str">
        <f t="shared" si="30"/>
        <v/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17"/>
      <c r="BE95" s="17"/>
      <c r="BX95" s="2"/>
      <c r="CA95" s="35" t="str">
        <f t="shared" si="31"/>
        <v/>
      </c>
      <c r="CB95" s="35" t="str">
        <f t="shared" si="32"/>
        <v/>
      </c>
      <c r="CG95" s="36">
        <f t="shared" si="33"/>
        <v>0</v>
      </c>
      <c r="CH95" s="36">
        <f t="shared" si="34"/>
        <v>0</v>
      </c>
      <c r="CI95" s="10"/>
      <c r="CJ95" s="10"/>
      <c r="CK95" s="10"/>
      <c r="CL95" s="10"/>
      <c r="CM95" s="10"/>
      <c r="CN95" s="10"/>
      <c r="CO95" s="10"/>
    </row>
    <row r="96" spans="1:93" ht="19.5" customHeight="1" x14ac:dyDescent="0.25">
      <c r="A96" s="383"/>
      <c r="B96" s="37" t="s">
        <v>81</v>
      </c>
      <c r="C96" s="38">
        <f t="shared" si="29"/>
        <v>11</v>
      </c>
      <c r="D96" s="39">
        <f t="shared" si="35"/>
        <v>4</v>
      </c>
      <c r="E96" s="183">
        <f t="shared" si="35"/>
        <v>7</v>
      </c>
      <c r="F96" s="41"/>
      <c r="G96" s="184"/>
      <c r="H96" s="41"/>
      <c r="I96" s="42"/>
      <c r="J96" s="182"/>
      <c r="K96" s="101"/>
      <c r="L96" s="41">
        <v>1</v>
      </c>
      <c r="M96" s="43"/>
      <c r="N96" s="182"/>
      <c r="O96" s="101">
        <v>1</v>
      </c>
      <c r="P96" s="44">
        <v>1</v>
      </c>
      <c r="Q96" s="43"/>
      <c r="R96" s="184"/>
      <c r="S96" s="101">
        <v>2</v>
      </c>
      <c r="T96" s="41"/>
      <c r="U96" s="42">
        <v>1</v>
      </c>
      <c r="V96" s="182"/>
      <c r="W96" s="184">
        <v>1</v>
      </c>
      <c r="X96" s="41"/>
      <c r="Y96" s="42">
        <v>2</v>
      </c>
      <c r="Z96" s="182"/>
      <c r="AA96" s="184"/>
      <c r="AB96" s="41"/>
      <c r="AC96" s="42"/>
      <c r="AD96" s="41">
        <v>1</v>
      </c>
      <c r="AE96" s="43"/>
      <c r="AF96" s="41">
        <v>1</v>
      </c>
      <c r="AG96" s="42"/>
      <c r="AH96" s="41"/>
      <c r="AI96" s="42"/>
      <c r="AJ96" s="41"/>
      <c r="AK96" s="42"/>
      <c r="AL96" s="182"/>
      <c r="AM96" s="46"/>
      <c r="AN96" s="182">
        <v>0</v>
      </c>
      <c r="AO96" s="43">
        <v>0</v>
      </c>
      <c r="AP96" s="32">
        <v>0</v>
      </c>
      <c r="AQ96" s="42">
        <v>0</v>
      </c>
      <c r="AR96" s="43">
        <v>0</v>
      </c>
      <c r="AS96" s="33" t="str">
        <f t="shared" si="30"/>
        <v/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17"/>
      <c r="BE96" s="17"/>
      <c r="BX96" s="2"/>
      <c r="CA96" s="35" t="str">
        <f t="shared" si="31"/>
        <v/>
      </c>
      <c r="CB96" s="35" t="str">
        <f t="shared" si="32"/>
        <v/>
      </c>
      <c r="CG96" s="36">
        <f t="shared" si="33"/>
        <v>0</v>
      </c>
      <c r="CH96" s="36">
        <f t="shared" si="34"/>
        <v>0</v>
      </c>
      <c r="CI96" s="10"/>
      <c r="CJ96" s="10"/>
      <c r="CK96" s="10"/>
      <c r="CL96" s="10"/>
      <c r="CM96" s="10"/>
      <c r="CN96" s="10"/>
      <c r="CO96" s="10"/>
    </row>
    <row r="97" spans="1:93" ht="19.5" customHeight="1" x14ac:dyDescent="0.25">
      <c r="A97" s="383"/>
      <c r="B97" s="37" t="s">
        <v>82</v>
      </c>
      <c r="C97" s="38">
        <f t="shared" si="29"/>
        <v>0</v>
      </c>
      <c r="D97" s="39">
        <f t="shared" si="35"/>
        <v>0</v>
      </c>
      <c r="E97" s="183">
        <f t="shared" si="35"/>
        <v>0</v>
      </c>
      <c r="F97" s="41"/>
      <c r="G97" s="184"/>
      <c r="H97" s="41"/>
      <c r="I97" s="42"/>
      <c r="J97" s="182"/>
      <c r="K97" s="101"/>
      <c r="L97" s="41"/>
      <c r="M97" s="43"/>
      <c r="N97" s="182"/>
      <c r="O97" s="101"/>
      <c r="P97" s="44"/>
      <c r="Q97" s="43"/>
      <c r="R97" s="184"/>
      <c r="S97" s="101"/>
      <c r="T97" s="41"/>
      <c r="U97" s="42"/>
      <c r="V97" s="182"/>
      <c r="W97" s="184"/>
      <c r="X97" s="41"/>
      <c r="Y97" s="42"/>
      <c r="Z97" s="182"/>
      <c r="AA97" s="184"/>
      <c r="AB97" s="41"/>
      <c r="AC97" s="42"/>
      <c r="AD97" s="41"/>
      <c r="AE97" s="43"/>
      <c r="AF97" s="41"/>
      <c r="AG97" s="42"/>
      <c r="AH97" s="41"/>
      <c r="AI97" s="42"/>
      <c r="AJ97" s="41"/>
      <c r="AK97" s="42"/>
      <c r="AL97" s="182"/>
      <c r="AM97" s="46"/>
      <c r="AN97" s="182"/>
      <c r="AO97" s="43"/>
      <c r="AP97" s="32"/>
      <c r="AQ97" s="42"/>
      <c r="AR97" s="43"/>
      <c r="AS97" s="33" t="str">
        <f t="shared" si="30"/>
        <v/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17"/>
      <c r="BE97" s="17"/>
      <c r="BX97" s="2"/>
      <c r="CA97" s="35" t="str">
        <f t="shared" si="31"/>
        <v/>
      </c>
      <c r="CB97" s="35" t="str">
        <f t="shared" si="32"/>
        <v/>
      </c>
      <c r="CG97" s="36">
        <f t="shared" si="33"/>
        <v>0</v>
      </c>
      <c r="CH97" s="36">
        <f t="shared" si="34"/>
        <v>0</v>
      </c>
      <c r="CI97" s="10"/>
      <c r="CJ97" s="10"/>
      <c r="CK97" s="10"/>
      <c r="CL97" s="10"/>
      <c r="CM97" s="10"/>
      <c r="CN97" s="10"/>
      <c r="CO97" s="10"/>
    </row>
    <row r="98" spans="1:93" ht="19.5" customHeight="1" x14ac:dyDescent="0.25">
      <c r="A98" s="383"/>
      <c r="B98" s="128" t="s">
        <v>83</v>
      </c>
      <c r="C98" s="129">
        <f t="shared" si="29"/>
        <v>0</v>
      </c>
      <c r="D98" s="185">
        <f>+J98+L98+N98</f>
        <v>0</v>
      </c>
      <c r="E98" s="186">
        <f>+K98+M98+O98</f>
        <v>0</v>
      </c>
      <c r="F98" s="90"/>
      <c r="G98" s="187"/>
      <c r="H98" s="90"/>
      <c r="I98" s="91"/>
      <c r="J98" s="182"/>
      <c r="K98" s="101"/>
      <c r="L98" s="53"/>
      <c r="M98" s="55"/>
      <c r="N98" s="188"/>
      <c r="O98" s="189"/>
      <c r="P98" s="117"/>
      <c r="Q98" s="116"/>
      <c r="R98" s="187"/>
      <c r="S98" s="190"/>
      <c r="T98" s="90"/>
      <c r="U98" s="91"/>
      <c r="V98" s="130"/>
      <c r="W98" s="187"/>
      <c r="X98" s="90"/>
      <c r="Y98" s="91"/>
      <c r="Z98" s="130"/>
      <c r="AA98" s="187"/>
      <c r="AB98" s="90"/>
      <c r="AC98" s="91"/>
      <c r="AD98" s="90"/>
      <c r="AE98" s="116"/>
      <c r="AF98" s="90"/>
      <c r="AG98" s="91"/>
      <c r="AH98" s="90"/>
      <c r="AI98" s="91"/>
      <c r="AJ98" s="90"/>
      <c r="AK98" s="91"/>
      <c r="AL98" s="187"/>
      <c r="AM98" s="118"/>
      <c r="AN98" s="182"/>
      <c r="AO98" s="43"/>
      <c r="AP98" s="32"/>
      <c r="AQ98" s="54"/>
      <c r="AR98" s="55"/>
      <c r="AS98" s="33" t="str">
        <f t="shared" si="30"/>
        <v/>
      </c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17"/>
      <c r="BE98" s="17"/>
      <c r="BX98" s="2"/>
      <c r="CA98" s="35" t="str">
        <f t="shared" si="31"/>
        <v/>
      </c>
      <c r="CB98" s="35" t="str">
        <f t="shared" si="32"/>
        <v/>
      </c>
      <c r="CG98" s="36">
        <f t="shared" si="33"/>
        <v>0</v>
      </c>
      <c r="CH98" s="36">
        <f t="shared" si="34"/>
        <v>0</v>
      </c>
      <c r="CI98" s="10"/>
      <c r="CJ98" s="10"/>
      <c r="CK98" s="10"/>
      <c r="CL98" s="10"/>
      <c r="CM98" s="10"/>
      <c r="CN98" s="10"/>
      <c r="CO98" s="10"/>
    </row>
    <row r="99" spans="1:93" ht="19.5" customHeight="1" x14ac:dyDescent="0.25">
      <c r="A99" s="384"/>
      <c r="B99" s="63" t="s">
        <v>84</v>
      </c>
      <c r="C99" s="64">
        <f t="shared" si="29"/>
        <v>0</v>
      </c>
      <c r="D99" s="65">
        <f>SUM(F99+H99+J99+L99+N99+P99+R99+T99+V99+X99+Z99+AB99+AD99+AF99+AH99+AJ99+AL99)</f>
        <v>0</v>
      </c>
      <c r="E99" s="191">
        <f>SUM(G99+I99+K99+M99+O99+Q99+S99+U99+W99+Y99+AA99+AC99+AE99+AG99+AI99+AK99+AM99)</f>
        <v>0</v>
      </c>
      <c r="F99" s="70"/>
      <c r="G99" s="192"/>
      <c r="H99" s="70"/>
      <c r="I99" s="74"/>
      <c r="J99" s="193"/>
      <c r="K99" s="194"/>
      <c r="L99" s="70"/>
      <c r="M99" s="84"/>
      <c r="N99" s="193"/>
      <c r="O99" s="194"/>
      <c r="P99" s="85"/>
      <c r="Q99" s="84"/>
      <c r="R99" s="192"/>
      <c r="S99" s="194"/>
      <c r="T99" s="70"/>
      <c r="U99" s="74"/>
      <c r="V99" s="193"/>
      <c r="W99" s="192"/>
      <c r="X99" s="70"/>
      <c r="Y99" s="74"/>
      <c r="Z99" s="193"/>
      <c r="AA99" s="192"/>
      <c r="AB99" s="70"/>
      <c r="AC99" s="74"/>
      <c r="AD99" s="70"/>
      <c r="AE99" s="84"/>
      <c r="AF99" s="70"/>
      <c r="AG99" s="74"/>
      <c r="AH99" s="70"/>
      <c r="AI99" s="74"/>
      <c r="AJ99" s="70"/>
      <c r="AK99" s="74"/>
      <c r="AL99" s="70"/>
      <c r="AM99" s="74"/>
      <c r="AN99" s="182"/>
      <c r="AO99" s="43"/>
      <c r="AP99" s="32"/>
      <c r="AQ99" s="42"/>
      <c r="AR99" s="43"/>
      <c r="AS99" s="33" t="str">
        <f t="shared" si="30"/>
        <v/>
      </c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17"/>
      <c r="BE99" s="17"/>
      <c r="BX99" s="2"/>
      <c r="CA99" s="35" t="str">
        <f t="shared" si="31"/>
        <v/>
      </c>
      <c r="CB99" s="35" t="str">
        <f t="shared" si="32"/>
        <v/>
      </c>
      <c r="CG99" s="36">
        <f t="shared" si="33"/>
        <v>0</v>
      </c>
      <c r="CH99" s="36">
        <f t="shared" si="34"/>
        <v>0</v>
      </c>
      <c r="CI99" s="10"/>
      <c r="CJ99" s="10"/>
      <c r="CK99" s="10"/>
      <c r="CL99" s="10"/>
      <c r="CM99" s="10"/>
      <c r="CN99" s="10"/>
      <c r="CO99" s="10"/>
    </row>
    <row r="100" spans="1:93" ht="19.5" customHeight="1" x14ac:dyDescent="0.25">
      <c r="A100" s="382" t="s">
        <v>85</v>
      </c>
      <c r="B100" s="18" t="s">
        <v>79</v>
      </c>
      <c r="C100" s="19">
        <f t="shared" si="29"/>
        <v>0</v>
      </c>
      <c r="D100" s="20">
        <f>+L100+N100+P100+R100+T100+V100+X100+Z100+AB100+AD100</f>
        <v>0</v>
      </c>
      <c r="E100" s="172">
        <f>+M100+O100+Q100+S100+U100+W100+Y100+AA100+AC100+AE100</f>
        <v>0</v>
      </c>
      <c r="F100" s="126"/>
      <c r="G100" s="173"/>
      <c r="H100" s="126"/>
      <c r="I100" s="174"/>
      <c r="J100" s="126"/>
      <c r="K100" s="173"/>
      <c r="L100" s="77"/>
      <c r="M100" s="78"/>
      <c r="N100" s="175"/>
      <c r="O100" s="176"/>
      <c r="P100" s="79"/>
      <c r="Q100" s="78"/>
      <c r="R100" s="177"/>
      <c r="S100" s="176"/>
      <c r="T100" s="77"/>
      <c r="U100" s="29"/>
      <c r="V100" s="175"/>
      <c r="W100" s="177"/>
      <c r="X100" s="77"/>
      <c r="Y100" s="29"/>
      <c r="Z100" s="175"/>
      <c r="AA100" s="177"/>
      <c r="AB100" s="77"/>
      <c r="AC100" s="29"/>
      <c r="AD100" s="77"/>
      <c r="AE100" s="78"/>
      <c r="AF100" s="107"/>
      <c r="AG100" s="195"/>
      <c r="AH100" s="107"/>
      <c r="AI100" s="195"/>
      <c r="AJ100" s="107"/>
      <c r="AK100" s="195"/>
      <c r="AL100" s="196"/>
      <c r="AM100" s="197"/>
      <c r="AN100" s="182"/>
      <c r="AO100" s="43"/>
      <c r="AP100" s="32"/>
      <c r="AQ100" s="95"/>
      <c r="AR100" s="96"/>
      <c r="AS100" s="33" t="str">
        <f t="shared" si="30"/>
        <v/>
      </c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17"/>
      <c r="BE100" s="17"/>
      <c r="BX100" s="2"/>
      <c r="CA100" s="35" t="str">
        <f t="shared" si="31"/>
        <v/>
      </c>
      <c r="CB100" s="35" t="str">
        <f t="shared" si="32"/>
        <v/>
      </c>
      <c r="CG100" s="36">
        <f t="shared" si="33"/>
        <v>0</v>
      </c>
      <c r="CH100" s="36">
        <f t="shared" si="34"/>
        <v>0</v>
      </c>
      <c r="CI100" s="10"/>
      <c r="CJ100" s="10"/>
      <c r="CK100" s="10"/>
      <c r="CL100" s="10"/>
      <c r="CM100" s="10"/>
      <c r="CN100" s="10"/>
      <c r="CO100" s="10"/>
    </row>
    <row r="101" spans="1:93" ht="19.5" customHeight="1" x14ac:dyDescent="0.25">
      <c r="A101" s="383"/>
      <c r="B101" s="37" t="s">
        <v>80</v>
      </c>
      <c r="C101" s="38">
        <f t="shared" si="29"/>
        <v>18</v>
      </c>
      <c r="D101" s="39">
        <f t="shared" ref="D101:E103" si="36">SUM(F101+H101+J101+L101+N101+P101+R101+T101+V101+X101+Z101+AB101+AD101+AF101+AH101+AJ101+AL101)</f>
        <v>6</v>
      </c>
      <c r="E101" s="183">
        <f t="shared" si="36"/>
        <v>12</v>
      </c>
      <c r="F101" s="41"/>
      <c r="G101" s="198"/>
      <c r="H101" s="41"/>
      <c r="I101" s="95"/>
      <c r="J101" s="41"/>
      <c r="K101" s="198"/>
      <c r="L101" s="41"/>
      <c r="M101" s="95">
        <v>1</v>
      </c>
      <c r="N101" s="182"/>
      <c r="O101" s="198"/>
      <c r="P101" s="41"/>
      <c r="Q101" s="95">
        <v>1</v>
      </c>
      <c r="R101" s="182"/>
      <c r="S101" s="198">
        <v>2</v>
      </c>
      <c r="T101" s="41">
        <v>1</v>
      </c>
      <c r="U101" s="95"/>
      <c r="V101" s="182"/>
      <c r="W101" s="198">
        <v>1</v>
      </c>
      <c r="X101" s="41">
        <v>1</v>
      </c>
      <c r="Y101" s="95"/>
      <c r="Z101" s="182">
        <v>1</v>
      </c>
      <c r="AA101" s="198">
        <v>1</v>
      </c>
      <c r="AB101" s="41"/>
      <c r="AC101" s="95">
        <v>3</v>
      </c>
      <c r="AD101" s="41">
        <v>1</v>
      </c>
      <c r="AE101" s="96"/>
      <c r="AF101" s="41"/>
      <c r="AG101" s="42"/>
      <c r="AH101" s="41">
        <v>1</v>
      </c>
      <c r="AI101" s="42">
        <v>2</v>
      </c>
      <c r="AJ101" s="41">
        <v>1</v>
      </c>
      <c r="AK101" s="42">
        <v>1</v>
      </c>
      <c r="AL101" s="182"/>
      <c r="AM101" s="46"/>
      <c r="AN101" s="182">
        <v>0</v>
      </c>
      <c r="AO101" s="43">
        <v>0</v>
      </c>
      <c r="AP101" s="32">
        <v>0</v>
      </c>
      <c r="AQ101" s="95">
        <v>0</v>
      </c>
      <c r="AR101" s="96">
        <v>0</v>
      </c>
      <c r="AS101" s="33" t="str">
        <f t="shared" si="30"/>
        <v/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17"/>
      <c r="BE101" s="17"/>
      <c r="BX101" s="2"/>
      <c r="CA101" s="35" t="str">
        <f t="shared" si="31"/>
        <v/>
      </c>
      <c r="CB101" s="35" t="str">
        <f t="shared" si="32"/>
        <v/>
      </c>
      <c r="CG101" s="36">
        <f t="shared" si="33"/>
        <v>0</v>
      </c>
      <c r="CH101" s="36">
        <f t="shared" si="34"/>
        <v>0</v>
      </c>
      <c r="CI101" s="10"/>
      <c r="CJ101" s="10"/>
      <c r="CK101" s="10"/>
      <c r="CL101" s="10"/>
      <c r="CM101" s="10"/>
      <c r="CN101" s="10"/>
      <c r="CO101" s="10"/>
    </row>
    <row r="102" spans="1:93" ht="19.5" customHeight="1" x14ac:dyDescent="0.25">
      <c r="A102" s="383"/>
      <c r="B102" s="37" t="s">
        <v>81</v>
      </c>
      <c r="C102" s="38">
        <f t="shared" si="29"/>
        <v>11</v>
      </c>
      <c r="D102" s="39">
        <f>SUM(F102+H102+J102+L102+N102+P102+R102+T102+V102+X102+Z102+AB102+AD102+AF102+AH102+AJ102+AL102)</f>
        <v>4</v>
      </c>
      <c r="E102" s="183">
        <f t="shared" si="36"/>
        <v>7</v>
      </c>
      <c r="F102" s="41"/>
      <c r="G102" s="184"/>
      <c r="H102" s="41"/>
      <c r="I102" s="42"/>
      <c r="J102" s="41"/>
      <c r="K102" s="184"/>
      <c r="L102" s="41">
        <v>1</v>
      </c>
      <c r="M102" s="42"/>
      <c r="N102" s="182"/>
      <c r="O102" s="184">
        <v>1</v>
      </c>
      <c r="P102" s="41">
        <v>1</v>
      </c>
      <c r="Q102" s="42"/>
      <c r="R102" s="182"/>
      <c r="S102" s="184">
        <v>2</v>
      </c>
      <c r="T102" s="41"/>
      <c r="U102" s="42">
        <v>1</v>
      </c>
      <c r="V102" s="182"/>
      <c r="W102" s="184">
        <v>1</v>
      </c>
      <c r="X102" s="41"/>
      <c r="Y102" s="42">
        <v>2</v>
      </c>
      <c r="Z102" s="182"/>
      <c r="AA102" s="184"/>
      <c r="AB102" s="41"/>
      <c r="AC102" s="42"/>
      <c r="AD102" s="41">
        <v>1</v>
      </c>
      <c r="AE102" s="43"/>
      <c r="AF102" s="41">
        <v>1</v>
      </c>
      <c r="AG102" s="42"/>
      <c r="AH102" s="41"/>
      <c r="AI102" s="42"/>
      <c r="AJ102" s="41"/>
      <c r="AK102" s="42"/>
      <c r="AL102" s="182"/>
      <c r="AM102" s="46"/>
      <c r="AN102" s="182">
        <v>0</v>
      </c>
      <c r="AO102" s="43">
        <v>0</v>
      </c>
      <c r="AP102" s="32">
        <v>0</v>
      </c>
      <c r="AQ102" s="42">
        <v>0</v>
      </c>
      <c r="AR102" s="43">
        <v>0</v>
      </c>
      <c r="AS102" s="33" t="str">
        <f t="shared" si="30"/>
        <v/>
      </c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17"/>
      <c r="BE102" s="17"/>
      <c r="BX102" s="2"/>
      <c r="CA102" s="35" t="str">
        <f t="shared" si="31"/>
        <v/>
      </c>
      <c r="CB102" s="35" t="str">
        <f t="shared" si="32"/>
        <v/>
      </c>
      <c r="CG102" s="36">
        <f t="shared" si="33"/>
        <v>0</v>
      </c>
      <c r="CH102" s="36">
        <f t="shared" si="34"/>
        <v>0</v>
      </c>
      <c r="CI102" s="10"/>
      <c r="CJ102" s="10"/>
      <c r="CK102" s="10"/>
      <c r="CL102" s="10"/>
      <c r="CM102" s="10"/>
      <c r="CN102" s="10"/>
      <c r="CO102" s="10"/>
    </row>
    <row r="103" spans="1:93" ht="19.5" customHeight="1" x14ac:dyDescent="0.25">
      <c r="A103" s="383"/>
      <c r="B103" s="37" t="s">
        <v>82</v>
      </c>
      <c r="C103" s="38">
        <f t="shared" si="29"/>
        <v>0</v>
      </c>
      <c r="D103" s="39">
        <f t="shared" si="36"/>
        <v>0</v>
      </c>
      <c r="E103" s="183">
        <f t="shared" si="36"/>
        <v>0</v>
      </c>
      <c r="F103" s="41"/>
      <c r="G103" s="184"/>
      <c r="H103" s="41"/>
      <c r="I103" s="42"/>
      <c r="J103" s="41"/>
      <c r="K103" s="184"/>
      <c r="L103" s="41"/>
      <c r="M103" s="42"/>
      <c r="N103" s="182"/>
      <c r="O103" s="184"/>
      <c r="P103" s="41"/>
      <c r="Q103" s="42"/>
      <c r="R103" s="182"/>
      <c r="S103" s="184"/>
      <c r="T103" s="41"/>
      <c r="U103" s="42"/>
      <c r="V103" s="182"/>
      <c r="W103" s="184"/>
      <c r="X103" s="41"/>
      <c r="Y103" s="42"/>
      <c r="Z103" s="182"/>
      <c r="AA103" s="184"/>
      <c r="AB103" s="41"/>
      <c r="AC103" s="42"/>
      <c r="AD103" s="41"/>
      <c r="AE103" s="43"/>
      <c r="AF103" s="41"/>
      <c r="AG103" s="42"/>
      <c r="AH103" s="41"/>
      <c r="AI103" s="42"/>
      <c r="AJ103" s="41"/>
      <c r="AK103" s="42"/>
      <c r="AL103" s="182"/>
      <c r="AM103" s="46"/>
      <c r="AN103" s="182"/>
      <c r="AO103" s="43"/>
      <c r="AP103" s="32"/>
      <c r="AQ103" s="42"/>
      <c r="AR103" s="43"/>
      <c r="AS103" s="33" t="str">
        <f t="shared" si="30"/>
        <v/>
      </c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17"/>
      <c r="BE103" s="17"/>
      <c r="BX103" s="2"/>
      <c r="CA103" s="35" t="str">
        <f t="shared" si="31"/>
        <v/>
      </c>
      <c r="CB103" s="35" t="str">
        <f t="shared" si="32"/>
        <v/>
      </c>
      <c r="CG103" s="36">
        <f t="shared" si="33"/>
        <v>0</v>
      </c>
      <c r="CH103" s="36">
        <f t="shared" si="34"/>
        <v>0</v>
      </c>
      <c r="CI103" s="10"/>
      <c r="CJ103" s="10"/>
      <c r="CK103" s="10"/>
      <c r="CL103" s="10"/>
      <c r="CM103" s="10"/>
      <c r="CN103" s="10"/>
      <c r="CO103" s="10"/>
    </row>
    <row r="104" spans="1:93" ht="19.5" customHeight="1" x14ac:dyDescent="0.25">
      <c r="A104" s="383"/>
      <c r="B104" s="128" t="s">
        <v>83</v>
      </c>
      <c r="C104" s="129">
        <f t="shared" si="29"/>
        <v>0</v>
      </c>
      <c r="D104" s="185">
        <f>+J104+L104+N104</f>
        <v>0</v>
      </c>
      <c r="E104" s="186">
        <f>+K104+M104+O104</f>
        <v>0</v>
      </c>
      <c r="F104" s="90"/>
      <c r="G104" s="187"/>
      <c r="H104" s="126"/>
      <c r="I104" s="174"/>
      <c r="J104" s="41"/>
      <c r="K104" s="184"/>
      <c r="L104" s="41"/>
      <c r="M104" s="42"/>
      <c r="N104" s="182"/>
      <c r="O104" s="184"/>
      <c r="P104" s="199"/>
      <c r="Q104" s="127"/>
      <c r="R104" s="173"/>
      <c r="S104" s="200"/>
      <c r="T104" s="126"/>
      <c r="U104" s="174"/>
      <c r="V104" s="201"/>
      <c r="W104" s="173"/>
      <c r="X104" s="126"/>
      <c r="Y104" s="174"/>
      <c r="Z104" s="201"/>
      <c r="AA104" s="173"/>
      <c r="AB104" s="126"/>
      <c r="AC104" s="174"/>
      <c r="AD104" s="126"/>
      <c r="AE104" s="127"/>
      <c r="AF104" s="126"/>
      <c r="AG104" s="174"/>
      <c r="AH104" s="126"/>
      <c r="AI104" s="174"/>
      <c r="AJ104" s="126"/>
      <c r="AK104" s="174"/>
      <c r="AL104" s="173"/>
      <c r="AM104" s="202"/>
      <c r="AN104" s="182"/>
      <c r="AO104" s="43"/>
      <c r="AP104" s="32"/>
      <c r="AQ104" s="42"/>
      <c r="AR104" s="43"/>
      <c r="AS104" s="33" t="str">
        <f t="shared" si="30"/>
        <v/>
      </c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17"/>
      <c r="BE104" s="17"/>
      <c r="BX104" s="2"/>
      <c r="CA104" s="35" t="str">
        <f t="shared" si="31"/>
        <v/>
      </c>
      <c r="CB104" s="35" t="str">
        <f t="shared" si="32"/>
        <v/>
      </c>
      <c r="CG104" s="36">
        <f t="shared" si="33"/>
        <v>0</v>
      </c>
      <c r="CH104" s="36">
        <f t="shared" si="34"/>
        <v>0</v>
      </c>
      <c r="CI104" s="10"/>
      <c r="CJ104" s="10"/>
      <c r="CK104" s="10"/>
      <c r="CL104" s="10"/>
      <c r="CM104" s="10"/>
      <c r="CN104" s="10"/>
      <c r="CO104" s="10"/>
    </row>
    <row r="105" spans="1:93" ht="19.5" customHeight="1" x14ac:dyDescent="0.25">
      <c r="A105" s="384"/>
      <c r="B105" s="63" t="s">
        <v>84</v>
      </c>
      <c r="C105" s="64">
        <f t="shared" si="29"/>
        <v>0</v>
      </c>
      <c r="D105" s="65">
        <f>SUM(F105+H105+J105+L105+N105+P105+R105+T105+V105+X105+Z105+AB105+AD105+AF105+AH105+AJ105+AL105)</f>
        <v>0</v>
      </c>
      <c r="E105" s="191">
        <f>SUM(G105+I105+K105+M105+O105+Q105+S105+U105+W105+Y105+AA105+AC105+AE105+AG105+AI105+AK105+AM105)</f>
        <v>0</v>
      </c>
      <c r="F105" s="70"/>
      <c r="G105" s="192"/>
      <c r="H105" s="70"/>
      <c r="I105" s="74"/>
      <c r="J105" s="193"/>
      <c r="K105" s="194"/>
      <c r="L105" s="70"/>
      <c r="M105" s="84"/>
      <c r="N105" s="193"/>
      <c r="O105" s="194"/>
      <c r="P105" s="85"/>
      <c r="Q105" s="84"/>
      <c r="R105" s="192"/>
      <c r="S105" s="194"/>
      <c r="T105" s="70"/>
      <c r="U105" s="74"/>
      <c r="V105" s="193"/>
      <c r="W105" s="192"/>
      <c r="X105" s="70"/>
      <c r="Y105" s="74"/>
      <c r="Z105" s="193"/>
      <c r="AA105" s="192"/>
      <c r="AB105" s="70"/>
      <c r="AC105" s="74"/>
      <c r="AD105" s="70"/>
      <c r="AE105" s="84"/>
      <c r="AF105" s="70"/>
      <c r="AG105" s="74"/>
      <c r="AH105" s="70"/>
      <c r="AI105" s="74"/>
      <c r="AJ105" s="70"/>
      <c r="AK105" s="74"/>
      <c r="AL105" s="192"/>
      <c r="AM105" s="86"/>
      <c r="AN105" s="193"/>
      <c r="AO105" s="84"/>
      <c r="AP105" s="75"/>
      <c r="AQ105" s="74"/>
      <c r="AR105" s="74"/>
      <c r="AS105" s="33" t="str">
        <f t="shared" si="30"/>
        <v/>
      </c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17"/>
      <c r="BE105" s="17"/>
      <c r="BX105" s="2"/>
      <c r="CA105" s="35" t="str">
        <f t="shared" si="31"/>
        <v/>
      </c>
      <c r="CB105" s="35" t="str">
        <f t="shared" si="32"/>
        <v/>
      </c>
      <c r="CG105" s="36">
        <f t="shared" si="33"/>
        <v>0</v>
      </c>
      <c r="CH105" s="36">
        <f t="shared" si="34"/>
        <v>0</v>
      </c>
      <c r="CI105" s="10"/>
      <c r="CJ105" s="10"/>
      <c r="CK105" s="10"/>
      <c r="CL105" s="10"/>
      <c r="CM105" s="10"/>
      <c r="CN105" s="10"/>
      <c r="CO105" s="10"/>
    </row>
    <row r="106" spans="1:93" ht="32.1" customHeight="1" x14ac:dyDescent="0.25">
      <c r="A106" s="203" t="s">
        <v>86</v>
      </c>
      <c r="B106" s="9"/>
      <c r="C106" s="9"/>
      <c r="D106" s="9"/>
      <c r="E106" s="163"/>
      <c r="F106" s="163"/>
      <c r="G106" s="163"/>
      <c r="H106" s="163"/>
      <c r="I106" s="163"/>
      <c r="J106" s="163"/>
      <c r="K106" s="163"/>
      <c r="L106" s="164"/>
      <c r="M106" s="17"/>
      <c r="N106" s="17"/>
      <c r="O106" s="17"/>
      <c r="P106" s="17"/>
      <c r="Q106" s="17"/>
      <c r="R106" s="17"/>
      <c r="S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25.35" customHeight="1" x14ac:dyDescent="0.25">
      <c r="A107" s="392" t="s">
        <v>87</v>
      </c>
      <c r="B107" s="204" t="s">
        <v>88</v>
      </c>
      <c r="C107" s="265" t="s">
        <v>89</v>
      </c>
      <c r="D107" s="265" t="s">
        <v>90</v>
      </c>
      <c r="E107" s="163"/>
      <c r="F107" s="163"/>
      <c r="G107" s="163"/>
      <c r="H107" s="163"/>
      <c r="I107" s="163"/>
      <c r="J107" s="163"/>
      <c r="K107" s="163"/>
      <c r="L107" s="164"/>
      <c r="M107" s="17"/>
      <c r="N107" s="17"/>
      <c r="O107" s="17"/>
      <c r="P107" s="17"/>
      <c r="Q107" s="17"/>
      <c r="R107" s="17"/>
      <c r="S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26.25" customHeight="1" x14ac:dyDescent="0.25">
      <c r="A108" s="395"/>
      <c r="B108" s="206" t="s">
        <v>91</v>
      </c>
      <c r="C108" s="30"/>
      <c r="D108" s="30"/>
      <c r="E108" s="33" t="str">
        <f>$CA108&amp;$CB108&amp;$CC108&amp;$CD108</f>
        <v/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17"/>
      <c r="R108" s="17"/>
      <c r="S108" s="17"/>
      <c r="CA108" s="4" t="str">
        <f>IF(D108&lt;=C108,"","* Las consejerías realizadas en Espacios Amigables NO DEBEN ser mayor al Total de Actividades. ")</f>
        <v/>
      </c>
      <c r="CG108" s="10">
        <f>IF(D108&lt;=C108,0,1)</f>
        <v>0</v>
      </c>
      <c r="CH108" s="10"/>
      <c r="CI108" s="10"/>
      <c r="CJ108" s="10"/>
      <c r="CK108" s="10"/>
      <c r="CL108" s="10"/>
      <c r="CM108" s="10"/>
      <c r="CN108" s="10"/>
      <c r="CO108" s="10"/>
    </row>
    <row r="109" spans="1:93" ht="26.25" customHeight="1" x14ac:dyDescent="0.25">
      <c r="A109" s="395"/>
      <c r="B109" s="207" t="s">
        <v>92</v>
      </c>
      <c r="C109" s="32"/>
      <c r="D109" s="32"/>
      <c r="E109" s="33" t="str">
        <f>$CA109&amp;$CB109&amp;$CC109&amp;$CD109</f>
        <v/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17"/>
      <c r="R109" s="17"/>
      <c r="S109" s="17"/>
      <c r="CA109" s="4" t="str">
        <f>IF(D109&lt;=C109,"","* Las consejerías realizadas en Espacios Amigables NO DEBEN ser mayor al Total de Actividades. ")</f>
        <v/>
      </c>
      <c r="CG109" s="10">
        <f>IF(D109&lt;=C109,0,1)</f>
        <v>0</v>
      </c>
      <c r="CH109" s="10"/>
      <c r="CI109" s="10"/>
      <c r="CJ109" s="10"/>
      <c r="CK109" s="10"/>
      <c r="CL109" s="10"/>
      <c r="CM109" s="10"/>
      <c r="CN109" s="10"/>
      <c r="CO109" s="10"/>
    </row>
    <row r="110" spans="1:93" ht="26.25" customHeight="1" x14ac:dyDescent="0.25">
      <c r="A110" s="395"/>
      <c r="B110" s="207" t="s">
        <v>93</v>
      </c>
      <c r="C110" s="32"/>
      <c r="D110" s="32"/>
      <c r="E110" s="33" t="str">
        <f>$CA110&amp;$CB110&amp;$CC110&amp;$CD110</f>
        <v/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17"/>
      <c r="R110" s="17"/>
      <c r="S110" s="17"/>
      <c r="CA110" s="4" t="str">
        <f>IF(D110&lt;=C110,"","* Las consejerías realizadas en Espacios Amigables NO DEBEN ser mayor al Total de Actividades. ")</f>
        <v/>
      </c>
      <c r="CG110" s="10">
        <f>IF(D110&lt;=C110,0,1)</f>
        <v>0</v>
      </c>
      <c r="CH110" s="10"/>
      <c r="CI110" s="10"/>
      <c r="CJ110" s="10"/>
      <c r="CK110" s="10"/>
      <c r="CL110" s="10"/>
      <c r="CM110" s="10"/>
      <c r="CN110" s="10"/>
      <c r="CO110" s="10"/>
    </row>
    <row r="111" spans="1:93" ht="26.25" customHeight="1" x14ac:dyDescent="0.25">
      <c r="A111" s="395"/>
      <c r="B111" s="207" t="s">
        <v>94</v>
      </c>
      <c r="C111" s="32"/>
      <c r="D111" s="208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17"/>
      <c r="R111" s="17"/>
      <c r="S111" s="17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ht="26.25" customHeight="1" x14ac:dyDescent="0.25">
      <c r="A112" s="395"/>
      <c r="B112" s="209" t="s">
        <v>95</v>
      </c>
      <c r="C112" s="42"/>
      <c r="D112" s="208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17"/>
      <c r="R112" s="17"/>
      <c r="S112" s="17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104" ht="26.25" customHeight="1" x14ac:dyDescent="0.25">
      <c r="A113" s="395"/>
      <c r="B113" s="209" t="s">
        <v>96</v>
      </c>
      <c r="C113" s="42"/>
      <c r="D113" s="32"/>
      <c r="E113" s="33" t="str">
        <f>$CA113&amp;$CB113&amp;$CC113&amp;$CD113</f>
        <v/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17"/>
      <c r="R113" s="17"/>
      <c r="S113" s="17"/>
      <c r="CA113" s="4" t="str">
        <f>IF(D113&lt;=C113,"","* Las consejerías realizadas en Espacios Amigables NO DEBEN ser mayor al Total de Actividades. ")</f>
        <v/>
      </c>
      <c r="CG113" s="10">
        <f>IF(D113&lt;=C113,0,1)</f>
        <v>0</v>
      </c>
      <c r="CH113" s="10"/>
      <c r="CI113" s="10"/>
      <c r="CJ113" s="10"/>
      <c r="CK113" s="10"/>
      <c r="CL113" s="10"/>
      <c r="CM113" s="10"/>
      <c r="CN113" s="10"/>
      <c r="CO113" s="10"/>
    </row>
    <row r="114" spans="1:104" ht="26.25" customHeight="1" x14ac:dyDescent="0.25">
      <c r="A114" s="395"/>
      <c r="B114" s="209" t="s">
        <v>97</v>
      </c>
      <c r="C114" s="42"/>
      <c r="D114" s="32"/>
      <c r="E114" s="33" t="str">
        <f>$CA114&amp;$CB114&amp;$CC114&amp;$CD114</f>
        <v/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17"/>
      <c r="R114" s="17"/>
      <c r="S114" s="17"/>
      <c r="CA114" s="4" t="str">
        <f>IF(D114&lt;=C114,"","* Las consejerías realizadas en Espacios Amigables NO DEBEN ser mayor al Total de Actividades. ")</f>
        <v/>
      </c>
      <c r="CG114" s="10">
        <f>IF(D114&lt;=C114,0,1)</f>
        <v>0</v>
      </c>
      <c r="CH114" s="10"/>
      <c r="CI114" s="10"/>
      <c r="CJ114" s="10"/>
      <c r="CK114" s="10"/>
      <c r="CL114" s="10"/>
      <c r="CM114" s="10"/>
      <c r="CN114" s="10"/>
      <c r="CO114" s="10"/>
    </row>
    <row r="115" spans="1:104" ht="26.25" customHeight="1" x14ac:dyDescent="0.25">
      <c r="A115" s="395"/>
      <c r="B115" s="209" t="s">
        <v>98</v>
      </c>
      <c r="C115" s="32"/>
      <c r="D115" s="32"/>
      <c r="E115" s="33" t="str">
        <f>$CA115&amp;$CB115&amp;$CC115&amp;$CD115</f>
        <v/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7"/>
      <c r="R115" s="17"/>
      <c r="S115" s="17"/>
      <c r="CA115" s="4" t="str">
        <f>IF(D115&lt;=C115,"","* Las consejerías realizadas en Espacios Amigables NO DEBEN ser mayor al Total de Actividades. ")</f>
        <v/>
      </c>
      <c r="CG115" s="10">
        <f>IF(D115&lt;=C115,0,1)</f>
        <v>0</v>
      </c>
      <c r="CH115" s="10"/>
      <c r="CI115" s="10"/>
      <c r="CJ115" s="10"/>
      <c r="CK115" s="10"/>
      <c r="CL115" s="10"/>
      <c r="CM115" s="10"/>
      <c r="CN115" s="10"/>
      <c r="CO115" s="10"/>
    </row>
    <row r="116" spans="1:104" ht="26.25" customHeight="1" x14ac:dyDescent="0.25">
      <c r="A116" s="398"/>
      <c r="B116" s="210" t="s">
        <v>99</v>
      </c>
      <c r="C116" s="211"/>
      <c r="D116" s="211"/>
      <c r="E116" s="33" t="str">
        <f>$CA116&amp;$CB116&amp;$CC116&amp;$CD116</f>
        <v/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17"/>
      <c r="R116" s="17"/>
      <c r="S116" s="17"/>
      <c r="CA116" s="4" t="str">
        <f>IF(D116&lt;=C116,"","* Las consejerías realizadas en Espacios Amigables NO DEBEN ser mayor al Total de Actividades. ")</f>
        <v/>
      </c>
      <c r="CG116" s="10">
        <f>IF(D116&lt;=C116,0,1)</f>
        <v>0</v>
      </c>
      <c r="CH116" s="10"/>
      <c r="CI116" s="10"/>
      <c r="CJ116" s="10"/>
      <c r="CK116" s="10"/>
      <c r="CL116" s="10"/>
      <c r="CM116" s="10"/>
      <c r="CN116" s="10"/>
      <c r="CO116" s="10"/>
    </row>
    <row r="117" spans="1:104" ht="26.25" customHeight="1" x14ac:dyDescent="0.25">
      <c r="A117" s="212" t="s">
        <v>100</v>
      </c>
      <c r="B117" s="212"/>
      <c r="C117" s="203"/>
      <c r="D117" s="203"/>
      <c r="E117" s="21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7"/>
      <c r="R117" s="17"/>
      <c r="S117" s="17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104" ht="26.25" customHeight="1" x14ac:dyDescent="0.25">
      <c r="A118" s="382" t="s">
        <v>101</v>
      </c>
      <c r="B118" s="203"/>
      <c r="C118" s="391" t="s">
        <v>102</v>
      </c>
      <c r="D118" s="392"/>
      <c r="E118" s="393"/>
      <c r="F118" s="419" t="s">
        <v>7</v>
      </c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1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26.25" customHeight="1" x14ac:dyDescent="0.25">
      <c r="A119" s="383"/>
      <c r="B119" s="203"/>
      <c r="C119" s="397"/>
      <c r="D119" s="398"/>
      <c r="E119" s="399"/>
      <c r="F119" s="407" t="s">
        <v>16</v>
      </c>
      <c r="G119" s="408"/>
      <c r="H119" s="407" t="s">
        <v>17</v>
      </c>
      <c r="I119" s="408"/>
      <c r="J119" s="407" t="s">
        <v>18</v>
      </c>
      <c r="K119" s="408"/>
      <c r="L119" s="407" t="s">
        <v>19</v>
      </c>
      <c r="M119" s="408"/>
      <c r="N119" s="407" t="s">
        <v>20</v>
      </c>
      <c r="O119" s="408"/>
      <c r="P119" s="407" t="s">
        <v>21</v>
      </c>
      <c r="Q119" s="408"/>
      <c r="R119" s="407" t="s">
        <v>22</v>
      </c>
      <c r="S119" s="408"/>
      <c r="T119" s="407" t="s">
        <v>23</v>
      </c>
      <c r="U119" s="408"/>
      <c r="V119" s="407" t="s">
        <v>24</v>
      </c>
      <c r="W119" s="408"/>
      <c r="X119" s="407" t="s">
        <v>25</v>
      </c>
      <c r="Y119" s="408"/>
      <c r="Z119" s="407" t="s">
        <v>26</v>
      </c>
      <c r="AA119" s="408"/>
      <c r="AB119" s="407" t="s">
        <v>27</v>
      </c>
      <c r="AC119" s="408"/>
      <c r="AD119" s="407" t="s">
        <v>28</v>
      </c>
      <c r="AE119" s="408"/>
      <c r="AF119" s="407" t="s">
        <v>29</v>
      </c>
      <c r="AG119" s="408"/>
      <c r="AH119" s="415" t="s">
        <v>30</v>
      </c>
      <c r="AI119" s="416"/>
      <c r="AJ119" s="418" t="s">
        <v>103</v>
      </c>
      <c r="AK119" s="417"/>
      <c r="AP119" s="3"/>
      <c r="AQ119" s="3"/>
      <c r="AR119" s="3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27" customHeight="1" x14ac:dyDescent="0.25">
      <c r="A120" s="384"/>
      <c r="B120" s="203"/>
      <c r="C120" s="266" t="s">
        <v>31</v>
      </c>
      <c r="D120" s="170" t="s">
        <v>32</v>
      </c>
      <c r="E120" s="263" t="s">
        <v>33</v>
      </c>
      <c r="F120" s="11" t="s">
        <v>32</v>
      </c>
      <c r="G120" s="262" t="s">
        <v>33</v>
      </c>
      <c r="H120" s="11" t="s">
        <v>32</v>
      </c>
      <c r="I120" s="262" t="s">
        <v>33</v>
      </c>
      <c r="J120" s="11" t="s">
        <v>32</v>
      </c>
      <c r="K120" s="262" t="s">
        <v>33</v>
      </c>
      <c r="L120" s="11" t="s">
        <v>32</v>
      </c>
      <c r="M120" s="262" t="s">
        <v>33</v>
      </c>
      <c r="N120" s="11" t="s">
        <v>32</v>
      </c>
      <c r="O120" s="262" t="s">
        <v>33</v>
      </c>
      <c r="P120" s="11" t="s">
        <v>32</v>
      </c>
      <c r="Q120" s="262" t="s">
        <v>33</v>
      </c>
      <c r="R120" s="11" t="s">
        <v>32</v>
      </c>
      <c r="S120" s="262" t="s">
        <v>33</v>
      </c>
      <c r="T120" s="11" t="s">
        <v>32</v>
      </c>
      <c r="U120" s="262" t="s">
        <v>33</v>
      </c>
      <c r="V120" s="11" t="s">
        <v>32</v>
      </c>
      <c r="W120" s="262" t="s">
        <v>33</v>
      </c>
      <c r="X120" s="11" t="s">
        <v>32</v>
      </c>
      <c r="Y120" s="262" t="s">
        <v>33</v>
      </c>
      <c r="Z120" s="11" t="s">
        <v>32</v>
      </c>
      <c r="AA120" s="262" t="s">
        <v>33</v>
      </c>
      <c r="AB120" s="11" t="s">
        <v>32</v>
      </c>
      <c r="AC120" s="262" t="s">
        <v>33</v>
      </c>
      <c r="AD120" s="11" t="s">
        <v>32</v>
      </c>
      <c r="AE120" s="262" t="s">
        <v>33</v>
      </c>
      <c r="AF120" s="11" t="s">
        <v>32</v>
      </c>
      <c r="AG120" s="262" t="s">
        <v>33</v>
      </c>
      <c r="AH120" s="11" t="s">
        <v>32</v>
      </c>
      <c r="AI120" s="269" t="s">
        <v>33</v>
      </c>
      <c r="AJ120" s="170" t="s">
        <v>32</v>
      </c>
      <c r="AK120" s="262" t="s">
        <v>33</v>
      </c>
      <c r="AP120" s="3"/>
      <c r="AQ120" s="3"/>
      <c r="AR120" s="3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20.25" customHeight="1" x14ac:dyDescent="0.25">
      <c r="A121" s="393" t="s">
        <v>104</v>
      </c>
      <c r="B121" s="18" t="s">
        <v>105</v>
      </c>
      <c r="C121" s="215">
        <f>SUM(D121:E121)</f>
        <v>0</v>
      </c>
      <c r="D121" s="216">
        <f t="shared" ref="D121:E123" si="37">+F121+H121+J121+L121+N121+P121+R121+T121+V121+X121+Z121+AB121+AD121+AF121+AH121</f>
        <v>0</v>
      </c>
      <c r="E121" s="21">
        <f t="shared" si="37"/>
        <v>0</v>
      </c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5"/>
      <c r="AI121" s="26"/>
      <c r="AJ121" s="217"/>
      <c r="AK121" s="24"/>
      <c r="AP121" s="3"/>
      <c r="AQ121" s="3"/>
      <c r="AR121" s="3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8.75" customHeight="1" x14ac:dyDescent="0.25">
      <c r="A122" s="396"/>
      <c r="B122" s="37" t="s">
        <v>106</v>
      </c>
      <c r="C122" s="103">
        <f>SUM(D122:E122)</f>
        <v>0</v>
      </c>
      <c r="D122" s="218">
        <f t="shared" si="37"/>
        <v>0</v>
      </c>
      <c r="E122" s="40">
        <f t="shared" si="37"/>
        <v>0</v>
      </c>
      <c r="F122" s="41"/>
      <c r="G122" s="43"/>
      <c r="H122" s="41"/>
      <c r="I122" s="43"/>
      <c r="J122" s="41"/>
      <c r="K122" s="43"/>
      <c r="L122" s="41"/>
      <c r="M122" s="43"/>
      <c r="N122" s="41"/>
      <c r="O122" s="43"/>
      <c r="P122" s="41"/>
      <c r="Q122" s="43"/>
      <c r="R122" s="41"/>
      <c r="S122" s="43"/>
      <c r="T122" s="41"/>
      <c r="U122" s="43"/>
      <c r="V122" s="41"/>
      <c r="W122" s="43"/>
      <c r="X122" s="41"/>
      <c r="Y122" s="43"/>
      <c r="Z122" s="41"/>
      <c r="AA122" s="43"/>
      <c r="AB122" s="41"/>
      <c r="AC122" s="43"/>
      <c r="AD122" s="41"/>
      <c r="AE122" s="43"/>
      <c r="AF122" s="41"/>
      <c r="AG122" s="43"/>
      <c r="AH122" s="44"/>
      <c r="AI122" s="45"/>
      <c r="AJ122" s="184"/>
      <c r="AK122" s="43"/>
      <c r="AP122" s="3"/>
      <c r="AQ122" s="3"/>
      <c r="AR122" s="3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8.75" customHeight="1" x14ac:dyDescent="0.25">
      <c r="A123" s="399"/>
      <c r="B123" s="63" t="s">
        <v>107</v>
      </c>
      <c r="C123" s="219">
        <f>SUM(D123:E123)</f>
        <v>0</v>
      </c>
      <c r="D123" s="220">
        <f t="shared" si="37"/>
        <v>0</v>
      </c>
      <c r="E123" s="66">
        <f t="shared" si="37"/>
        <v>0</v>
      </c>
      <c r="F123" s="70"/>
      <c r="G123" s="84"/>
      <c r="H123" s="70"/>
      <c r="I123" s="84"/>
      <c r="J123" s="70"/>
      <c r="K123" s="84"/>
      <c r="L123" s="70"/>
      <c r="M123" s="84"/>
      <c r="N123" s="70"/>
      <c r="O123" s="84"/>
      <c r="P123" s="70"/>
      <c r="Q123" s="84"/>
      <c r="R123" s="70"/>
      <c r="S123" s="84"/>
      <c r="T123" s="70"/>
      <c r="U123" s="84"/>
      <c r="V123" s="70"/>
      <c r="W123" s="84"/>
      <c r="X123" s="70"/>
      <c r="Y123" s="84"/>
      <c r="Z123" s="70"/>
      <c r="AA123" s="84"/>
      <c r="AB123" s="70"/>
      <c r="AC123" s="84"/>
      <c r="AD123" s="70"/>
      <c r="AE123" s="84"/>
      <c r="AF123" s="70"/>
      <c r="AG123" s="84"/>
      <c r="AH123" s="85"/>
      <c r="AI123" s="86"/>
      <c r="AJ123" s="192"/>
      <c r="AK123" s="84"/>
      <c r="AP123" s="3"/>
      <c r="AQ123" s="3"/>
      <c r="AR123" s="3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21" customHeight="1" x14ac:dyDescent="0.25">
      <c r="A124" s="203" t="s">
        <v>108</v>
      </c>
      <c r="B124" s="9"/>
      <c r="C124" s="221"/>
      <c r="D124" s="222"/>
      <c r="E124" s="164"/>
      <c r="F124" s="164"/>
      <c r="G124" s="164"/>
      <c r="H124" s="164"/>
      <c r="I124" s="164"/>
      <c r="J124" s="164"/>
      <c r="K124" s="164"/>
      <c r="L124" s="164"/>
      <c r="M124" s="17"/>
      <c r="N124" s="17"/>
      <c r="O124" s="17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104" ht="21.75" customHeight="1" x14ac:dyDescent="0.25">
      <c r="A125" s="203" t="s">
        <v>109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104" ht="27" customHeight="1" x14ac:dyDescent="0.25">
      <c r="A126" s="406" t="s">
        <v>110</v>
      </c>
      <c r="B126" s="406" t="s">
        <v>111</v>
      </c>
      <c r="C126" s="406" t="s">
        <v>89</v>
      </c>
      <c r="D126" s="407" t="s">
        <v>112</v>
      </c>
      <c r="E126" s="422"/>
      <c r="F126" s="422"/>
      <c r="G126" s="422"/>
      <c r="H126" s="422"/>
      <c r="I126" s="422"/>
      <c r="J126" s="423"/>
      <c r="K126" s="393" t="s">
        <v>113</v>
      </c>
      <c r="L126" s="393" t="s">
        <v>114</v>
      </c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104" ht="55.5" customHeight="1" x14ac:dyDescent="0.25">
      <c r="A127" s="406"/>
      <c r="B127" s="406"/>
      <c r="C127" s="406"/>
      <c r="D127" s="11" t="s">
        <v>115</v>
      </c>
      <c r="E127" s="12" t="s">
        <v>116</v>
      </c>
      <c r="F127" s="12" t="s">
        <v>117</v>
      </c>
      <c r="G127" s="12" t="s">
        <v>118</v>
      </c>
      <c r="H127" s="12" t="s">
        <v>119</v>
      </c>
      <c r="I127" s="223" t="s">
        <v>120</v>
      </c>
      <c r="J127" s="224" t="s">
        <v>121</v>
      </c>
      <c r="K127" s="399"/>
      <c r="L127" s="399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104" ht="19.5" customHeight="1" x14ac:dyDescent="0.25">
      <c r="A128" s="406" t="s">
        <v>122</v>
      </c>
      <c r="B128" s="225" t="s">
        <v>123</v>
      </c>
      <c r="C128" s="226">
        <f t="shared" ref="C128:C143" si="38">SUM(D128:J128)</f>
        <v>0</v>
      </c>
      <c r="D128" s="22"/>
      <c r="E128" s="227"/>
      <c r="F128" s="227"/>
      <c r="G128" s="227"/>
      <c r="H128" s="227"/>
      <c r="I128" s="228"/>
      <c r="J128" s="26"/>
      <c r="K128" s="229"/>
      <c r="L128" s="102"/>
      <c r="M128" s="3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ht="19.5" customHeight="1" x14ac:dyDescent="0.25">
      <c r="A129" s="406"/>
      <c r="B129" s="209" t="s">
        <v>124</v>
      </c>
      <c r="C129" s="103">
        <f t="shared" si="38"/>
        <v>0</v>
      </c>
      <c r="D129" s="41"/>
      <c r="E129" s="230"/>
      <c r="F129" s="230"/>
      <c r="G129" s="230"/>
      <c r="H129" s="230"/>
      <c r="I129" s="101"/>
      <c r="J129" s="45"/>
      <c r="K129" s="182"/>
      <c r="L129" s="32"/>
      <c r="M129" s="3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ht="19.5" customHeight="1" x14ac:dyDescent="0.25">
      <c r="A130" s="406"/>
      <c r="B130" s="209" t="s">
        <v>125</v>
      </c>
      <c r="C130" s="103">
        <f t="shared" si="38"/>
        <v>0</v>
      </c>
      <c r="D130" s="41"/>
      <c r="E130" s="230"/>
      <c r="F130" s="230"/>
      <c r="G130" s="230"/>
      <c r="H130" s="230"/>
      <c r="I130" s="101"/>
      <c r="J130" s="45"/>
      <c r="K130" s="182"/>
      <c r="L130" s="32"/>
      <c r="M130" s="3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ht="19.5" customHeight="1" x14ac:dyDescent="0.25">
      <c r="A131" s="406"/>
      <c r="B131" s="231" t="s">
        <v>126</v>
      </c>
      <c r="C131" s="219">
        <f t="shared" si="38"/>
        <v>0</v>
      </c>
      <c r="D131" s="67"/>
      <c r="E131" s="232"/>
      <c r="F131" s="232"/>
      <c r="G131" s="232"/>
      <c r="H131" s="232"/>
      <c r="I131" s="233"/>
      <c r="J131" s="71"/>
      <c r="K131" s="234"/>
      <c r="L131" s="211"/>
      <c r="M131" s="3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ht="19.5" customHeight="1" x14ac:dyDescent="0.25">
      <c r="A132" s="406" t="s">
        <v>127</v>
      </c>
      <c r="B132" s="225" t="s">
        <v>123</v>
      </c>
      <c r="C132" s="215">
        <f t="shared" si="38"/>
        <v>0</v>
      </c>
      <c r="D132" s="77"/>
      <c r="E132" s="235"/>
      <c r="F132" s="235"/>
      <c r="G132" s="235"/>
      <c r="H132" s="235"/>
      <c r="I132" s="176"/>
      <c r="J132" s="80"/>
      <c r="K132" s="175"/>
      <c r="L132" s="30"/>
      <c r="M132" s="3"/>
      <c r="CG132" s="10"/>
      <c r="CH132" s="10"/>
      <c r="CI132" s="10"/>
      <c r="CJ132" s="10"/>
      <c r="CK132" s="10"/>
      <c r="CL132" s="10"/>
      <c r="CM132" s="10"/>
      <c r="CN132" s="10"/>
      <c r="CO132" s="10"/>
    </row>
    <row r="133" spans="1:93" ht="19.5" customHeight="1" x14ac:dyDescent="0.25">
      <c r="A133" s="406"/>
      <c r="B133" s="209" t="s">
        <v>124</v>
      </c>
      <c r="C133" s="236">
        <f t="shared" si="38"/>
        <v>0</v>
      </c>
      <c r="D133" s="237"/>
      <c r="E133" s="238"/>
      <c r="F133" s="238"/>
      <c r="G133" s="238"/>
      <c r="H133" s="238"/>
      <c r="I133" s="239"/>
      <c r="J133" s="240"/>
      <c r="K133" s="241"/>
      <c r="L133" s="124"/>
      <c r="M133" s="3"/>
      <c r="CG133" s="10"/>
      <c r="CH133" s="10"/>
      <c r="CI133" s="10"/>
      <c r="CJ133" s="10"/>
      <c r="CK133" s="10"/>
      <c r="CL133" s="10"/>
      <c r="CM133" s="10"/>
      <c r="CN133" s="10"/>
      <c r="CO133" s="10"/>
    </row>
    <row r="134" spans="1:93" ht="19.5" customHeight="1" x14ac:dyDescent="0.25">
      <c r="A134" s="406"/>
      <c r="B134" s="209" t="s">
        <v>125</v>
      </c>
      <c r="C134" s="103">
        <f t="shared" si="38"/>
        <v>0</v>
      </c>
      <c r="D134" s="41"/>
      <c r="E134" s="230"/>
      <c r="F134" s="230"/>
      <c r="G134" s="230"/>
      <c r="H134" s="230"/>
      <c r="I134" s="101"/>
      <c r="J134" s="45"/>
      <c r="K134" s="182"/>
      <c r="L134" s="32"/>
      <c r="M134" s="3"/>
      <c r="CG134" s="10"/>
      <c r="CH134" s="10"/>
      <c r="CI134" s="10"/>
      <c r="CJ134" s="10"/>
      <c r="CK134" s="10"/>
      <c r="CL134" s="10"/>
      <c r="CM134" s="10"/>
      <c r="CN134" s="10"/>
      <c r="CO134" s="10"/>
    </row>
    <row r="135" spans="1:93" ht="19.5" customHeight="1" x14ac:dyDescent="0.25">
      <c r="A135" s="406"/>
      <c r="B135" s="231" t="s">
        <v>126</v>
      </c>
      <c r="C135" s="219">
        <f t="shared" si="38"/>
        <v>0</v>
      </c>
      <c r="D135" s="70"/>
      <c r="E135" s="242"/>
      <c r="F135" s="242"/>
      <c r="G135" s="242"/>
      <c r="H135" s="242"/>
      <c r="I135" s="194"/>
      <c r="J135" s="86"/>
      <c r="K135" s="193"/>
      <c r="L135" s="75"/>
      <c r="M135" s="3"/>
      <c r="CG135" s="10"/>
      <c r="CH135" s="10"/>
      <c r="CI135" s="10"/>
      <c r="CJ135" s="10"/>
      <c r="CK135" s="10"/>
      <c r="CL135" s="10"/>
      <c r="CM135" s="10"/>
      <c r="CN135" s="10"/>
      <c r="CO135" s="10"/>
    </row>
    <row r="136" spans="1:93" ht="19.5" customHeight="1" x14ac:dyDescent="0.25">
      <c r="A136" s="406" t="s">
        <v>128</v>
      </c>
      <c r="B136" s="225" t="s">
        <v>123</v>
      </c>
      <c r="C136" s="215">
        <f t="shared" si="38"/>
        <v>0</v>
      </c>
      <c r="D136" s="77"/>
      <c r="E136" s="235"/>
      <c r="F136" s="235"/>
      <c r="G136" s="235"/>
      <c r="H136" s="235"/>
      <c r="I136" s="176"/>
      <c r="J136" s="80"/>
      <c r="K136" s="175"/>
      <c r="L136" s="30"/>
      <c r="M136" s="3"/>
      <c r="CG136" s="10"/>
      <c r="CH136" s="10"/>
      <c r="CI136" s="10"/>
      <c r="CJ136" s="10"/>
      <c r="CK136" s="10"/>
      <c r="CL136" s="10"/>
      <c r="CM136" s="10"/>
      <c r="CN136" s="10"/>
      <c r="CO136" s="10"/>
    </row>
    <row r="137" spans="1:93" ht="19.5" customHeight="1" x14ac:dyDescent="0.25">
      <c r="A137" s="406"/>
      <c r="B137" s="209" t="s">
        <v>124</v>
      </c>
      <c r="C137" s="236">
        <f t="shared" si="38"/>
        <v>0</v>
      </c>
      <c r="D137" s="237"/>
      <c r="E137" s="238"/>
      <c r="F137" s="238"/>
      <c r="G137" s="238"/>
      <c r="H137" s="238"/>
      <c r="I137" s="239"/>
      <c r="J137" s="240"/>
      <c r="K137" s="241"/>
      <c r="L137" s="124"/>
      <c r="M137" s="3"/>
      <c r="CG137" s="10"/>
      <c r="CH137" s="10"/>
      <c r="CI137" s="10"/>
      <c r="CJ137" s="10"/>
      <c r="CK137" s="10"/>
      <c r="CL137" s="10"/>
      <c r="CM137" s="10"/>
      <c r="CN137" s="10"/>
      <c r="CO137" s="10"/>
    </row>
    <row r="138" spans="1:93" ht="19.5" customHeight="1" x14ac:dyDescent="0.25">
      <c r="A138" s="406"/>
      <c r="B138" s="209" t="s">
        <v>125</v>
      </c>
      <c r="C138" s="103">
        <f t="shared" si="38"/>
        <v>0</v>
      </c>
      <c r="D138" s="41"/>
      <c r="E138" s="230"/>
      <c r="F138" s="230"/>
      <c r="G138" s="230"/>
      <c r="H138" s="230"/>
      <c r="I138" s="101"/>
      <c r="J138" s="45"/>
      <c r="K138" s="182"/>
      <c r="L138" s="32"/>
      <c r="M138" s="3"/>
      <c r="CG138" s="10"/>
      <c r="CH138" s="10"/>
      <c r="CI138" s="10"/>
      <c r="CJ138" s="10"/>
      <c r="CK138" s="10"/>
      <c r="CL138" s="10"/>
      <c r="CM138" s="10"/>
      <c r="CN138" s="10"/>
      <c r="CO138" s="10"/>
    </row>
    <row r="139" spans="1:93" ht="19.5" customHeight="1" x14ac:dyDescent="0.25">
      <c r="A139" s="406"/>
      <c r="B139" s="231" t="s">
        <v>126</v>
      </c>
      <c r="C139" s="219">
        <f t="shared" si="38"/>
        <v>0</v>
      </c>
      <c r="D139" s="70"/>
      <c r="E139" s="242"/>
      <c r="F139" s="242"/>
      <c r="G139" s="242"/>
      <c r="H139" s="242"/>
      <c r="I139" s="194"/>
      <c r="J139" s="86"/>
      <c r="K139" s="193"/>
      <c r="L139" s="75"/>
      <c r="M139" s="3"/>
      <c r="CG139" s="10"/>
      <c r="CH139" s="10"/>
      <c r="CI139" s="10"/>
      <c r="CJ139" s="10"/>
      <c r="CK139" s="10"/>
      <c r="CL139" s="10"/>
      <c r="CM139" s="10"/>
      <c r="CN139" s="10"/>
      <c r="CO139" s="10"/>
    </row>
    <row r="140" spans="1:93" ht="19.5" customHeight="1" x14ac:dyDescent="0.25">
      <c r="A140" s="406" t="s">
        <v>129</v>
      </c>
      <c r="B140" s="225" t="s">
        <v>123</v>
      </c>
      <c r="C140" s="215">
        <f t="shared" si="38"/>
        <v>0</v>
      </c>
      <c r="D140" s="77"/>
      <c r="E140" s="235"/>
      <c r="F140" s="235"/>
      <c r="G140" s="235"/>
      <c r="H140" s="235"/>
      <c r="I140" s="176"/>
      <c r="J140" s="80"/>
      <c r="K140" s="175"/>
      <c r="L140" s="30"/>
      <c r="M140" s="3"/>
      <c r="CG140" s="10"/>
      <c r="CH140" s="10"/>
      <c r="CI140" s="10"/>
      <c r="CJ140" s="10"/>
      <c r="CK140" s="10"/>
      <c r="CL140" s="10"/>
      <c r="CM140" s="10"/>
      <c r="CN140" s="10"/>
      <c r="CO140" s="10"/>
    </row>
    <row r="141" spans="1:93" ht="19.5" customHeight="1" x14ac:dyDescent="0.25">
      <c r="A141" s="406"/>
      <c r="B141" s="209" t="s">
        <v>124</v>
      </c>
      <c r="C141" s="236">
        <f t="shared" si="38"/>
        <v>0</v>
      </c>
      <c r="D141" s="237"/>
      <c r="E141" s="238"/>
      <c r="F141" s="238"/>
      <c r="G141" s="238"/>
      <c r="H141" s="238"/>
      <c r="I141" s="239"/>
      <c r="J141" s="240"/>
      <c r="K141" s="241"/>
      <c r="L141" s="124"/>
      <c r="M141" s="3"/>
      <c r="CG141" s="10"/>
      <c r="CH141" s="10"/>
      <c r="CI141" s="10"/>
      <c r="CJ141" s="10"/>
      <c r="CK141" s="10"/>
      <c r="CL141" s="10"/>
      <c r="CM141" s="10"/>
      <c r="CN141" s="10"/>
      <c r="CO141" s="10"/>
    </row>
    <row r="142" spans="1:93" ht="19.5" customHeight="1" x14ac:dyDescent="0.25">
      <c r="A142" s="406"/>
      <c r="B142" s="209" t="s">
        <v>125</v>
      </c>
      <c r="C142" s="103">
        <f t="shared" si="38"/>
        <v>0</v>
      </c>
      <c r="D142" s="41"/>
      <c r="E142" s="230"/>
      <c r="F142" s="230"/>
      <c r="G142" s="230"/>
      <c r="H142" s="230"/>
      <c r="I142" s="101"/>
      <c r="J142" s="45"/>
      <c r="K142" s="182"/>
      <c r="L142" s="32"/>
      <c r="M142" s="3"/>
      <c r="CG142" s="10"/>
      <c r="CH142" s="10"/>
      <c r="CI142" s="10"/>
      <c r="CJ142" s="10"/>
      <c r="CK142" s="10"/>
      <c r="CL142" s="10"/>
      <c r="CM142" s="10"/>
      <c r="CN142" s="10"/>
      <c r="CO142" s="10"/>
    </row>
    <row r="143" spans="1:93" ht="19.5" customHeight="1" x14ac:dyDescent="0.25">
      <c r="A143" s="406"/>
      <c r="B143" s="231" t="s">
        <v>126</v>
      </c>
      <c r="C143" s="219">
        <f t="shared" si="38"/>
        <v>0</v>
      </c>
      <c r="D143" s="70"/>
      <c r="E143" s="242"/>
      <c r="F143" s="242"/>
      <c r="G143" s="242"/>
      <c r="H143" s="242"/>
      <c r="I143" s="194"/>
      <c r="J143" s="86"/>
      <c r="K143" s="193"/>
      <c r="L143" s="75"/>
      <c r="M143" s="3"/>
      <c r="CG143" s="10"/>
      <c r="CH143" s="10"/>
      <c r="CI143" s="10"/>
      <c r="CJ143" s="10"/>
      <c r="CK143" s="10"/>
      <c r="CL143" s="10"/>
      <c r="CM143" s="10"/>
      <c r="CN143" s="10"/>
      <c r="CO143" s="10"/>
    </row>
    <row r="144" spans="1:93" ht="37.35" customHeight="1" x14ac:dyDescent="0.25">
      <c r="A144" s="203" t="s">
        <v>130</v>
      </c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CG144" s="10"/>
      <c r="CH144" s="10"/>
      <c r="CI144" s="10"/>
      <c r="CJ144" s="10"/>
      <c r="CK144" s="10"/>
      <c r="CL144" s="10"/>
      <c r="CM144" s="10"/>
      <c r="CN144" s="10"/>
      <c r="CO144" s="10"/>
    </row>
    <row r="145" spans="1:93" ht="42.75" customHeight="1" x14ac:dyDescent="0.25">
      <c r="A145" s="204" t="s">
        <v>131</v>
      </c>
      <c r="B145" s="261" t="s">
        <v>132</v>
      </c>
      <c r="C145" s="166" t="s">
        <v>133</v>
      </c>
      <c r="D145" s="167" t="s">
        <v>134</v>
      </c>
      <c r="E145" s="167" t="s">
        <v>135</v>
      </c>
      <c r="F145" s="167" t="s">
        <v>136</v>
      </c>
      <c r="G145" s="167" t="s">
        <v>137</v>
      </c>
      <c r="H145" s="244" t="s">
        <v>138</v>
      </c>
      <c r="I145" s="245"/>
      <c r="J145" s="246"/>
      <c r="K145" s="246"/>
      <c r="L145" s="246"/>
      <c r="CG145" s="10"/>
      <c r="CH145" s="10"/>
      <c r="CI145" s="10"/>
      <c r="CJ145" s="10"/>
      <c r="CK145" s="10"/>
      <c r="CL145" s="10"/>
      <c r="CM145" s="10"/>
      <c r="CN145" s="10"/>
      <c r="CO145" s="10"/>
    </row>
    <row r="146" spans="1:93" ht="21.75" customHeight="1" x14ac:dyDescent="0.25">
      <c r="A146" s="225" t="s">
        <v>139</v>
      </c>
      <c r="B146" s="247"/>
      <c r="C146" s="77"/>
      <c r="D146" s="247"/>
      <c r="E146" s="247"/>
      <c r="F146" s="247"/>
      <c r="G146" s="247"/>
      <c r="H146" s="248"/>
      <c r="I146" s="249"/>
      <c r="J146" s="222"/>
      <c r="K146" s="222"/>
      <c r="L146" s="222"/>
      <c r="CG146" s="10"/>
      <c r="CH146" s="10"/>
      <c r="CI146" s="10"/>
      <c r="CJ146" s="10"/>
      <c r="CK146" s="10"/>
      <c r="CL146" s="10"/>
      <c r="CM146" s="10"/>
      <c r="CN146" s="10"/>
      <c r="CO146" s="10"/>
    </row>
    <row r="147" spans="1:93" ht="21.75" customHeight="1" x14ac:dyDescent="0.25">
      <c r="A147" s="209" t="s">
        <v>124</v>
      </c>
      <c r="B147" s="238"/>
      <c r="C147" s="237"/>
      <c r="D147" s="238"/>
      <c r="E147" s="238"/>
      <c r="F147" s="238"/>
      <c r="G147" s="238"/>
      <c r="H147" s="250"/>
      <c r="I147" s="249"/>
      <c r="J147" s="222"/>
      <c r="K147" s="222"/>
      <c r="L147" s="222"/>
      <c r="CG147" s="10"/>
      <c r="CH147" s="10"/>
      <c r="CI147" s="10"/>
      <c r="CJ147" s="10"/>
      <c r="CK147" s="10"/>
      <c r="CL147" s="10"/>
      <c r="CM147" s="10"/>
      <c r="CN147" s="10"/>
      <c r="CO147" s="10"/>
    </row>
    <row r="148" spans="1:93" ht="21.75" customHeight="1" x14ac:dyDescent="0.25">
      <c r="A148" s="209" t="s">
        <v>125</v>
      </c>
      <c r="B148" s="230"/>
      <c r="C148" s="41"/>
      <c r="D148" s="230"/>
      <c r="E148" s="230"/>
      <c r="F148" s="230"/>
      <c r="G148" s="230"/>
      <c r="H148" s="43"/>
      <c r="I148" s="249"/>
      <c r="J148" s="222"/>
      <c r="K148" s="222"/>
      <c r="L148" s="222"/>
      <c r="CG148" s="10"/>
      <c r="CH148" s="10"/>
      <c r="CI148" s="10"/>
      <c r="CJ148" s="10"/>
      <c r="CK148" s="10"/>
      <c r="CL148" s="10"/>
      <c r="CM148" s="10"/>
      <c r="CN148" s="10"/>
      <c r="CO148" s="10"/>
    </row>
    <row r="149" spans="1:93" ht="21.75" customHeight="1" x14ac:dyDescent="0.25">
      <c r="A149" s="231" t="s">
        <v>140</v>
      </c>
      <c r="B149" s="242"/>
      <c r="C149" s="70"/>
      <c r="D149" s="242"/>
      <c r="E149" s="242"/>
      <c r="F149" s="242"/>
      <c r="G149" s="242"/>
      <c r="H149" s="84"/>
      <c r="I149" s="249"/>
      <c r="J149" s="222"/>
      <c r="K149" s="222"/>
      <c r="L149" s="222"/>
      <c r="CG149" s="10"/>
      <c r="CH149" s="10"/>
      <c r="CI149" s="10"/>
      <c r="CJ149" s="10"/>
      <c r="CK149" s="10"/>
      <c r="CL149" s="10"/>
      <c r="CM149" s="10"/>
      <c r="CN149" s="10"/>
      <c r="CO149" s="10"/>
    </row>
    <row r="150" spans="1:93" ht="16.350000000000001" customHeight="1" x14ac:dyDescent="0.25">
      <c r="A150" s="203" t="s">
        <v>141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CG150" s="10"/>
      <c r="CH150" s="10"/>
      <c r="CI150" s="10"/>
      <c r="CJ150" s="10"/>
      <c r="CK150" s="10"/>
      <c r="CL150" s="10"/>
      <c r="CM150" s="10"/>
      <c r="CN150" s="10"/>
      <c r="CO150" s="10"/>
    </row>
    <row r="151" spans="1:93" ht="50.25" customHeight="1" x14ac:dyDescent="0.25">
      <c r="A151" s="204" t="s">
        <v>131</v>
      </c>
      <c r="B151" s="261" t="s">
        <v>89</v>
      </c>
      <c r="C151" s="166" t="s">
        <v>142</v>
      </c>
      <c r="D151" s="167" t="s">
        <v>143</v>
      </c>
      <c r="E151" s="167" t="s">
        <v>144</v>
      </c>
      <c r="F151" s="167" t="s">
        <v>145</v>
      </c>
      <c r="G151" s="167" t="s">
        <v>146</v>
      </c>
      <c r="H151" s="244" t="s">
        <v>147</v>
      </c>
      <c r="I151" s="245"/>
      <c r="J151" s="246"/>
      <c r="K151" s="246"/>
      <c r="L151" s="246"/>
      <c r="CG151" s="10"/>
      <c r="CH151" s="10"/>
      <c r="CI151" s="10"/>
      <c r="CJ151" s="10"/>
      <c r="CK151" s="10"/>
      <c r="CL151" s="10"/>
      <c r="CM151" s="10"/>
      <c r="CN151" s="10"/>
      <c r="CO151" s="10"/>
    </row>
    <row r="152" spans="1:93" ht="19.5" customHeight="1" x14ac:dyDescent="0.25">
      <c r="A152" s="225" t="s">
        <v>139</v>
      </c>
      <c r="B152" s="215">
        <f t="shared" ref="B152:B157" si="39">SUM(C152:H152)</f>
        <v>0</v>
      </c>
      <c r="C152" s="77"/>
      <c r="D152" s="247"/>
      <c r="E152" s="247"/>
      <c r="F152" s="247"/>
      <c r="G152" s="247"/>
      <c r="H152" s="248"/>
      <c r="I152" s="249"/>
      <c r="J152" s="222"/>
      <c r="K152" s="222"/>
      <c r="L152" s="222"/>
      <c r="BX152" s="2"/>
      <c r="CA152" s="3"/>
    </row>
    <row r="153" spans="1:93" ht="19.5" customHeight="1" x14ac:dyDescent="0.25">
      <c r="A153" s="209" t="s">
        <v>124</v>
      </c>
      <c r="B153" s="103">
        <f t="shared" si="39"/>
        <v>0</v>
      </c>
      <c r="C153" s="41"/>
      <c r="D153" s="230"/>
      <c r="E153" s="230"/>
      <c r="F153" s="230"/>
      <c r="G153" s="230"/>
      <c r="H153" s="43"/>
      <c r="I153" s="249"/>
      <c r="J153" s="222"/>
      <c r="K153" s="222"/>
      <c r="L153" s="222"/>
      <c r="BX153" s="2"/>
      <c r="CA153" s="3"/>
    </row>
    <row r="154" spans="1:93" ht="19.5" customHeight="1" x14ac:dyDescent="0.25">
      <c r="A154" s="209" t="s">
        <v>125</v>
      </c>
      <c r="B154" s="103">
        <f t="shared" si="39"/>
        <v>0</v>
      </c>
      <c r="C154" s="41"/>
      <c r="D154" s="230"/>
      <c r="E154" s="230"/>
      <c r="F154" s="230"/>
      <c r="G154" s="230"/>
      <c r="H154" s="43"/>
      <c r="I154" s="249"/>
      <c r="J154" s="222"/>
      <c r="K154" s="222"/>
      <c r="L154" s="222"/>
      <c r="BX154" s="2"/>
      <c r="CA154" s="3"/>
    </row>
    <row r="155" spans="1:93" ht="19.5" customHeight="1" x14ac:dyDescent="0.25">
      <c r="A155" s="251" t="s">
        <v>148</v>
      </c>
      <c r="B155" s="103">
        <f t="shared" si="39"/>
        <v>0</v>
      </c>
      <c r="C155" s="41"/>
      <c r="D155" s="230"/>
      <c r="E155" s="230"/>
      <c r="F155" s="230"/>
      <c r="G155" s="230"/>
      <c r="H155" s="43"/>
      <c r="I155" s="249"/>
      <c r="J155" s="222"/>
      <c r="K155" s="222"/>
      <c r="L155" s="222"/>
      <c r="BX155" s="2"/>
      <c r="CA155" s="3"/>
    </row>
    <row r="156" spans="1:93" ht="19.5" customHeight="1" x14ac:dyDescent="0.25">
      <c r="A156" s="252" t="s">
        <v>149</v>
      </c>
      <c r="B156" s="253">
        <f t="shared" si="39"/>
        <v>0</v>
      </c>
      <c r="C156" s="53"/>
      <c r="D156" s="254"/>
      <c r="E156" s="254"/>
      <c r="F156" s="254"/>
      <c r="G156" s="254"/>
      <c r="H156" s="55"/>
      <c r="I156" s="249"/>
      <c r="J156" s="222"/>
      <c r="K156" s="222"/>
      <c r="L156" s="222"/>
    </row>
    <row r="157" spans="1:93" ht="19.5" customHeight="1" x14ac:dyDescent="0.25">
      <c r="A157" s="219" t="s">
        <v>150</v>
      </c>
      <c r="B157" s="219">
        <f t="shared" si="39"/>
        <v>0</v>
      </c>
      <c r="C157" s="70"/>
      <c r="D157" s="242"/>
      <c r="E157" s="242"/>
      <c r="F157" s="242"/>
      <c r="G157" s="242"/>
      <c r="H157" s="84"/>
      <c r="I157" s="249"/>
      <c r="J157" s="222"/>
      <c r="K157" s="222"/>
      <c r="L157" s="222"/>
    </row>
    <row r="158" spans="1:93" ht="21.75" customHeight="1" x14ac:dyDescent="0.25">
      <c r="A158" s="203" t="s">
        <v>151</v>
      </c>
      <c r="B158" s="222"/>
      <c r="C158" s="222"/>
      <c r="D158" s="222"/>
      <c r="E158" s="222"/>
      <c r="F158" s="222"/>
      <c r="G158" s="222"/>
      <c r="H158" s="222"/>
    </row>
    <row r="159" spans="1:93" ht="57.75" customHeight="1" x14ac:dyDescent="0.25">
      <c r="A159" s="204" t="s">
        <v>131</v>
      </c>
      <c r="B159" s="204" t="s">
        <v>152</v>
      </c>
      <c r="C159" s="255" t="s">
        <v>153</v>
      </c>
      <c r="D159" s="255" t="s">
        <v>36</v>
      </c>
      <c r="E159" s="167" t="s">
        <v>154</v>
      </c>
      <c r="F159" s="167" t="s">
        <v>155</v>
      </c>
      <c r="G159" s="167" t="s">
        <v>156</v>
      </c>
      <c r="H159" s="167" t="s">
        <v>157</v>
      </c>
      <c r="I159" s="167" t="s">
        <v>158</v>
      </c>
      <c r="J159" s="265" t="s">
        <v>159</v>
      </c>
    </row>
    <row r="160" spans="1:93" ht="18" customHeight="1" x14ac:dyDescent="0.25">
      <c r="A160" s="225" t="s">
        <v>160</v>
      </c>
      <c r="B160" s="256"/>
      <c r="C160" s="175"/>
      <c r="D160" s="175"/>
      <c r="E160" s="247"/>
      <c r="F160" s="247"/>
      <c r="G160" s="247"/>
      <c r="H160" s="247"/>
      <c r="I160" s="247"/>
      <c r="J160" s="257"/>
    </row>
    <row r="161" spans="1:10" ht="18" customHeight="1" x14ac:dyDescent="0.25">
      <c r="A161" s="209" t="s">
        <v>140</v>
      </c>
      <c r="B161" s="32"/>
      <c r="C161" s="182"/>
      <c r="D161" s="182"/>
      <c r="E161" s="230"/>
      <c r="F161" s="230"/>
      <c r="G161" s="230"/>
      <c r="H161" s="230"/>
      <c r="I161" s="230"/>
      <c r="J161" s="42"/>
    </row>
    <row r="162" spans="1:10" ht="18" customHeight="1" x14ac:dyDescent="0.25">
      <c r="A162" s="258" t="s">
        <v>161</v>
      </c>
      <c r="B162" s="75"/>
      <c r="C162" s="193"/>
      <c r="D162" s="193"/>
      <c r="E162" s="242"/>
      <c r="F162" s="242"/>
      <c r="G162" s="242"/>
      <c r="H162" s="242"/>
      <c r="I162" s="242"/>
      <c r="J162" s="74"/>
    </row>
    <row r="186" spans="1:104" ht="12.75" customHeight="1" x14ac:dyDescent="0.25"/>
    <row r="187" spans="1:104" s="259" customFormat="1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</row>
    <row r="194" spans="1:15" hidden="1" x14ac:dyDescent="0.25">
      <c r="A194" s="259">
        <f>SUM(C14:C89,C94:C105,C128:C143,B146:B149,B152:B157,C108:C115)</f>
        <v>1784</v>
      </c>
      <c r="B194" s="259">
        <f>SUM(CG11:CO151)</f>
        <v>0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</row>
  </sheetData>
  <mergeCells count="96">
    <mergeCell ref="A140:A143"/>
    <mergeCell ref="AJ119:AK119"/>
    <mergeCell ref="A121:A123"/>
    <mergeCell ref="A126:A127"/>
    <mergeCell ref="B126:B127"/>
    <mergeCell ref="C126:C127"/>
    <mergeCell ref="D126:J126"/>
    <mergeCell ref="K126:K127"/>
    <mergeCell ref="L126:L127"/>
    <mergeCell ref="X119:Y119"/>
    <mergeCell ref="Z119:AA119"/>
    <mergeCell ref="AB119:AC119"/>
    <mergeCell ref="AD119:AE119"/>
    <mergeCell ref="T119:U119"/>
    <mergeCell ref="V119:W119"/>
    <mergeCell ref="A128:A131"/>
    <mergeCell ref="A132:A135"/>
    <mergeCell ref="A136:A139"/>
    <mergeCell ref="F118:AK118"/>
    <mergeCell ref="F119:G119"/>
    <mergeCell ref="H119:I119"/>
    <mergeCell ref="J119:K119"/>
    <mergeCell ref="AF119:AG119"/>
    <mergeCell ref="AH119:AI119"/>
    <mergeCell ref="L119:M119"/>
    <mergeCell ref="N119:O119"/>
    <mergeCell ref="P119:Q119"/>
    <mergeCell ref="R119:S119"/>
    <mergeCell ref="Z92:AA92"/>
    <mergeCell ref="AB92:AC92"/>
    <mergeCell ref="AD92:AE92"/>
    <mergeCell ref="AF92:AG92"/>
    <mergeCell ref="AH92:AI92"/>
    <mergeCell ref="A94:A99"/>
    <mergeCell ref="A100:A105"/>
    <mergeCell ref="A107:A116"/>
    <mergeCell ref="A118:A120"/>
    <mergeCell ref="C118:E119"/>
    <mergeCell ref="AQ91:AQ93"/>
    <mergeCell ref="AR91:AR93"/>
    <mergeCell ref="F92:G92"/>
    <mergeCell ref="H92:I92"/>
    <mergeCell ref="J92:K92"/>
    <mergeCell ref="L92:M92"/>
    <mergeCell ref="X92:Y92"/>
    <mergeCell ref="F91:AM91"/>
    <mergeCell ref="AN91:AO92"/>
    <mergeCell ref="AP91:AP93"/>
    <mergeCell ref="N92:O92"/>
    <mergeCell ref="P92:Q92"/>
    <mergeCell ref="R92:S92"/>
    <mergeCell ref="T92:U92"/>
    <mergeCell ref="V92:W92"/>
    <mergeCell ref="AL92:AM92"/>
    <mergeCell ref="A65:A68"/>
    <mergeCell ref="A69:A75"/>
    <mergeCell ref="A76:A80"/>
    <mergeCell ref="A82:A89"/>
    <mergeCell ref="A91:A93"/>
    <mergeCell ref="A14:A24"/>
    <mergeCell ref="A25:A35"/>
    <mergeCell ref="A36:A46"/>
    <mergeCell ref="A47:A57"/>
    <mergeCell ref="A58:A64"/>
    <mergeCell ref="X12:Y12"/>
    <mergeCell ref="AN10:AN13"/>
    <mergeCell ref="AO10:AP12"/>
    <mergeCell ref="B91:B93"/>
    <mergeCell ref="AL12:AM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C91:E92"/>
    <mergeCell ref="AJ92:AK9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F12:G12"/>
    <mergeCell ref="H12:I12"/>
    <mergeCell ref="J12:K12"/>
    <mergeCell ref="L12:M12"/>
    <mergeCell ref="T12:U12"/>
    <mergeCell ref="V12:W12"/>
  </mergeCells>
  <dataValidations count="1">
    <dataValidation type="whole" allowBlank="1" showInputMessage="1" showErrorMessage="1" error="Valor no Permitido" sqref="A1:XFD1048576" xr:uid="{D29AD51D-3E6B-45FD-86D1-5A6954B045B8}">
      <formula1>0</formula1>
      <formula2>1E+30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2021-03-18T18:51:31Z</dcterms:created>
  <dcterms:modified xsi:type="dcterms:W3CDTF">2022-01-20T15:58:54Z</dcterms:modified>
</cp:coreProperties>
</file>