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\REM´s\SERIE REM 2021 HBL\SERIE A\"/>
    </mc:Choice>
  </mc:AlternateContent>
  <xr:revisionPtr revIDLastSave="0" documentId="13_ncr:1_{B4F0CD64-E3CE-46E8-AA49-0D3B72B0D433}" xr6:coauthVersionLast="45" xr6:coauthVersionMax="47" xr10:uidLastSave="{00000000-0000-0000-0000-000000000000}"/>
  <bookViews>
    <workbookView xWindow="-120" yWindow="-120" windowWidth="24240" windowHeight="13140" tabRatio="764" xr2:uid="{00000000-000D-0000-FFFF-FFFF00000000}"/>
  </bookViews>
  <sheets>
    <sheet name="Pertinencia" sheetId="1" r:id="rId1"/>
    <sheet name="Altas" sheetId="2" r:id="rId2"/>
    <sheet name="CONSOLIDADO" sheetId="15" r:id="rId3"/>
    <sheet name="01" sheetId="3" r:id="rId4"/>
    <sheet name="02" sheetId="4" r:id="rId5"/>
    <sheet name="03" sheetId="5" r:id="rId6"/>
    <sheet name="04" sheetId="6" r:id="rId7"/>
    <sheet name="05" sheetId="7" r:id="rId8"/>
    <sheet name="06" sheetId="8" r:id="rId9"/>
    <sheet name="07" sheetId="9" r:id="rId10"/>
    <sheet name="08" sheetId="10" r:id="rId11"/>
    <sheet name="09" sheetId="11" r:id="rId12"/>
    <sheet name="10" sheetId="12" r:id="rId13"/>
    <sheet name="11" sheetId="13" r:id="rId14"/>
    <sheet name="12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2" hidden="1">CONSOLIDADO!$A$10:$DB$119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J65" i="1"/>
  <c r="K64" i="1"/>
  <c r="J64" i="1"/>
  <c r="L5" i="1"/>
  <c r="N5" i="1" s="1"/>
  <c r="L6" i="1"/>
  <c r="N6" i="1" s="1"/>
  <c r="L7" i="1"/>
  <c r="L8" i="1"/>
  <c r="L9" i="1"/>
  <c r="L10" i="1"/>
  <c r="N10" i="1" s="1"/>
  <c r="L11" i="1"/>
  <c r="L12" i="1"/>
  <c r="N12" i="1" s="1"/>
  <c r="L13" i="1"/>
  <c r="N13" i="1" s="1"/>
  <c r="L14" i="1"/>
  <c r="N14" i="1" s="1"/>
  <c r="L15" i="1"/>
  <c r="L16" i="1"/>
  <c r="L17" i="1"/>
  <c r="L18" i="1"/>
  <c r="L19" i="1"/>
  <c r="L20" i="1"/>
  <c r="L21" i="1"/>
  <c r="L22" i="1"/>
  <c r="L23" i="1"/>
  <c r="L24" i="1"/>
  <c r="N24" i="1" s="1"/>
  <c r="L25" i="1"/>
  <c r="N25" i="1" s="1"/>
  <c r="L26" i="1"/>
  <c r="N26" i="1" s="1"/>
  <c r="L27" i="1"/>
  <c r="L28" i="1"/>
  <c r="L29" i="1"/>
  <c r="L30" i="1"/>
  <c r="N30" i="1" s="1"/>
  <c r="L31" i="1"/>
  <c r="L32" i="1"/>
  <c r="N32" i="1" s="1"/>
  <c r="L33" i="1"/>
  <c r="N33" i="1" s="1"/>
  <c r="L34" i="1"/>
  <c r="N34" i="1" s="1"/>
  <c r="L35" i="1"/>
  <c r="L36" i="1"/>
  <c r="L37" i="1"/>
  <c r="N37" i="1" s="1"/>
  <c r="L38" i="1"/>
  <c r="N38" i="1" s="1"/>
  <c r="L39" i="1"/>
  <c r="L40" i="1"/>
  <c r="L41" i="1"/>
  <c r="L42" i="1"/>
  <c r="N42" i="1" s="1"/>
  <c r="L43" i="1"/>
  <c r="L44" i="1"/>
  <c r="N44" i="1" s="1"/>
  <c r="L45" i="1"/>
  <c r="N45" i="1" s="1"/>
  <c r="L46" i="1"/>
  <c r="N46" i="1" s="1"/>
  <c r="L47" i="1"/>
  <c r="L48" i="1"/>
  <c r="L49" i="1"/>
  <c r="L50" i="1"/>
  <c r="L51" i="1"/>
  <c r="L52" i="1"/>
  <c r="L53" i="1"/>
  <c r="L54" i="1"/>
  <c r="L55" i="1"/>
  <c r="L56" i="1"/>
  <c r="N56" i="1" s="1"/>
  <c r="L57" i="1"/>
  <c r="N57" i="1" s="1"/>
  <c r="L58" i="1"/>
  <c r="N58" i="1" s="1"/>
  <c r="L59" i="1"/>
  <c r="L60" i="1"/>
  <c r="L61" i="1"/>
  <c r="L62" i="1"/>
  <c r="N62" i="1" s="1"/>
  <c r="L63" i="1"/>
  <c r="L4" i="1"/>
  <c r="K5" i="1"/>
  <c r="D5" i="1" s="1"/>
  <c r="K6" i="1"/>
  <c r="D6" i="1" s="1"/>
  <c r="K7" i="1"/>
  <c r="K8" i="1"/>
  <c r="K9" i="1"/>
  <c r="K10" i="1"/>
  <c r="D10" i="1" s="1"/>
  <c r="K11" i="1"/>
  <c r="K12" i="1"/>
  <c r="D12" i="1" s="1"/>
  <c r="K13" i="1"/>
  <c r="K14" i="1"/>
  <c r="K15" i="1"/>
  <c r="K16" i="1"/>
  <c r="K17" i="1"/>
  <c r="D17" i="1" s="1"/>
  <c r="K18" i="1"/>
  <c r="D18" i="1" s="1"/>
  <c r="K19" i="1"/>
  <c r="K20" i="1"/>
  <c r="K21" i="1"/>
  <c r="D21" i="1" s="1"/>
  <c r="K22" i="1"/>
  <c r="D22" i="1" s="1"/>
  <c r="K23" i="1"/>
  <c r="K24" i="1"/>
  <c r="K25" i="1"/>
  <c r="K26" i="1"/>
  <c r="D26" i="1" s="1"/>
  <c r="K27" i="1"/>
  <c r="K28" i="1"/>
  <c r="D28" i="1" s="1"/>
  <c r="K29" i="1"/>
  <c r="K30" i="1"/>
  <c r="K31" i="1"/>
  <c r="K32" i="1"/>
  <c r="K33" i="1"/>
  <c r="D33" i="1" s="1"/>
  <c r="K34" i="1"/>
  <c r="D34" i="1" s="1"/>
  <c r="K35" i="1"/>
  <c r="K36" i="1"/>
  <c r="K37" i="1"/>
  <c r="D37" i="1" s="1"/>
  <c r="K38" i="1"/>
  <c r="D38" i="1" s="1"/>
  <c r="K39" i="1"/>
  <c r="K40" i="1"/>
  <c r="K41" i="1"/>
  <c r="K42" i="1"/>
  <c r="D42" i="1" s="1"/>
  <c r="K43" i="1"/>
  <c r="K44" i="1"/>
  <c r="D44" i="1" s="1"/>
  <c r="K45" i="1"/>
  <c r="K46" i="1"/>
  <c r="K47" i="1"/>
  <c r="K48" i="1"/>
  <c r="K49" i="1"/>
  <c r="D49" i="1" s="1"/>
  <c r="K50" i="1"/>
  <c r="D50" i="1" s="1"/>
  <c r="K51" i="1"/>
  <c r="K52" i="1"/>
  <c r="K53" i="1"/>
  <c r="D53" i="1" s="1"/>
  <c r="K54" i="1"/>
  <c r="D54" i="1" s="1"/>
  <c r="K55" i="1"/>
  <c r="K56" i="1"/>
  <c r="K57" i="1"/>
  <c r="K58" i="1"/>
  <c r="D58" i="1" s="1"/>
  <c r="K59" i="1"/>
  <c r="K60" i="1"/>
  <c r="D60" i="1" s="1"/>
  <c r="K61" i="1"/>
  <c r="K62" i="1"/>
  <c r="K63" i="1"/>
  <c r="J5" i="1"/>
  <c r="J6" i="1"/>
  <c r="C6" i="1" s="1"/>
  <c r="J7" i="1"/>
  <c r="J8" i="1"/>
  <c r="J9" i="1"/>
  <c r="J10" i="1"/>
  <c r="C10" i="1" s="1"/>
  <c r="J11" i="1"/>
  <c r="J12" i="1"/>
  <c r="J13" i="1"/>
  <c r="J14" i="1"/>
  <c r="C14" i="1" s="1"/>
  <c r="J15" i="1"/>
  <c r="J16" i="1"/>
  <c r="J17" i="1"/>
  <c r="J18" i="1"/>
  <c r="C18" i="1" s="1"/>
  <c r="J19" i="1"/>
  <c r="J20" i="1"/>
  <c r="J21" i="1"/>
  <c r="J22" i="1"/>
  <c r="C22" i="1" s="1"/>
  <c r="J23" i="1"/>
  <c r="J24" i="1"/>
  <c r="J25" i="1"/>
  <c r="J26" i="1"/>
  <c r="C26" i="1" s="1"/>
  <c r="J27" i="1"/>
  <c r="J28" i="1"/>
  <c r="J29" i="1"/>
  <c r="J30" i="1"/>
  <c r="C30" i="1" s="1"/>
  <c r="J31" i="1"/>
  <c r="J32" i="1"/>
  <c r="J33" i="1"/>
  <c r="J34" i="1"/>
  <c r="C34" i="1" s="1"/>
  <c r="J35" i="1"/>
  <c r="J36" i="1"/>
  <c r="J37" i="1"/>
  <c r="J38" i="1"/>
  <c r="C38" i="1" s="1"/>
  <c r="J39" i="1"/>
  <c r="J40" i="1"/>
  <c r="J41" i="1"/>
  <c r="J42" i="1"/>
  <c r="C42" i="1" s="1"/>
  <c r="J43" i="1"/>
  <c r="J44" i="1"/>
  <c r="J45" i="1"/>
  <c r="J46" i="1"/>
  <c r="C46" i="1" s="1"/>
  <c r="J47" i="1"/>
  <c r="J48" i="1"/>
  <c r="J49" i="1"/>
  <c r="J50" i="1"/>
  <c r="C50" i="1" s="1"/>
  <c r="J51" i="1"/>
  <c r="J52" i="1"/>
  <c r="J53" i="1"/>
  <c r="J54" i="1"/>
  <c r="C54" i="1" s="1"/>
  <c r="J55" i="1"/>
  <c r="J56" i="1"/>
  <c r="J57" i="1"/>
  <c r="J58" i="1"/>
  <c r="C58" i="1" s="1"/>
  <c r="J59" i="1"/>
  <c r="J60" i="1"/>
  <c r="J61" i="1"/>
  <c r="J62" i="1"/>
  <c r="C62" i="1" s="1"/>
  <c r="J63" i="1"/>
  <c r="K4" i="1"/>
  <c r="J4" i="1"/>
  <c r="N7" i="1"/>
  <c r="N11" i="1"/>
  <c r="N15" i="1"/>
  <c r="N16" i="1"/>
  <c r="N17" i="1"/>
  <c r="N23" i="1"/>
  <c r="N27" i="1"/>
  <c r="N28" i="1"/>
  <c r="N31" i="1"/>
  <c r="N39" i="1"/>
  <c r="N43" i="1"/>
  <c r="N47" i="1"/>
  <c r="N48" i="1"/>
  <c r="N49" i="1"/>
  <c r="N55" i="1"/>
  <c r="N59" i="1"/>
  <c r="N60" i="1"/>
  <c r="N63" i="1"/>
  <c r="N8" i="1"/>
  <c r="N9" i="1"/>
  <c r="N18" i="1"/>
  <c r="N19" i="1"/>
  <c r="N20" i="1"/>
  <c r="N21" i="1"/>
  <c r="N22" i="1"/>
  <c r="N29" i="1"/>
  <c r="N35" i="1"/>
  <c r="N36" i="1"/>
  <c r="N40" i="1"/>
  <c r="N41" i="1"/>
  <c r="N50" i="1"/>
  <c r="N51" i="1"/>
  <c r="N52" i="1"/>
  <c r="N53" i="1"/>
  <c r="N54" i="1"/>
  <c r="N61" i="1"/>
  <c r="N4" i="1"/>
  <c r="M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" i="1"/>
  <c r="C5" i="1"/>
  <c r="C7" i="1"/>
  <c r="D7" i="1"/>
  <c r="C8" i="1"/>
  <c r="D8" i="1"/>
  <c r="C9" i="1"/>
  <c r="D9" i="1"/>
  <c r="C11" i="1"/>
  <c r="D11" i="1"/>
  <c r="C12" i="1"/>
  <c r="C13" i="1"/>
  <c r="D13" i="1"/>
  <c r="D14" i="1"/>
  <c r="C15" i="1"/>
  <c r="D15" i="1"/>
  <c r="C16" i="1"/>
  <c r="D16" i="1"/>
  <c r="C17" i="1"/>
  <c r="C19" i="1"/>
  <c r="D19" i="1"/>
  <c r="C20" i="1"/>
  <c r="D20" i="1"/>
  <c r="C21" i="1"/>
  <c r="C23" i="1"/>
  <c r="D23" i="1"/>
  <c r="C24" i="1"/>
  <c r="D24" i="1"/>
  <c r="C25" i="1"/>
  <c r="D25" i="1"/>
  <c r="C27" i="1"/>
  <c r="D27" i="1"/>
  <c r="C28" i="1"/>
  <c r="C29" i="1"/>
  <c r="D29" i="1"/>
  <c r="D30" i="1"/>
  <c r="C31" i="1"/>
  <c r="D31" i="1"/>
  <c r="C32" i="1"/>
  <c r="D32" i="1"/>
  <c r="C33" i="1"/>
  <c r="C35" i="1"/>
  <c r="D35" i="1"/>
  <c r="C36" i="1"/>
  <c r="D36" i="1"/>
  <c r="C37" i="1"/>
  <c r="C39" i="1"/>
  <c r="D39" i="1"/>
  <c r="C40" i="1"/>
  <c r="D40" i="1"/>
  <c r="C41" i="1"/>
  <c r="D41" i="1"/>
  <c r="C43" i="1"/>
  <c r="D43" i="1"/>
  <c r="C44" i="1"/>
  <c r="C45" i="1"/>
  <c r="D45" i="1"/>
  <c r="D46" i="1"/>
  <c r="C47" i="1"/>
  <c r="D47" i="1"/>
  <c r="C48" i="1"/>
  <c r="D48" i="1"/>
  <c r="C49" i="1"/>
  <c r="C51" i="1"/>
  <c r="D51" i="1"/>
  <c r="C52" i="1"/>
  <c r="D52" i="1"/>
  <c r="C53" i="1"/>
  <c r="C55" i="1"/>
  <c r="D55" i="1"/>
  <c r="C56" i="1"/>
  <c r="D56" i="1"/>
  <c r="C57" i="1"/>
  <c r="D57" i="1"/>
  <c r="C59" i="1"/>
  <c r="D59" i="1"/>
  <c r="C60" i="1"/>
  <c r="C61" i="1"/>
  <c r="D61" i="1"/>
  <c r="D62" i="1"/>
  <c r="C63" i="1"/>
  <c r="D63" i="1"/>
  <c r="D4" i="1"/>
  <c r="C4" i="1"/>
  <c r="B11" i="13" l="1"/>
  <c r="CG11" i="13"/>
  <c r="CH11" i="13"/>
  <c r="CI11" i="13"/>
  <c r="W11" i="13"/>
  <c r="AA11" i="13"/>
  <c r="CJ11" i="13"/>
  <c r="CK11" i="13"/>
  <c r="B12" i="13"/>
  <c r="CG12" i="13"/>
  <c r="CH12" i="13"/>
  <c r="CI12" i="13"/>
  <c r="W12" i="13"/>
  <c r="AA12" i="13"/>
  <c r="CJ12" i="13"/>
  <c r="CK12" i="13"/>
  <c r="B13" i="13"/>
  <c r="CG13" i="13"/>
  <c r="CH13" i="13"/>
  <c r="CI13" i="13"/>
  <c r="W13" i="13"/>
  <c r="AA13" i="13"/>
  <c r="CJ13" i="13"/>
  <c r="CK13" i="13"/>
  <c r="B14" i="13"/>
  <c r="CG14" i="13"/>
  <c r="CH14" i="13"/>
  <c r="CI14" i="13"/>
  <c r="W14" i="13"/>
  <c r="AA14" i="13"/>
  <c r="CJ14" i="13"/>
  <c r="CK14" i="13"/>
  <c r="B15" i="13"/>
  <c r="CG15" i="13"/>
  <c r="CH15" i="13"/>
  <c r="CI15" i="13"/>
  <c r="W15" i="13"/>
  <c r="AA15" i="13"/>
  <c r="CJ15" i="13"/>
  <c r="CK15" i="13"/>
  <c r="B16" i="13"/>
  <c r="CG16" i="13"/>
  <c r="CH16" i="13"/>
  <c r="CI16" i="13"/>
  <c r="W16" i="13"/>
  <c r="AA16" i="13"/>
  <c r="CJ16" i="13"/>
  <c r="CK16" i="13"/>
  <c r="B17" i="13"/>
  <c r="CG17" i="13"/>
  <c r="CH17" i="13"/>
  <c r="CI17" i="13"/>
  <c r="W17" i="13"/>
  <c r="AA17" i="13"/>
  <c r="CJ17" i="13"/>
  <c r="CK17" i="13"/>
  <c r="B18" i="13"/>
  <c r="CG18" i="13"/>
  <c r="CH18" i="13"/>
  <c r="CI18" i="13"/>
  <c r="W18" i="13"/>
  <c r="AA18" i="13"/>
  <c r="CJ18" i="13"/>
  <c r="CK18" i="13"/>
  <c r="B19" i="13"/>
  <c r="CG19" i="13"/>
  <c r="CH19" i="13"/>
  <c r="CI19" i="13"/>
  <c r="W19" i="13"/>
  <c r="AA19" i="13"/>
  <c r="CJ19" i="13"/>
  <c r="CK19" i="13"/>
  <c r="B20" i="13"/>
  <c r="CG20" i="13"/>
  <c r="CH20" i="13"/>
  <c r="CI20" i="13"/>
  <c r="W20" i="13"/>
  <c r="AA20" i="13"/>
  <c r="CJ20" i="13"/>
  <c r="CK20" i="13"/>
  <c r="B21" i="13"/>
  <c r="CG21" i="13"/>
  <c r="CH21" i="13"/>
  <c r="CI21" i="13"/>
  <c r="W21" i="13"/>
  <c r="AA21" i="13"/>
  <c r="CJ21" i="13"/>
  <c r="CK21" i="13"/>
  <c r="B22" i="13"/>
  <c r="CG22" i="13"/>
  <c r="CH22" i="13"/>
  <c r="CI22" i="13"/>
  <c r="W22" i="13"/>
  <c r="AA22" i="13"/>
  <c r="CJ22" i="13"/>
  <c r="CK22" i="13"/>
  <c r="B23" i="13"/>
  <c r="CG23" i="13"/>
  <c r="CH23" i="13"/>
  <c r="CI23" i="13"/>
  <c r="W23" i="13"/>
  <c r="AA23" i="13"/>
  <c r="CJ23" i="13"/>
  <c r="CK23" i="13"/>
  <c r="B24" i="13"/>
  <c r="CG24" i="13"/>
  <c r="CH24" i="13"/>
  <c r="CI24" i="13"/>
  <c r="W24" i="13"/>
  <c r="AA24" i="13"/>
  <c r="CJ24" i="13"/>
  <c r="CK24" i="13"/>
  <c r="B25" i="13"/>
  <c r="CG25" i="13"/>
  <c r="CH25" i="13"/>
  <c r="CI25" i="13"/>
  <c r="W25" i="13"/>
  <c r="AA25" i="13"/>
  <c r="CJ25" i="13"/>
  <c r="CK25" i="13"/>
  <c r="B26" i="13"/>
  <c r="CG26" i="13"/>
  <c r="CH26" i="13"/>
  <c r="CI26" i="13"/>
  <c r="W26" i="13"/>
  <c r="AA26" i="13"/>
  <c r="CJ26" i="13"/>
  <c r="CK26" i="13"/>
  <c r="B27" i="13"/>
  <c r="CG27" i="13"/>
  <c r="CH27" i="13"/>
  <c r="CI27" i="13"/>
  <c r="W27" i="13"/>
  <c r="AA27" i="13"/>
  <c r="CJ27" i="13"/>
  <c r="CK27" i="13"/>
  <c r="B28" i="13"/>
  <c r="CG28" i="13"/>
  <c r="CH28" i="13"/>
  <c r="CI28" i="13"/>
  <c r="W28" i="13"/>
  <c r="AA28" i="13"/>
  <c r="CJ28" i="13"/>
  <c r="CK28" i="13"/>
  <c r="B29" i="13"/>
  <c r="CG29" i="13"/>
  <c r="CH29" i="13"/>
  <c r="CI29" i="13"/>
  <c r="W29" i="13"/>
  <c r="AA29" i="13"/>
  <c r="CJ29" i="13"/>
  <c r="CK29" i="13"/>
  <c r="B30" i="13"/>
  <c r="CG30" i="13"/>
  <c r="CH30" i="13"/>
  <c r="CI30" i="13"/>
  <c r="W30" i="13"/>
  <c r="AA30" i="13"/>
  <c r="CJ30" i="13"/>
  <c r="CK30" i="13"/>
  <c r="B31" i="13"/>
  <c r="CG31" i="13"/>
  <c r="CH31" i="13"/>
  <c r="CI31" i="13"/>
  <c r="W31" i="13"/>
  <c r="AA31" i="13"/>
  <c r="CJ31" i="13"/>
  <c r="CK31" i="13"/>
  <c r="B32" i="13"/>
  <c r="CG32" i="13"/>
  <c r="CH32" i="13"/>
  <c r="CI32" i="13"/>
  <c r="W32" i="13"/>
  <c r="AA32" i="13"/>
  <c r="CJ32" i="13"/>
  <c r="CK32" i="13"/>
  <c r="B33" i="13"/>
  <c r="CG33" i="13"/>
  <c r="CH33" i="13"/>
  <c r="CI33" i="13"/>
  <c r="W33" i="13"/>
  <c r="AA33" i="13"/>
  <c r="CJ33" i="13"/>
  <c r="CK33" i="13"/>
  <c r="B34" i="13"/>
  <c r="CG34" i="13"/>
  <c r="CH34" i="13"/>
  <c r="CI34" i="13"/>
  <c r="W34" i="13"/>
  <c r="AA34" i="13"/>
  <c r="CJ34" i="13"/>
  <c r="CK34" i="13"/>
  <c r="B35" i="13"/>
  <c r="CG35" i="13"/>
  <c r="CH35" i="13"/>
  <c r="CI35" i="13"/>
  <c r="W35" i="13"/>
  <c r="AA35" i="13"/>
  <c r="CJ35" i="13"/>
  <c r="CK35" i="13"/>
  <c r="B36" i="13"/>
  <c r="CG36" i="13"/>
  <c r="CH36" i="13"/>
  <c r="CI36" i="13"/>
  <c r="W36" i="13"/>
  <c r="AA36" i="13"/>
  <c r="CJ36" i="13"/>
  <c r="CK36" i="13"/>
  <c r="B37" i="13"/>
  <c r="CG37" i="13"/>
  <c r="CH37" i="13"/>
  <c r="CI37" i="13"/>
  <c r="W37" i="13"/>
  <c r="AA37" i="13"/>
  <c r="CJ37" i="13"/>
  <c r="CK37" i="13"/>
  <c r="B38" i="13"/>
  <c r="CG38" i="13"/>
  <c r="CH38" i="13"/>
  <c r="CI38" i="13"/>
  <c r="W38" i="13"/>
  <c r="AA38" i="13"/>
  <c r="CJ38" i="13"/>
  <c r="CK38" i="13"/>
  <c r="B39" i="13"/>
  <c r="CG39" i="13"/>
  <c r="CH39" i="13"/>
  <c r="CI39" i="13"/>
  <c r="W39" i="13"/>
  <c r="AA39" i="13"/>
  <c r="CJ39" i="13"/>
  <c r="CK39" i="13"/>
  <c r="B40" i="13"/>
  <c r="CG40" i="13"/>
  <c r="CH40" i="13"/>
  <c r="CI40" i="13"/>
  <c r="W40" i="13"/>
  <c r="AA40" i="13"/>
  <c r="CJ40" i="13"/>
  <c r="CK40" i="13"/>
  <c r="B41" i="13"/>
  <c r="CG41" i="13"/>
  <c r="CH41" i="13"/>
  <c r="CI41" i="13"/>
  <c r="W41" i="13"/>
  <c r="AA41" i="13"/>
  <c r="CJ41" i="13"/>
  <c r="CK41" i="13"/>
  <c r="B42" i="13"/>
  <c r="CG42" i="13"/>
  <c r="CH42" i="13"/>
  <c r="CI42" i="13"/>
  <c r="W42" i="13"/>
  <c r="AA42" i="13"/>
  <c r="CJ42" i="13"/>
  <c r="CK42" i="13"/>
  <c r="B43" i="13"/>
  <c r="CG43" i="13"/>
  <c r="CH43" i="13"/>
  <c r="CI43" i="13"/>
  <c r="W43" i="13"/>
  <c r="AA43" i="13"/>
  <c r="CJ43" i="13"/>
  <c r="CK43" i="13"/>
  <c r="B44" i="13"/>
  <c r="CG44" i="13"/>
  <c r="CH44" i="13"/>
  <c r="CI44" i="13"/>
  <c r="W44" i="13"/>
  <c r="AA44" i="13"/>
  <c r="CJ44" i="13"/>
  <c r="CK44" i="13"/>
  <c r="B45" i="13"/>
  <c r="CG45" i="13"/>
  <c r="CH45" i="13"/>
  <c r="CI45" i="13"/>
  <c r="W45" i="13"/>
  <c r="AA45" i="13"/>
  <c r="CJ45" i="13"/>
  <c r="CK45" i="13"/>
  <c r="B46" i="13"/>
  <c r="CG46" i="13"/>
  <c r="CH46" i="13"/>
  <c r="CI46" i="13"/>
  <c r="W46" i="13"/>
  <c r="AA46" i="13"/>
  <c r="CJ46" i="13"/>
  <c r="CK46" i="13"/>
  <c r="B47" i="13"/>
  <c r="CG47" i="13"/>
  <c r="CH47" i="13"/>
  <c r="CI47" i="13"/>
  <c r="W47" i="13"/>
  <c r="AA47" i="13"/>
  <c r="CJ47" i="13"/>
  <c r="CK47" i="13"/>
  <c r="B48" i="13"/>
  <c r="CG48" i="13"/>
  <c r="CH48" i="13"/>
  <c r="CI48" i="13"/>
  <c r="W48" i="13"/>
  <c r="AA48" i="13"/>
  <c r="CJ48" i="13"/>
  <c r="CK48" i="13"/>
  <c r="B49" i="13"/>
  <c r="CG49" i="13"/>
  <c r="CH49" i="13"/>
  <c r="CI49" i="13"/>
  <c r="W49" i="13"/>
  <c r="AA49" i="13"/>
  <c r="CJ49" i="13"/>
  <c r="CK49" i="13"/>
  <c r="B50" i="13"/>
  <c r="CG50" i="13"/>
  <c r="CH50" i="13"/>
  <c r="CI50" i="13"/>
  <c r="W50" i="13"/>
  <c r="AA50" i="13"/>
  <c r="CJ50" i="13"/>
  <c r="CK50" i="13"/>
  <c r="B51" i="13"/>
  <c r="CG51" i="13"/>
  <c r="CH51" i="13"/>
  <c r="CI51" i="13"/>
  <c r="W51" i="13"/>
  <c r="AA51" i="13"/>
  <c r="CJ51" i="13"/>
  <c r="CK51" i="13"/>
  <c r="B52" i="13"/>
  <c r="CG52" i="13"/>
  <c r="CH52" i="13"/>
  <c r="CI52" i="13"/>
  <c r="W52" i="13"/>
  <c r="AA52" i="13"/>
  <c r="CJ52" i="13"/>
  <c r="CK52" i="13"/>
  <c r="B53" i="13"/>
  <c r="CG53" i="13"/>
  <c r="CH53" i="13"/>
  <c r="CI53" i="13"/>
  <c r="W53" i="13"/>
  <c r="AA53" i="13"/>
  <c r="CJ53" i="13"/>
  <c r="CK53" i="13"/>
  <c r="B54" i="13"/>
  <c r="CG54" i="13"/>
  <c r="CH54" i="13"/>
  <c r="CI54" i="13"/>
  <c r="W54" i="13"/>
  <c r="AA54" i="13"/>
  <c r="CJ54" i="13"/>
  <c r="CK54" i="13"/>
  <c r="B55" i="13"/>
  <c r="CG55" i="13"/>
  <c r="CH55" i="13"/>
  <c r="CI55" i="13"/>
  <c r="W55" i="13"/>
  <c r="AA55" i="13"/>
  <c r="CJ55" i="13"/>
  <c r="CK55" i="13"/>
  <c r="B56" i="13"/>
  <c r="CG56" i="13"/>
  <c r="CH56" i="13"/>
  <c r="CI56" i="13"/>
  <c r="W56" i="13"/>
  <c r="AA56" i="13"/>
  <c r="CJ56" i="13"/>
  <c r="CK56" i="13"/>
  <c r="B57" i="13"/>
  <c r="CG57" i="13"/>
  <c r="CH57" i="13"/>
  <c r="CI57" i="13"/>
  <c r="W57" i="13"/>
  <c r="AA57" i="13"/>
  <c r="CJ57" i="13"/>
  <c r="CK57" i="13"/>
  <c r="B58" i="13"/>
  <c r="CG58" i="13"/>
  <c r="CH58" i="13"/>
  <c r="CI58" i="13"/>
  <c r="W58" i="13"/>
  <c r="AA58" i="13"/>
  <c r="CJ58" i="13"/>
  <c r="CK58" i="13"/>
  <c r="B59" i="13"/>
  <c r="CG59" i="13"/>
  <c r="CH59" i="13"/>
  <c r="CI59" i="13"/>
  <c r="W59" i="13"/>
  <c r="AA59" i="13"/>
  <c r="CJ59" i="13"/>
  <c r="CK59" i="13"/>
  <c r="B60" i="13"/>
  <c r="CG60" i="13"/>
  <c r="CH60" i="13"/>
  <c r="CI60" i="13"/>
  <c r="W60" i="13"/>
  <c r="AA60" i="13"/>
  <c r="CJ60" i="13"/>
  <c r="CK60" i="13"/>
  <c r="B61" i="13"/>
  <c r="CG61" i="13"/>
  <c r="CH61" i="13"/>
  <c r="CI61" i="13"/>
  <c r="W61" i="13"/>
  <c r="AA61" i="13"/>
  <c r="CJ61" i="13"/>
  <c r="CK61" i="13"/>
  <c r="B62" i="13"/>
  <c r="CG62" i="13"/>
  <c r="CH62" i="13"/>
  <c r="CI62" i="13"/>
  <c r="W62" i="13"/>
  <c r="AA62" i="13"/>
  <c r="CJ62" i="13"/>
  <c r="CK62" i="13"/>
  <c r="B63" i="13"/>
  <c r="CG63" i="13"/>
  <c r="CH63" i="13"/>
  <c r="CI63" i="13"/>
  <c r="W63" i="13"/>
  <c r="AA63" i="13"/>
  <c r="CJ63" i="13"/>
  <c r="CK63" i="13"/>
  <c r="B64" i="13"/>
  <c r="CG64" i="13"/>
  <c r="CH64" i="13"/>
  <c r="CI64" i="13"/>
  <c r="W64" i="13"/>
  <c r="AA64" i="13"/>
  <c r="CJ64" i="13"/>
  <c r="CK64" i="13"/>
  <c r="B65" i="13"/>
  <c r="CG65" i="13"/>
  <c r="CH65" i="13"/>
  <c r="CI65" i="13"/>
  <c r="W65" i="13"/>
  <c r="AA65" i="13"/>
  <c r="CJ65" i="13"/>
  <c r="CK65" i="13"/>
  <c r="B66" i="13"/>
  <c r="CG66" i="13"/>
  <c r="CH66" i="13"/>
  <c r="CI66" i="13"/>
  <c r="W66" i="13"/>
  <c r="AA66" i="13"/>
  <c r="CJ66" i="13"/>
  <c r="CK66" i="13"/>
  <c r="B67" i="13"/>
  <c r="CG67" i="13"/>
  <c r="CH67" i="13"/>
  <c r="CI67" i="13"/>
  <c r="W67" i="13"/>
  <c r="AA67" i="13"/>
  <c r="CJ67" i="13"/>
  <c r="CK67" i="13"/>
  <c r="B68" i="13"/>
  <c r="CG68" i="13"/>
  <c r="CH68" i="13"/>
  <c r="CI68" i="13"/>
  <c r="W68" i="13"/>
  <c r="AA68" i="13"/>
  <c r="CJ68" i="13"/>
  <c r="CK68" i="13"/>
  <c r="B69" i="13"/>
  <c r="CG69" i="13"/>
  <c r="CH69" i="13"/>
  <c r="CI69" i="13"/>
  <c r="W69" i="13"/>
  <c r="AA69" i="13"/>
  <c r="CJ69" i="13"/>
  <c r="CK69" i="13"/>
  <c r="B70" i="13"/>
  <c r="CG70" i="13"/>
  <c r="CH70" i="13"/>
  <c r="CI70" i="13"/>
  <c r="W70" i="13"/>
  <c r="AA70" i="13"/>
  <c r="CJ70" i="13"/>
  <c r="CK70" i="13"/>
  <c r="D94" i="13"/>
  <c r="E94" i="13"/>
  <c r="C94" i="13"/>
  <c r="CG94" i="13"/>
  <c r="CH94" i="13"/>
  <c r="CI94" i="13"/>
  <c r="CJ94" i="13"/>
  <c r="E95" i="13"/>
  <c r="CG95" i="13"/>
  <c r="CH95" i="13"/>
  <c r="CI95" i="13"/>
  <c r="CJ95" i="13"/>
  <c r="E96" i="13"/>
  <c r="CG96" i="13"/>
  <c r="CH96" i="13"/>
  <c r="CI96" i="13"/>
  <c r="CJ96" i="13"/>
  <c r="D97" i="13"/>
  <c r="E97" i="13"/>
  <c r="C97" i="13"/>
  <c r="CG97" i="13"/>
  <c r="CH97" i="13"/>
  <c r="CI97" i="13"/>
  <c r="CJ97" i="13"/>
  <c r="D98" i="13"/>
  <c r="E98" i="13"/>
  <c r="C98" i="13"/>
  <c r="CG98" i="13"/>
  <c r="CH98" i="13"/>
  <c r="CI98" i="13"/>
  <c r="CJ98" i="13"/>
  <c r="D99" i="13"/>
  <c r="E99" i="13"/>
  <c r="C99" i="13"/>
  <c r="CG99" i="13"/>
  <c r="CH99" i="13"/>
  <c r="CI99" i="13"/>
  <c r="CJ99" i="13"/>
  <c r="D100" i="13"/>
  <c r="E100" i="13"/>
  <c r="C100" i="13"/>
  <c r="CG100" i="13"/>
  <c r="CH100" i="13"/>
  <c r="CI100" i="13"/>
  <c r="CJ100" i="13"/>
  <c r="D101" i="13"/>
  <c r="E101" i="13"/>
  <c r="C101" i="13"/>
  <c r="CG101" i="13"/>
  <c r="CH101" i="13"/>
  <c r="CI101" i="13"/>
  <c r="CJ101" i="13"/>
  <c r="D102" i="13"/>
  <c r="E102" i="13"/>
  <c r="C102" i="13"/>
  <c r="CG102" i="13"/>
  <c r="CH102" i="13"/>
  <c r="CI102" i="13"/>
  <c r="CJ102" i="13"/>
  <c r="D103" i="13"/>
  <c r="E103" i="13"/>
  <c r="C103" i="13"/>
  <c r="CG103" i="13"/>
  <c r="CH103" i="13"/>
  <c r="CI103" i="13"/>
  <c r="CJ103" i="13"/>
  <c r="D109" i="13"/>
  <c r="E109" i="13"/>
  <c r="C109" i="13"/>
  <c r="CG109" i="13"/>
  <c r="CH109" i="13"/>
  <c r="CI109" i="13"/>
  <c r="CJ109" i="13"/>
  <c r="CK109" i="13"/>
  <c r="D110" i="13"/>
  <c r="E110" i="13"/>
  <c r="C110" i="13"/>
  <c r="CG110" i="13"/>
  <c r="CH110" i="13"/>
  <c r="CI110" i="13"/>
  <c r="CJ110" i="13"/>
  <c r="CK110" i="13"/>
  <c r="D111" i="13"/>
  <c r="E111" i="13"/>
  <c r="C111" i="13"/>
  <c r="CG111" i="13"/>
  <c r="CH111" i="13"/>
  <c r="CI111" i="13"/>
  <c r="CJ111" i="13"/>
  <c r="CK111" i="13"/>
  <c r="D112" i="13"/>
  <c r="E112" i="13"/>
  <c r="C112" i="13"/>
  <c r="CG112" i="13"/>
  <c r="CH112" i="13"/>
  <c r="CI112" i="13"/>
  <c r="CJ112" i="13"/>
  <c r="CK112" i="13"/>
  <c r="D113" i="13"/>
  <c r="E113" i="13"/>
  <c r="C113" i="13"/>
  <c r="CG113" i="13"/>
  <c r="CH113" i="13"/>
  <c r="CI113" i="13"/>
  <c r="CJ113" i="13"/>
  <c r="CK113" i="13"/>
  <c r="D114" i="13"/>
  <c r="E114" i="13"/>
  <c r="C114" i="13"/>
  <c r="CG114" i="13"/>
  <c r="CH114" i="13"/>
  <c r="CI114" i="13"/>
  <c r="CJ114" i="13"/>
  <c r="CK114" i="13"/>
  <c r="D115" i="13"/>
  <c r="E115" i="13"/>
  <c r="C115" i="13"/>
  <c r="CG115" i="13"/>
  <c r="CH115" i="13"/>
  <c r="CI115" i="13"/>
  <c r="CJ115" i="13"/>
  <c r="CK115" i="13"/>
  <c r="D116" i="13"/>
  <c r="E116" i="13"/>
  <c r="C116" i="13"/>
  <c r="CG116" i="13"/>
  <c r="CH116" i="13"/>
  <c r="CI116" i="13"/>
  <c r="CJ116" i="13"/>
  <c r="CK116" i="13"/>
  <c r="D117" i="13"/>
  <c r="E117" i="13"/>
  <c r="C117" i="13"/>
  <c r="CG117" i="13"/>
  <c r="CH117" i="13"/>
  <c r="CI117" i="13"/>
  <c r="CJ117" i="13"/>
  <c r="CK117" i="13"/>
  <c r="D118" i="13"/>
  <c r="E118" i="13"/>
  <c r="C118" i="13"/>
  <c r="CG118" i="13"/>
  <c r="CH118" i="13"/>
  <c r="CI118" i="13"/>
  <c r="CJ118" i="13"/>
  <c r="CK118" i="13"/>
  <c r="D119" i="13"/>
  <c r="E119" i="13"/>
  <c r="C119" i="13"/>
  <c r="CG119" i="13"/>
  <c r="CH119" i="13"/>
  <c r="CI119" i="13"/>
  <c r="CJ119" i="13"/>
  <c r="CK119" i="13"/>
  <c r="B195" i="13"/>
  <c r="B71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C95" i="13"/>
  <c r="C96" i="13"/>
  <c r="C104" i="13"/>
  <c r="A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195" i="13"/>
  <c r="CL119" i="13"/>
  <c r="CF119" i="13"/>
  <c r="CE119" i="13"/>
  <c r="CD119" i="13"/>
  <c r="CC119" i="13"/>
  <c r="CB119" i="13"/>
  <c r="CA119" i="13"/>
  <c r="AT119" i="13"/>
  <c r="CL118" i="13"/>
  <c r="CF118" i="13"/>
  <c r="CE118" i="13"/>
  <c r="CD118" i="13"/>
  <c r="CC118" i="13"/>
  <c r="CB118" i="13"/>
  <c r="CA118" i="13"/>
  <c r="AT118" i="13"/>
  <c r="CL117" i="13"/>
  <c r="CF117" i="13"/>
  <c r="CE117" i="13"/>
  <c r="CD117" i="13"/>
  <c r="CC117" i="13"/>
  <c r="CB117" i="13"/>
  <c r="CA117" i="13"/>
  <c r="AT117" i="13"/>
  <c r="CL116" i="13"/>
  <c r="CF116" i="13"/>
  <c r="CE116" i="13"/>
  <c r="CD116" i="13"/>
  <c r="CC116" i="13"/>
  <c r="CB116" i="13"/>
  <c r="CA116" i="13"/>
  <c r="AT116" i="13"/>
  <c r="CL115" i="13"/>
  <c r="CF115" i="13"/>
  <c r="CE115" i="13"/>
  <c r="CD115" i="13"/>
  <c r="CC115" i="13"/>
  <c r="CB115" i="13"/>
  <c r="CA115" i="13"/>
  <c r="AT115" i="13"/>
  <c r="CL114" i="13"/>
  <c r="CF114" i="13"/>
  <c r="CE114" i="13"/>
  <c r="CD114" i="13"/>
  <c r="CC114" i="13"/>
  <c r="CB114" i="13"/>
  <c r="CA114" i="13"/>
  <c r="AT114" i="13"/>
  <c r="CL113" i="13"/>
  <c r="CF113" i="13"/>
  <c r="CE113" i="13"/>
  <c r="CD113" i="13"/>
  <c r="CC113" i="13"/>
  <c r="CB113" i="13"/>
  <c r="CA113" i="13"/>
  <c r="AT113" i="13"/>
  <c r="CL112" i="13"/>
  <c r="CF112" i="13"/>
  <c r="CE112" i="13"/>
  <c r="CD112" i="13"/>
  <c r="CC112" i="13"/>
  <c r="CB112" i="13"/>
  <c r="CA112" i="13"/>
  <c r="AT112" i="13"/>
  <c r="CL111" i="13"/>
  <c r="CF111" i="13"/>
  <c r="CE111" i="13"/>
  <c r="CD111" i="13"/>
  <c r="CC111" i="13"/>
  <c r="CB111" i="13"/>
  <c r="CA111" i="13"/>
  <c r="AT111" i="13"/>
  <c r="CL110" i="13"/>
  <c r="CF110" i="13"/>
  <c r="CE110" i="13"/>
  <c r="CD110" i="13"/>
  <c r="CC110" i="13"/>
  <c r="CB110" i="13"/>
  <c r="CA110" i="13"/>
  <c r="AT110" i="13"/>
  <c r="CL109" i="13"/>
  <c r="CF109" i="13"/>
  <c r="CE109" i="13"/>
  <c r="CD109" i="13"/>
  <c r="CC109" i="13"/>
  <c r="CB109" i="13"/>
  <c r="CA109" i="13"/>
  <c r="AT109" i="13"/>
  <c r="AQ104" i="13"/>
  <c r="AP104" i="13"/>
  <c r="AO104" i="13"/>
  <c r="AN104" i="13"/>
  <c r="AM104" i="13"/>
  <c r="AL104" i="13"/>
  <c r="AK104" i="13"/>
  <c r="AJ104" i="13"/>
  <c r="AI104" i="13"/>
  <c r="AH104" i="13"/>
  <c r="AG104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CD103" i="13"/>
  <c r="CC103" i="13"/>
  <c r="CB103" i="13"/>
  <c r="CA103" i="13"/>
  <c r="AR103" i="13"/>
  <c r="CD102" i="13"/>
  <c r="CC102" i="13"/>
  <c r="CB102" i="13"/>
  <c r="CA102" i="13"/>
  <c r="AR102" i="13"/>
  <c r="CD101" i="13"/>
  <c r="CC101" i="13"/>
  <c r="CB101" i="13"/>
  <c r="CA101" i="13"/>
  <c r="AR101" i="13"/>
  <c r="CD100" i="13"/>
  <c r="CC100" i="13"/>
  <c r="CB100" i="13"/>
  <c r="CA100" i="13"/>
  <c r="AR100" i="13"/>
  <c r="CD99" i="13"/>
  <c r="CC99" i="13"/>
  <c r="CB99" i="13"/>
  <c r="CA99" i="13"/>
  <c r="AR99" i="13"/>
  <c r="CD98" i="13"/>
  <c r="CC98" i="13"/>
  <c r="CB98" i="13"/>
  <c r="CA98" i="13"/>
  <c r="AR98" i="13"/>
  <c r="CD97" i="13"/>
  <c r="CC97" i="13"/>
  <c r="CB97" i="13"/>
  <c r="CA97" i="13"/>
  <c r="AR97" i="13"/>
  <c r="CD96" i="13"/>
  <c r="CC96" i="13"/>
  <c r="CB96" i="13"/>
  <c r="CA96" i="13"/>
  <c r="AR96" i="13"/>
  <c r="CD95" i="13"/>
  <c r="CC95" i="13"/>
  <c r="CB95" i="13"/>
  <c r="CA95" i="13"/>
  <c r="AR95" i="13"/>
  <c r="CD94" i="13"/>
  <c r="CC94" i="13"/>
  <c r="CB94" i="13"/>
  <c r="CA94" i="13"/>
  <c r="AR94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AX71" i="13"/>
  <c r="A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CE70" i="13"/>
  <c r="CD70" i="13"/>
  <c r="CC70" i="13"/>
  <c r="CB70" i="13"/>
  <c r="CA70" i="13"/>
  <c r="AY70" i="13"/>
  <c r="CE69" i="13"/>
  <c r="CD69" i="13"/>
  <c r="CC69" i="13"/>
  <c r="CB69" i="13"/>
  <c r="CA69" i="13"/>
  <c r="AY69" i="13"/>
  <c r="CE68" i="13"/>
  <c r="CD68" i="13"/>
  <c r="CC68" i="13"/>
  <c r="CB68" i="13"/>
  <c r="CA68" i="13"/>
  <c r="AY68" i="13"/>
  <c r="CE67" i="13"/>
  <c r="CD67" i="13"/>
  <c r="CC67" i="13"/>
  <c r="CB67" i="13"/>
  <c r="CA67" i="13"/>
  <c r="AY67" i="13"/>
  <c r="CE66" i="13"/>
  <c r="CD66" i="13"/>
  <c r="CC66" i="13"/>
  <c r="CB66" i="13"/>
  <c r="CA66" i="13"/>
  <c r="AY66" i="13"/>
  <c r="CE65" i="13"/>
  <c r="CD65" i="13"/>
  <c r="CC65" i="13"/>
  <c r="CB65" i="13"/>
  <c r="CA65" i="13"/>
  <c r="AY65" i="13"/>
  <c r="CE64" i="13"/>
  <c r="CD64" i="13"/>
  <c r="CC64" i="13"/>
  <c r="CB64" i="13"/>
  <c r="CA64" i="13"/>
  <c r="AY64" i="13"/>
  <c r="CE63" i="13"/>
  <c r="CD63" i="13"/>
  <c r="CC63" i="13"/>
  <c r="CB63" i="13"/>
  <c r="CA63" i="13"/>
  <c r="AY63" i="13"/>
  <c r="CE62" i="13"/>
  <c r="CD62" i="13"/>
  <c r="CC62" i="13"/>
  <c r="CB62" i="13"/>
  <c r="CA62" i="13"/>
  <c r="AY62" i="13"/>
  <c r="CE61" i="13"/>
  <c r="CD61" i="13"/>
  <c r="CC61" i="13"/>
  <c r="CB61" i="13"/>
  <c r="CA61" i="13"/>
  <c r="AY61" i="13"/>
  <c r="CE60" i="13"/>
  <c r="CD60" i="13"/>
  <c r="CC60" i="13"/>
  <c r="CB60" i="13"/>
  <c r="CA60" i="13"/>
  <c r="AY60" i="13"/>
  <c r="CE59" i="13"/>
  <c r="CD59" i="13"/>
  <c r="CC59" i="13"/>
  <c r="CB59" i="13"/>
  <c r="CA59" i="13"/>
  <c r="AY59" i="13"/>
  <c r="CE58" i="13"/>
  <c r="CD58" i="13"/>
  <c r="CC58" i="13"/>
  <c r="CB58" i="13"/>
  <c r="CA58" i="13"/>
  <c r="AY58" i="13"/>
  <c r="CE57" i="13"/>
  <c r="CD57" i="13"/>
  <c r="CC57" i="13"/>
  <c r="CB57" i="13"/>
  <c r="CA57" i="13"/>
  <c r="AY57" i="13"/>
  <c r="CE56" i="13"/>
  <c r="CD56" i="13"/>
  <c r="CC56" i="13"/>
  <c r="CB56" i="13"/>
  <c r="CA56" i="13"/>
  <c r="AY56" i="13"/>
  <c r="CE55" i="13"/>
  <c r="CD55" i="13"/>
  <c r="CC55" i="13"/>
  <c r="CB55" i="13"/>
  <c r="CA55" i="13"/>
  <c r="AY55" i="13"/>
  <c r="CE54" i="13"/>
  <c r="CD54" i="13"/>
  <c r="CC54" i="13"/>
  <c r="CB54" i="13"/>
  <c r="CA54" i="13"/>
  <c r="AY54" i="13"/>
  <c r="CE53" i="13"/>
  <c r="CD53" i="13"/>
  <c r="CC53" i="13"/>
  <c r="CB53" i="13"/>
  <c r="CA53" i="13"/>
  <c r="AY53" i="13"/>
  <c r="CE52" i="13"/>
  <c r="CD52" i="13"/>
  <c r="CC52" i="13"/>
  <c r="CB52" i="13"/>
  <c r="CA52" i="13"/>
  <c r="AY52" i="13"/>
  <c r="CE51" i="13"/>
  <c r="CD51" i="13"/>
  <c r="CC51" i="13"/>
  <c r="CB51" i="13"/>
  <c r="CA51" i="13"/>
  <c r="AY51" i="13"/>
  <c r="CE50" i="13"/>
  <c r="CD50" i="13"/>
  <c r="CC50" i="13"/>
  <c r="CB50" i="13"/>
  <c r="CA50" i="13"/>
  <c r="AY50" i="13"/>
  <c r="CE49" i="13"/>
  <c r="CD49" i="13"/>
  <c r="CC49" i="13"/>
  <c r="CB49" i="13"/>
  <c r="CA49" i="13"/>
  <c r="AY49" i="13"/>
  <c r="CE48" i="13"/>
  <c r="CD48" i="13"/>
  <c r="CC48" i="13"/>
  <c r="CB48" i="13"/>
  <c r="CA48" i="13"/>
  <c r="AY48" i="13"/>
  <c r="CE47" i="13"/>
  <c r="CD47" i="13"/>
  <c r="CC47" i="13"/>
  <c r="CB47" i="13"/>
  <c r="CA47" i="13"/>
  <c r="AY47" i="13"/>
  <c r="CE46" i="13"/>
  <c r="CD46" i="13"/>
  <c r="CC46" i="13"/>
  <c r="CB46" i="13"/>
  <c r="CA46" i="13"/>
  <c r="AY46" i="13"/>
  <c r="CE45" i="13"/>
  <c r="CD45" i="13"/>
  <c r="CC45" i="13"/>
  <c r="CB45" i="13"/>
  <c r="CA45" i="13"/>
  <c r="AY45" i="13"/>
  <c r="CE44" i="13"/>
  <c r="CD44" i="13"/>
  <c r="CC44" i="13"/>
  <c r="CB44" i="13"/>
  <c r="CA44" i="13"/>
  <c r="AY44" i="13"/>
  <c r="CE43" i="13"/>
  <c r="CD43" i="13"/>
  <c r="CC43" i="13"/>
  <c r="CB43" i="13"/>
  <c r="CA43" i="13"/>
  <c r="AY43" i="13"/>
  <c r="CE42" i="13"/>
  <c r="CD42" i="13"/>
  <c r="CC42" i="13"/>
  <c r="CB42" i="13"/>
  <c r="CA42" i="13"/>
  <c r="AY42" i="13"/>
  <c r="CE41" i="13"/>
  <c r="CD41" i="13"/>
  <c r="CC41" i="13"/>
  <c r="CB41" i="13"/>
  <c r="CA41" i="13"/>
  <c r="AY41" i="13"/>
  <c r="CE40" i="13"/>
  <c r="CD40" i="13"/>
  <c r="CC40" i="13"/>
  <c r="CB40" i="13"/>
  <c r="CA40" i="13"/>
  <c r="AY40" i="13"/>
  <c r="CE39" i="13"/>
  <c r="CD39" i="13"/>
  <c r="CC39" i="13"/>
  <c r="CB39" i="13"/>
  <c r="CA39" i="13"/>
  <c r="AY39" i="13"/>
  <c r="CE38" i="13"/>
  <c r="CD38" i="13"/>
  <c r="CC38" i="13"/>
  <c r="CB38" i="13"/>
  <c r="CA38" i="13"/>
  <c r="AY38" i="13"/>
  <c r="CE37" i="13"/>
  <c r="CD37" i="13"/>
  <c r="CC37" i="13"/>
  <c r="CB37" i="13"/>
  <c r="CA37" i="13"/>
  <c r="AY37" i="13"/>
  <c r="CE36" i="13"/>
  <c r="CD36" i="13"/>
  <c r="CC36" i="13"/>
  <c r="CB36" i="13"/>
  <c r="CA36" i="13"/>
  <c r="AY36" i="13"/>
  <c r="CE35" i="13"/>
  <c r="CD35" i="13"/>
  <c r="CC35" i="13"/>
  <c r="CB35" i="13"/>
  <c r="CA35" i="13"/>
  <c r="AY35" i="13"/>
  <c r="CE34" i="13"/>
  <c r="CD34" i="13"/>
  <c r="CC34" i="13"/>
  <c r="CB34" i="13"/>
  <c r="CA34" i="13"/>
  <c r="AY34" i="13"/>
  <c r="CE33" i="13"/>
  <c r="CD33" i="13"/>
  <c r="CC33" i="13"/>
  <c r="CB33" i="13"/>
  <c r="CA33" i="13"/>
  <c r="AY33" i="13"/>
  <c r="CE32" i="13"/>
  <c r="CD32" i="13"/>
  <c r="CC32" i="13"/>
  <c r="CB32" i="13"/>
  <c r="CA32" i="13"/>
  <c r="AY32" i="13"/>
  <c r="CE31" i="13"/>
  <c r="CD31" i="13"/>
  <c r="CC31" i="13"/>
  <c r="CB31" i="13"/>
  <c r="CA31" i="13"/>
  <c r="AY31" i="13"/>
  <c r="CE30" i="13"/>
  <c r="CD30" i="13"/>
  <c r="CC30" i="13"/>
  <c r="CB30" i="13"/>
  <c r="CA30" i="13"/>
  <c r="AY30" i="13"/>
  <c r="CE29" i="13"/>
  <c r="CD29" i="13"/>
  <c r="CC29" i="13"/>
  <c r="CB29" i="13"/>
  <c r="CA29" i="13"/>
  <c r="AY29" i="13"/>
  <c r="CE28" i="13"/>
  <c r="CD28" i="13"/>
  <c r="CC28" i="13"/>
  <c r="CB28" i="13"/>
  <c r="CA28" i="13"/>
  <c r="AY28" i="13"/>
  <c r="CE27" i="13"/>
  <c r="CD27" i="13"/>
  <c r="CC27" i="13"/>
  <c r="CB27" i="13"/>
  <c r="CA27" i="13"/>
  <c r="AY27" i="13"/>
  <c r="CE26" i="13"/>
  <c r="CD26" i="13"/>
  <c r="CC26" i="13"/>
  <c r="CB26" i="13"/>
  <c r="CA26" i="13"/>
  <c r="AY26" i="13"/>
  <c r="CE25" i="13"/>
  <c r="CD25" i="13"/>
  <c r="CC25" i="13"/>
  <c r="CB25" i="13"/>
  <c r="CA25" i="13"/>
  <c r="AY25" i="13"/>
  <c r="CE24" i="13"/>
  <c r="CD24" i="13"/>
  <c r="CC24" i="13"/>
  <c r="CB24" i="13"/>
  <c r="CA24" i="13"/>
  <c r="AY24" i="13"/>
  <c r="CE23" i="13"/>
  <c r="CD23" i="13"/>
  <c r="CC23" i="13"/>
  <c r="CB23" i="13"/>
  <c r="CA23" i="13"/>
  <c r="AY23" i="13"/>
  <c r="CE22" i="13"/>
  <c r="CD22" i="13"/>
  <c r="CC22" i="13"/>
  <c r="CB22" i="13"/>
  <c r="CA22" i="13"/>
  <c r="AY22" i="13"/>
  <c r="CE21" i="13"/>
  <c r="CD21" i="13"/>
  <c r="CC21" i="13"/>
  <c r="CB21" i="13"/>
  <c r="CA21" i="13"/>
  <c r="AY21" i="13"/>
  <c r="CE20" i="13"/>
  <c r="CD20" i="13"/>
  <c r="CC20" i="13"/>
  <c r="CB20" i="13"/>
  <c r="CA20" i="13"/>
  <c r="AY20" i="13"/>
  <c r="CE19" i="13"/>
  <c r="CD19" i="13"/>
  <c r="CC19" i="13"/>
  <c r="CB19" i="13"/>
  <c r="CA19" i="13"/>
  <c r="AY19" i="13"/>
  <c r="CE18" i="13"/>
  <c r="CD18" i="13"/>
  <c r="CC18" i="13"/>
  <c r="CB18" i="13"/>
  <c r="CA18" i="13"/>
  <c r="AY18" i="13"/>
  <c r="CE17" i="13"/>
  <c r="CD17" i="13"/>
  <c r="CC17" i="13"/>
  <c r="CB17" i="13"/>
  <c r="CA17" i="13"/>
  <c r="AY17" i="13"/>
  <c r="CE16" i="13"/>
  <c r="CD16" i="13"/>
  <c r="CC16" i="13"/>
  <c r="CB16" i="13"/>
  <c r="CA16" i="13"/>
  <c r="AY16" i="13"/>
  <c r="CE15" i="13"/>
  <c r="CD15" i="13"/>
  <c r="CC15" i="13"/>
  <c r="CB15" i="13"/>
  <c r="CA15" i="13"/>
  <c r="AY15" i="13"/>
  <c r="CE14" i="13"/>
  <c r="CD14" i="13"/>
  <c r="CC14" i="13"/>
  <c r="CB14" i="13"/>
  <c r="CA14" i="13"/>
  <c r="AY14" i="13"/>
  <c r="CE13" i="13"/>
  <c r="CD13" i="13"/>
  <c r="CC13" i="13"/>
  <c r="CB13" i="13"/>
  <c r="CA13" i="13"/>
  <c r="AY13" i="13"/>
  <c r="CE12" i="13"/>
  <c r="CD12" i="13"/>
  <c r="CC12" i="13"/>
  <c r="CB12" i="13"/>
  <c r="CA12" i="13"/>
  <c r="AY12" i="13"/>
  <c r="CE11" i="13"/>
  <c r="CD11" i="13"/>
  <c r="CC11" i="13"/>
  <c r="CB11" i="13"/>
  <c r="CA11" i="13"/>
  <c r="AY11" i="13"/>
  <c r="A5" i="13"/>
  <c r="A4" i="13"/>
  <c r="A3" i="13"/>
  <c r="A2" i="13"/>
  <c r="B11" i="11"/>
  <c r="CG11" i="11"/>
  <c r="CH11" i="11"/>
  <c r="CI11" i="11"/>
  <c r="W11" i="11"/>
  <c r="AA11" i="11"/>
  <c r="CJ11" i="11"/>
  <c r="CK11" i="11"/>
  <c r="B12" i="11"/>
  <c r="CG12" i="11"/>
  <c r="CH12" i="11"/>
  <c r="CI12" i="11"/>
  <c r="W12" i="11"/>
  <c r="AA12" i="11"/>
  <c r="CJ12" i="11"/>
  <c r="CK12" i="11"/>
  <c r="B13" i="11"/>
  <c r="CG13" i="11"/>
  <c r="CH13" i="11"/>
  <c r="CI13" i="11"/>
  <c r="W13" i="11"/>
  <c r="AA13" i="11"/>
  <c r="CJ13" i="11"/>
  <c r="CK13" i="11"/>
  <c r="B14" i="11"/>
  <c r="CG14" i="11"/>
  <c r="CH14" i="11"/>
  <c r="CI14" i="11"/>
  <c r="W14" i="11"/>
  <c r="AA14" i="11"/>
  <c r="CJ14" i="11"/>
  <c r="CK14" i="11"/>
  <c r="B15" i="11"/>
  <c r="CG15" i="11"/>
  <c r="CH15" i="11"/>
  <c r="CI15" i="11"/>
  <c r="W15" i="11"/>
  <c r="AA15" i="11"/>
  <c r="CJ15" i="11"/>
  <c r="CK15" i="11"/>
  <c r="B16" i="11"/>
  <c r="CG16" i="11"/>
  <c r="CH16" i="11"/>
  <c r="CI16" i="11"/>
  <c r="W16" i="11"/>
  <c r="AA16" i="11"/>
  <c r="CJ16" i="11"/>
  <c r="CK16" i="11"/>
  <c r="B17" i="11"/>
  <c r="CG17" i="11"/>
  <c r="CH17" i="11"/>
  <c r="CI17" i="11"/>
  <c r="W17" i="11"/>
  <c r="AA17" i="11"/>
  <c r="CJ17" i="11"/>
  <c r="CK17" i="11"/>
  <c r="B18" i="11"/>
  <c r="CG18" i="11"/>
  <c r="CH18" i="11"/>
  <c r="CI18" i="11"/>
  <c r="W18" i="11"/>
  <c r="AA18" i="11"/>
  <c r="CJ18" i="11"/>
  <c r="CK18" i="11"/>
  <c r="B19" i="11"/>
  <c r="CG19" i="11"/>
  <c r="CH19" i="11"/>
  <c r="CI19" i="11"/>
  <c r="W19" i="11"/>
  <c r="AA19" i="11"/>
  <c r="CJ19" i="11"/>
  <c r="CK19" i="11"/>
  <c r="B20" i="11"/>
  <c r="CG20" i="11"/>
  <c r="CH20" i="11"/>
  <c r="CI20" i="11"/>
  <c r="W20" i="11"/>
  <c r="AA20" i="11"/>
  <c r="CJ20" i="11"/>
  <c r="CK20" i="11"/>
  <c r="B21" i="11"/>
  <c r="CG21" i="11"/>
  <c r="CH21" i="11"/>
  <c r="CI21" i="11"/>
  <c r="W21" i="11"/>
  <c r="AA21" i="11"/>
  <c r="CJ21" i="11"/>
  <c r="CK21" i="11"/>
  <c r="B22" i="11"/>
  <c r="CG22" i="11"/>
  <c r="CH22" i="11"/>
  <c r="CI22" i="11"/>
  <c r="W22" i="11"/>
  <c r="AA22" i="11"/>
  <c r="CJ22" i="11"/>
  <c r="CK22" i="11"/>
  <c r="B23" i="11"/>
  <c r="CG23" i="11"/>
  <c r="CH23" i="11"/>
  <c r="CI23" i="11"/>
  <c r="W23" i="11"/>
  <c r="AA23" i="11"/>
  <c r="CJ23" i="11"/>
  <c r="CK23" i="11"/>
  <c r="B24" i="11"/>
  <c r="CG24" i="11"/>
  <c r="CH24" i="11"/>
  <c r="CI24" i="11"/>
  <c r="W24" i="11"/>
  <c r="AA24" i="11"/>
  <c r="CJ24" i="11"/>
  <c r="CK24" i="11"/>
  <c r="B25" i="11"/>
  <c r="CG25" i="11"/>
  <c r="CH25" i="11"/>
  <c r="CI25" i="11"/>
  <c r="W25" i="11"/>
  <c r="AA25" i="11"/>
  <c r="CJ25" i="11"/>
  <c r="CK25" i="11"/>
  <c r="B26" i="11"/>
  <c r="CG26" i="11"/>
  <c r="CH26" i="11"/>
  <c r="CI26" i="11"/>
  <c r="W26" i="11"/>
  <c r="AA26" i="11"/>
  <c r="CJ26" i="11"/>
  <c r="CK26" i="11"/>
  <c r="B27" i="11"/>
  <c r="CG27" i="11"/>
  <c r="CH27" i="11"/>
  <c r="CI27" i="11"/>
  <c r="W27" i="11"/>
  <c r="AA27" i="11"/>
  <c r="CJ27" i="11"/>
  <c r="CK27" i="11"/>
  <c r="B28" i="11"/>
  <c r="CG28" i="11"/>
  <c r="CH28" i="11"/>
  <c r="CI28" i="11"/>
  <c r="W28" i="11"/>
  <c r="AA28" i="11"/>
  <c r="CJ28" i="11"/>
  <c r="CK28" i="11"/>
  <c r="B29" i="11"/>
  <c r="CG29" i="11"/>
  <c r="CH29" i="11"/>
  <c r="CI29" i="11"/>
  <c r="W29" i="11"/>
  <c r="AA29" i="11"/>
  <c r="CJ29" i="11"/>
  <c r="CK29" i="11"/>
  <c r="B30" i="11"/>
  <c r="CG30" i="11"/>
  <c r="CH30" i="11"/>
  <c r="CI30" i="11"/>
  <c r="W30" i="11"/>
  <c r="AA30" i="11"/>
  <c r="CJ30" i="11"/>
  <c r="CK30" i="11"/>
  <c r="B31" i="11"/>
  <c r="CG31" i="11"/>
  <c r="CH31" i="11"/>
  <c r="CI31" i="11"/>
  <c r="W31" i="11"/>
  <c r="AA31" i="11"/>
  <c r="CJ31" i="11"/>
  <c r="CK31" i="11"/>
  <c r="B32" i="11"/>
  <c r="CG32" i="11"/>
  <c r="CH32" i="11"/>
  <c r="CI32" i="11"/>
  <c r="W32" i="11"/>
  <c r="AA32" i="11"/>
  <c r="CJ32" i="11"/>
  <c r="CK32" i="11"/>
  <c r="B33" i="11"/>
  <c r="CG33" i="11"/>
  <c r="CH33" i="11"/>
  <c r="CI33" i="11"/>
  <c r="W33" i="11"/>
  <c r="AA33" i="11"/>
  <c r="CJ33" i="11"/>
  <c r="CK33" i="11"/>
  <c r="B34" i="11"/>
  <c r="CG34" i="11"/>
  <c r="CH34" i="11"/>
  <c r="CI34" i="11"/>
  <c r="W34" i="11"/>
  <c r="AA34" i="11"/>
  <c r="CJ34" i="11"/>
  <c r="CK34" i="11"/>
  <c r="B35" i="11"/>
  <c r="CG35" i="11"/>
  <c r="CH35" i="11"/>
  <c r="CI35" i="11"/>
  <c r="W35" i="11"/>
  <c r="AA35" i="11"/>
  <c r="CJ35" i="11"/>
  <c r="CK35" i="11"/>
  <c r="B36" i="11"/>
  <c r="CG36" i="11"/>
  <c r="CH36" i="11"/>
  <c r="CI36" i="11"/>
  <c r="W36" i="11"/>
  <c r="AA36" i="11"/>
  <c r="CJ36" i="11"/>
  <c r="CK36" i="11"/>
  <c r="B37" i="11"/>
  <c r="CG37" i="11"/>
  <c r="CH37" i="11"/>
  <c r="CI37" i="11"/>
  <c r="W37" i="11"/>
  <c r="AA37" i="11"/>
  <c r="CJ37" i="11"/>
  <c r="CK37" i="11"/>
  <c r="B38" i="11"/>
  <c r="CG38" i="11"/>
  <c r="CH38" i="11"/>
  <c r="CI38" i="11"/>
  <c r="W38" i="11"/>
  <c r="AA38" i="11"/>
  <c r="CJ38" i="11"/>
  <c r="CK38" i="11"/>
  <c r="B39" i="11"/>
  <c r="CG39" i="11"/>
  <c r="CH39" i="11"/>
  <c r="CI39" i="11"/>
  <c r="W39" i="11"/>
  <c r="AA39" i="11"/>
  <c r="CJ39" i="11"/>
  <c r="CK39" i="11"/>
  <c r="B40" i="11"/>
  <c r="CG40" i="11"/>
  <c r="CH40" i="11"/>
  <c r="CI40" i="11"/>
  <c r="W40" i="11"/>
  <c r="AA40" i="11"/>
  <c r="CJ40" i="11"/>
  <c r="CK40" i="11"/>
  <c r="B41" i="11"/>
  <c r="CG41" i="11"/>
  <c r="CH41" i="11"/>
  <c r="CI41" i="11"/>
  <c r="W41" i="11"/>
  <c r="AA41" i="11"/>
  <c r="CJ41" i="11"/>
  <c r="CK41" i="11"/>
  <c r="B42" i="11"/>
  <c r="CG42" i="11"/>
  <c r="CH42" i="11"/>
  <c r="CI42" i="11"/>
  <c r="W42" i="11"/>
  <c r="AA42" i="11"/>
  <c r="CJ42" i="11"/>
  <c r="CK42" i="11"/>
  <c r="B43" i="11"/>
  <c r="CG43" i="11"/>
  <c r="CH43" i="11"/>
  <c r="CI43" i="11"/>
  <c r="W43" i="11"/>
  <c r="AA43" i="11"/>
  <c r="CJ43" i="11"/>
  <c r="CK43" i="11"/>
  <c r="B44" i="11"/>
  <c r="CG44" i="11"/>
  <c r="CH44" i="11"/>
  <c r="CI44" i="11"/>
  <c r="W44" i="11"/>
  <c r="AA44" i="11"/>
  <c r="CJ44" i="11"/>
  <c r="CK44" i="11"/>
  <c r="B45" i="11"/>
  <c r="CG45" i="11"/>
  <c r="CH45" i="11"/>
  <c r="CI45" i="11"/>
  <c r="W45" i="11"/>
  <c r="AA45" i="11"/>
  <c r="CJ45" i="11"/>
  <c r="CK45" i="11"/>
  <c r="B46" i="11"/>
  <c r="CG46" i="11"/>
  <c r="CH46" i="11"/>
  <c r="CI46" i="11"/>
  <c r="W46" i="11"/>
  <c r="AA46" i="11"/>
  <c r="CJ46" i="11"/>
  <c r="CK46" i="11"/>
  <c r="B47" i="11"/>
  <c r="CG47" i="11"/>
  <c r="CH47" i="11"/>
  <c r="CI47" i="11"/>
  <c r="W47" i="11"/>
  <c r="AA47" i="11"/>
  <c r="CJ47" i="11"/>
  <c r="CK47" i="11"/>
  <c r="B48" i="11"/>
  <c r="CG48" i="11"/>
  <c r="CH48" i="11"/>
  <c r="CI48" i="11"/>
  <c r="W48" i="11"/>
  <c r="AA48" i="11"/>
  <c r="CJ48" i="11"/>
  <c r="CK48" i="11"/>
  <c r="B49" i="11"/>
  <c r="CG49" i="11"/>
  <c r="CH49" i="11"/>
  <c r="CI49" i="11"/>
  <c r="W49" i="11"/>
  <c r="AA49" i="11"/>
  <c r="CJ49" i="11"/>
  <c r="CK49" i="11"/>
  <c r="B50" i="11"/>
  <c r="CG50" i="11"/>
  <c r="CH50" i="11"/>
  <c r="CI50" i="11"/>
  <c r="W50" i="11"/>
  <c r="AA50" i="11"/>
  <c r="CJ50" i="11"/>
  <c r="CK50" i="11"/>
  <c r="B51" i="11"/>
  <c r="CG51" i="11"/>
  <c r="CH51" i="11"/>
  <c r="CI51" i="11"/>
  <c r="W51" i="11"/>
  <c r="AA51" i="11"/>
  <c r="CJ51" i="11"/>
  <c r="CK51" i="11"/>
  <c r="B52" i="11"/>
  <c r="CG52" i="11"/>
  <c r="CH52" i="11"/>
  <c r="CI52" i="11"/>
  <c r="W52" i="11"/>
  <c r="AA52" i="11"/>
  <c r="CJ52" i="11"/>
  <c r="CK52" i="11"/>
  <c r="B53" i="11"/>
  <c r="CG53" i="11"/>
  <c r="CH53" i="11"/>
  <c r="CI53" i="11"/>
  <c r="W53" i="11"/>
  <c r="AA53" i="11"/>
  <c r="CJ53" i="11"/>
  <c r="CK53" i="11"/>
  <c r="B54" i="11"/>
  <c r="CG54" i="11"/>
  <c r="CH54" i="11"/>
  <c r="CI54" i="11"/>
  <c r="W54" i="11"/>
  <c r="AA54" i="11"/>
  <c r="CJ54" i="11"/>
  <c r="CK54" i="11"/>
  <c r="B55" i="11"/>
  <c r="CG55" i="11"/>
  <c r="CH55" i="11"/>
  <c r="CI55" i="11"/>
  <c r="W55" i="11"/>
  <c r="AA55" i="11"/>
  <c r="CJ55" i="11"/>
  <c r="CK55" i="11"/>
  <c r="B56" i="11"/>
  <c r="CG56" i="11"/>
  <c r="CH56" i="11"/>
  <c r="CI56" i="11"/>
  <c r="W56" i="11"/>
  <c r="AA56" i="11"/>
  <c r="CJ56" i="11"/>
  <c r="CK56" i="11"/>
  <c r="B57" i="11"/>
  <c r="CG57" i="11"/>
  <c r="CH57" i="11"/>
  <c r="CI57" i="11"/>
  <c r="W57" i="11"/>
  <c r="AA57" i="11"/>
  <c r="CJ57" i="11"/>
  <c r="CK57" i="11"/>
  <c r="B58" i="11"/>
  <c r="CG58" i="11"/>
  <c r="CH58" i="11"/>
  <c r="CI58" i="11"/>
  <c r="W58" i="11"/>
  <c r="AA58" i="11"/>
  <c r="CJ58" i="11"/>
  <c r="CK58" i="11"/>
  <c r="B59" i="11"/>
  <c r="CG59" i="11"/>
  <c r="CH59" i="11"/>
  <c r="CI59" i="11"/>
  <c r="W59" i="11"/>
  <c r="AA59" i="11"/>
  <c r="CJ59" i="11"/>
  <c r="CK59" i="11"/>
  <c r="B60" i="11"/>
  <c r="CG60" i="11"/>
  <c r="CH60" i="11"/>
  <c r="CI60" i="11"/>
  <c r="W60" i="11"/>
  <c r="AA60" i="11"/>
  <c r="CJ60" i="11"/>
  <c r="CK60" i="11"/>
  <c r="B61" i="11"/>
  <c r="CG61" i="11"/>
  <c r="CH61" i="11"/>
  <c r="CI61" i="11"/>
  <c r="W61" i="11"/>
  <c r="AA61" i="11"/>
  <c r="CJ61" i="11"/>
  <c r="CK61" i="11"/>
  <c r="B62" i="11"/>
  <c r="CG62" i="11"/>
  <c r="CH62" i="11"/>
  <c r="CI62" i="11"/>
  <c r="W62" i="11"/>
  <c r="AA62" i="11"/>
  <c r="CJ62" i="11"/>
  <c r="CK62" i="11"/>
  <c r="B63" i="11"/>
  <c r="CG63" i="11"/>
  <c r="CH63" i="11"/>
  <c r="CI63" i="11"/>
  <c r="W63" i="11"/>
  <c r="AA63" i="11"/>
  <c r="CJ63" i="11"/>
  <c r="CK63" i="11"/>
  <c r="B64" i="11"/>
  <c r="CG64" i="11"/>
  <c r="CH64" i="11"/>
  <c r="CI64" i="11"/>
  <c r="W64" i="11"/>
  <c r="AA64" i="11"/>
  <c r="CJ64" i="11"/>
  <c r="CK64" i="11"/>
  <c r="B65" i="11"/>
  <c r="CG65" i="11"/>
  <c r="CH65" i="11"/>
  <c r="CI65" i="11"/>
  <c r="W65" i="11"/>
  <c r="AA65" i="11"/>
  <c r="CJ65" i="11"/>
  <c r="CK65" i="11"/>
  <c r="B66" i="11"/>
  <c r="CG66" i="11"/>
  <c r="CH66" i="11"/>
  <c r="CI66" i="11"/>
  <c r="W66" i="11"/>
  <c r="AA66" i="11"/>
  <c r="CJ66" i="11"/>
  <c r="CK66" i="11"/>
  <c r="B67" i="11"/>
  <c r="CG67" i="11"/>
  <c r="CH67" i="11"/>
  <c r="CI67" i="11"/>
  <c r="W67" i="11"/>
  <c r="AA67" i="11"/>
  <c r="CJ67" i="11"/>
  <c r="CK67" i="11"/>
  <c r="B68" i="11"/>
  <c r="CG68" i="11"/>
  <c r="CH68" i="11"/>
  <c r="CI68" i="11"/>
  <c r="W68" i="11"/>
  <c r="AA68" i="11"/>
  <c r="CJ68" i="11"/>
  <c r="CK68" i="11"/>
  <c r="B69" i="11"/>
  <c r="CG69" i="11"/>
  <c r="CH69" i="11"/>
  <c r="CI69" i="11"/>
  <c r="W69" i="11"/>
  <c r="AA69" i="11"/>
  <c r="CJ69" i="11"/>
  <c r="CK69" i="11"/>
  <c r="B70" i="11"/>
  <c r="CG70" i="11"/>
  <c r="CH70" i="11"/>
  <c r="CI70" i="11"/>
  <c r="W70" i="11"/>
  <c r="AA70" i="11"/>
  <c r="CJ70" i="11"/>
  <c r="CK70" i="11"/>
  <c r="D94" i="11"/>
  <c r="E94" i="11"/>
  <c r="C94" i="11"/>
  <c r="CG94" i="11"/>
  <c r="CH94" i="11"/>
  <c r="CI94" i="11"/>
  <c r="CJ94" i="11"/>
  <c r="E95" i="11"/>
  <c r="CG95" i="11"/>
  <c r="CH95" i="11"/>
  <c r="CI95" i="11"/>
  <c r="CJ95" i="11"/>
  <c r="E96" i="11"/>
  <c r="CG96" i="11"/>
  <c r="CH96" i="11"/>
  <c r="CI96" i="11"/>
  <c r="CJ96" i="11"/>
  <c r="D97" i="11"/>
  <c r="E97" i="11"/>
  <c r="C97" i="11"/>
  <c r="CG97" i="11"/>
  <c r="CH97" i="11"/>
  <c r="CI97" i="11"/>
  <c r="CJ97" i="11"/>
  <c r="D98" i="11"/>
  <c r="E98" i="11"/>
  <c r="C98" i="11"/>
  <c r="CG98" i="11"/>
  <c r="CH98" i="11"/>
  <c r="CI98" i="11"/>
  <c r="CJ98" i="11"/>
  <c r="D99" i="11"/>
  <c r="E99" i="11"/>
  <c r="C99" i="11"/>
  <c r="CG99" i="11"/>
  <c r="CH99" i="11"/>
  <c r="CI99" i="11"/>
  <c r="CJ99" i="11"/>
  <c r="D100" i="11"/>
  <c r="E100" i="11"/>
  <c r="C100" i="11"/>
  <c r="CG100" i="11"/>
  <c r="CH100" i="11"/>
  <c r="CI100" i="11"/>
  <c r="CJ100" i="11"/>
  <c r="D101" i="11"/>
  <c r="E101" i="11"/>
  <c r="C101" i="11"/>
  <c r="CG101" i="11"/>
  <c r="CH101" i="11"/>
  <c r="CI101" i="11"/>
  <c r="CJ101" i="11"/>
  <c r="D102" i="11"/>
  <c r="E102" i="11"/>
  <c r="C102" i="11"/>
  <c r="CG102" i="11"/>
  <c r="CH102" i="11"/>
  <c r="CI102" i="11"/>
  <c r="CJ102" i="11"/>
  <c r="D103" i="11"/>
  <c r="E103" i="11"/>
  <c r="C103" i="11"/>
  <c r="CG103" i="11"/>
  <c r="CH103" i="11"/>
  <c r="CI103" i="11"/>
  <c r="CJ103" i="11"/>
  <c r="D109" i="11"/>
  <c r="E109" i="11"/>
  <c r="C109" i="11"/>
  <c r="CG109" i="11"/>
  <c r="CH109" i="11"/>
  <c r="CI109" i="11"/>
  <c r="CJ109" i="11"/>
  <c r="CK109" i="11"/>
  <c r="D110" i="11"/>
  <c r="E110" i="11"/>
  <c r="C110" i="11"/>
  <c r="CG110" i="11"/>
  <c r="CH110" i="11"/>
  <c r="CI110" i="11"/>
  <c r="CJ110" i="11"/>
  <c r="CK110" i="11"/>
  <c r="D111" i="11"/>
  <c r="E111" i="11"/>
  <c r="C111" i="11"/>
  <c r="CG111" i="11"/>
  <c r="CH111" i="11"/>
  <c r="CI111" i="11"/>
  <c r="CJ111" i="11"/>
  <c r="CK111" i="11"/>
  <c r="D112" i="11"/>
  <c r="E112" i="11"/>
  <c r="C112" i="11"/>
  <c r="CG112" i="11"/>
  <c r="CH112" i="11"/>
  <c r="CI112" i="11"/>
  <c r="CJ112" i="11"/>
  <c r="CK112" i="11"/>
  <c r="D113" i="11"/>
  <c r="E113" i="11"/>
  <c r="C113" i="11"/>
  <c r="CG113" i="11"/>
  <c r="CH113" i="11"/>
  <c r="CI113" i="11"/>
  <c r="CJ113" i="11"/>
  <c r="CK113" i="11"/>
  <c r="D114" i="11"/>
  <c r="E114" i="11"/>
  <c r="C114" i="11"/>
  <c r="CG114" i="11"/>
  <c r="CH114" i="11"/>
  <c r="CI114" i="11"/>
  <c r="CJ114" i="11"/>
  <c r="CK114" i="11"/>
  <c r="D115" i="11"/>
  <c r="E115" i="11"/>
  <c r="C115" i="11"/>
  <c r="CG115" i="11"/>
  <c r="CH115" i="11"/>
  <c r="CI115" i="11"/>
  <c r="CJ115" i="11"/>
  <c r="CK115" i="11"/>
  <c r="D116" i="11"/>
  <c r="E116" i="11"/>
  <c r="C116" i="11"/>
  <c r="CG116" i="11"/>
  <c r="CH116" i="11"/>
  <c r="CI116" i="11"/>
  <c r="CJ116" i="11"/>
  <c r="CK116" i="11"/>
  <c r="D117" i="11"/>
  <c r="E117" i="11"/>
  <c r="C117" i="11"/>
  <c r="CG117" i="11"/>
  <c r="CH117" i="11"/>
  <c r="CI117" i="11"/>
  <c r="CJ117" i="11"/>
  <c r="CK117" i="11"/>
  <c r="D118" i="11"/>
  <c r="E118" i="11"/>
  <c r="C118" i="11"/>
  <c r="CG118" i="11"/>
  <c r="CH118" i="11"/>
  <c r="CI118" i="11"/>
  <c r="CJ118" i="11"/>
  <c r="CK118" i="11"/>
  <c r="D119" i="11"/>
  <c r="E119" i="11"/>
  <c r="C119" i="11"/>
  <c r="CG119" i="11"/>
  <c r="CH119" i="11"/>
  <c r="CI119" i="11"/>
  <c r="CJ119" i="11"/>
  <c r="CK119" i="11"/>
  <c r="B195" i="11"/>
  <c r="B71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C95" i="11"/>
  <c r="C96" i="11"/>
  <c r="C104" i="11"/>
  <c r="AV71" i="11"/>
  <c r="W71" i="11"/>
  <c r="X71" i="11"/>
  <c r="Y71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AL71" i="11"/>
  <c r="AM71" i="11"/>
  <c r="AN71" i="11"/>
  <c r="AO71" i="11"/>
  <c r="AP71" i="11"/>
  <c r="AQ71" i="11"/>
  <c r="AR71" i="11"/>
  <c r="AS71" i="11"/>
  <c r="AT71" i="11"/>
  <c r="AU71" i="11"/>
  <c r="A195" i="11"/>
  <c r="CL119" i="11"/>
  <c r="CF119" i="11"/>
  <c r="CE119" i="11"/>
  <c r="CD119" i="11"/>
  <c r="CC119" i="11"/>
  <c r="CB119" i="11"/>
  <c r="CA119" i="11"/>
  <c r="AT119" i="11"/>
  <c r="CL118" i="11"/>
  <c r="CF118" i="11"/>
  <c r="CE118" i="11"/>
  <c r="CD118" i="11"/>
  <c r="CC118" i="11"/>
  <c r="CB118" i="11"/>
  <c r="CA118" i="11"/>
  <c r="AT118" i="11"/>
  <c r="CL117" i="11"/>
  <c r="CF117" i="11"/>
  <c r="CE117" i="11"/>
  <c r="CD117" i="11"/>
  <c r="CC117" i="11"/>
  <c r="CB117" i="11"/>
  <c r="CA117" i="11"/>
  <c r="AT117" i="11"/>
  <c r="CL116" i="11"/>
  <c r="CF116" i="11"/>
  <c r="CE116" i="11"/>
  <c r="CD116" i="11"/>
  <c r="CC116" i="11"/>
  <c r="CB116" i="11"/>
  <c r="CA116" i="11"/>
  <c r="AT116" i="11"/>
  <c r="CL115" i="11"/>
  <c r="CF115" i="11"/>
  <c r="CE115" i="11"/>
  <c r="CD115" i="11"/>
  <c r="CC115" i="11"/>
  <c r="CB115" i="11"/>
  <c r="CA115" i="11"/>
  <c r="AT115" i="11"/>
  <c r="CL114" i="11"/>
  <c r="CF114" i="11"/>
  <c r="CE114" i="11"/>
  <c r="CD114" i="11"/>
  <c r="CC114" i="11"/>
  <c r="CB114" i="11"/>
  <c r="CA114" i="11"/>
  <c r="AT114" i="11"/>
  <c r="CL113" i="11"/>
  <c r="CF113" i="11"/>
  <c r="CE113" i="11"/>
  <c r="CD113" i="11"/>
  <c r="CC113" i="11"/>
  <c r="CB113" i="11"/>
  <c r="CA113" i="11"/>
  <c r="AT113" i="11"/>
  <c r="CL112" i="11"/>
  <c r="CF112" i="11"/>
  <c r="CE112" i="11"/>
  <c r="CD112" i="11"/>
  <c r="CC112" i="11"/>
  <c r="CB112" i="11"/>
  <c r="CA112" i="11"/>
  <c r="AT112" i="11"/>
  <c r="CL111" i="11"/>
  <c r="CF111" i="11"/>
  <c r="CE111" i="11"/>
  <c r="CD111" i="11"/>
  <c r="CC111" i="11"/>
  <c r="CB111" i="11"/>
  <c r="CA111" i="11"/>
  <c r="AT111" i="11"/>
  <c r="CL110" i="11"/>
  <c r="CF110" i="11"/>
  <c r="CE110" i="11"/>
  <c r="CD110" i="11"/>
  <c r="CC110" i="11"/>
  <c r="CB110" i="11"/>
  <c r="CA110" i="11"/>
  <c r="AT110" i="11"/>
  <c r="CL109" i="11"/>
  <c r="CF109" i="11"/>
  <c r="CE109" i="11"/>
  <c r="CD109" i="11"/>
  <c r="CC109" i="11"/>
  <c r="CB109" i="11"/>
  <c r="CA109" i="11"/>
  <c r="AT109" i="11"/>
  <c r="AQ104" i="11"/>
  <c r="AP104" i="11"/>
  <c r="AO104" i="11"/>
  <c r="AN104" i="11"/>
  <c r="AM104" i="11"/>
  <c r="AL104" i="11"/>
  <c r="AK104" i="11"/>
  <c r="AJ104" i="11"/>
  <c r="AI104" i="11"/>
  <c r="AH104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D103" i="11"/>
  <c r="CC103" i="11"/>
  <c r="CB103" i="11"/>
  <c r="CA103" i="11"/>
  <c r="AR103" i="11"/>
  <c r="CD102" i="11"/>
  <c r="CC102" i="11"/>
  <c r="CB102" i="11"/>
  <c r="CA102" i="11"/>
  <c r="AR102" i="11"/>
  <c r="CD101" i="11"/>
  <c r="CC101" i="11"/>
  <c r="CB101" i="11"/>
  <c r="CA101" i="11"/>
  <c r="AR101" i="11"/>
  <c r="CD100" i="11"/>
  <c r="CC100" i="11"/>
  <c r="CB100" i="11"/>
  <c r="CA100" i="11"/>
  <c r="AR100" i="11"/>
  <c r="CD99" i="11"/>
  <c r="CC99" i="11"/>
  <c r="CB99" i="11"/>
  <c r="CA99" i="11"/>
  <c r="AR99" i="11"/>
  <c r="CD98" i="11"/>
  <c r="CC98" i="11"/>
  <c r="CB98" i="11"/>
  <c r="CA98" i="11"/>
  <c r="AR98" i="11"/>
  <c r="CD97" i="11"/>
  <c r="CC97" i="11"/>
  <c r="CB97" i="11"/>
  <c r="CA97" i="11"/>
  <c r="AR97" i="11"/>
  <c r="CD96" i="11"/>
  <c r="CC96" i="11"/>
  <c r="CB96" i="11"/>
  <c r="CA96" i="11"/>
  <c r="AR96" i="11"/>
  <c r="CD95" i="11"/>
  <c r="CC95" i="11"/>
  <c r="CB95" i="11"/>
  <c r="CA95" i="11"/>
  <c r="AR95" i="11"/>
  <c r="CD94" i="11"/>
  <c r="CC94" i="11"/>
  <c r="CB94" i="11"/>
  <c r="CA94" i="11"/>
  <c r="AR94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X71" i="11"/>
  <c r="A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CE70" i="11"/>
  <c r="CD70" i="11"/>
  <c r="CC70" i="11"/>
  <c r="CB70" i="11"/>
  <c r="CA70" i="11"/>
  <c r="AY70" i="11"/>
  <c r="CE69" i="11"/>
  <c r="CD69" i="11"/>
  <c r="CC69" i="11"/>
  <c r="CB69" i="11"/>
  <c r="CA69" i="11"/>
  <c r="AY69" i="11"/>
  <c r="CE68" i="11"/>
  <c r="CD68" i="11"/>
  <c r="CC68" i="11"/>
  <c r="CB68" i="11"/>
  <c r="CA68" i="11"/>
  <c r="AY68" i="11"/>
  <c r="CE67" i="11"/>
  <c r="CD67" i="11"/>
  <c r="CC67" i="11"/>
  <c r="CB67" i="11"/>
  <c r="CA67" i="11"/>
  <c r="AY67" i="11"/>
  <c r="CE66" i="11"/>
  <c r="CD66" i="11"/>
  <c r="CC66" i="11"/>
  <c r="CB66" i="11"/>
  <c r="CA66" i="11"/>
  <c r="AY66" i="11"/>
  <c r="CE65" i="11"/>
  <c r="CD65" i="11"/>
  <c r="CC65" i="11"/>
  <c r="CB65" i="11"/>
  <c r="CA65" i="11"/>
  <c r="AY65" i="11"/>
  <c r="CE64" i="11"/>
  <c r="CD64" i="11"/>
  <c r="CC64" i="11"/>
  <c r="CB64" i="11"/>
  <c r="CA64" i="11"/>
  <c r="AY64" i="11"/>
  <c r="CE63" i="11"/>
  <c r="CD63" i="11"/>
  <c r="CC63" i="11"/>
  <c r="CB63" i="11"/>
  <c r="CA63" i="11"/>
  <c r="AY63" i="11"/>
  <c r="CE62" i="11"/>
  <c r="CD62" i="11"/>
  <c r="CC62" i="11"/>
  <c r="CB62" i="11"/>
  <c r="CA62" i="11"/>
  <c r="AY62" i="11"/>
  <c r="CE61" i="11"/>
  <c r="CD61" i="11"/>
  <c r="CC61" i="11"/>
  <c r="CB61" i="11"/>
  <c r="CA61" i="11"/>
  <c r="AY61" i="11"/>
  <c r="CE60" i="11"/>
  <c r="CD60" i="11"/>
  <c r="CC60" i="11"/>
  <c r="CB60" i="11"/>
  <c r="CA60" i="11"/>
  <c r="AY60" i="11"/>
  <c r="CE59" i="11"/>
  <c r="CD59" i="11"/>
  <c r="CC59" i="11"/>
  <c r="CB59" i="11"/>
  <c r="CA59" i="11"/>
  <c r="AY59" i="11"/>
  <c r="CE58" i="11"/>
  <c r="CD58" i="11"/>
  <c r="CC58" i="11"/>
  <c r="CB58" i="11"/>
  <c r="CA58" i="11"/>
  <c r="AY58" i="11"/>
  <c r="CE57" i="11"/>
  <c r="CD57" i="11"/>
  <c r="CC57" i="11"/>
  <c r="CB57" i="11"/>
  <c r="CA57" i="11"/>
  <c r="AY57" i="11"/>
  <c r="CE56" i="11"/>
  <c r="CD56" i="11"/>
  <c r="CC56" i="11"/>
  <c r="CB56" i="11"/>
  <c r="CA56" i="11"/>
  <c r="AY56" i="11"/>
  <c r="CE55" i="11"/>
  <c r="CD55" i="11"/>
  <c r="CC55" i="11"/>
  <c r="CB55" i="11"/>
  <c r="CA55" i="11"/>
  <c r="AY55" i="11"/>
  <c r="CE54" i="11"/>
  <c r="CD54" i="11"/>
  <c r="CC54" i="11"/>
  <c r="CB54" i="11"/>
  <c r="CA54" i="11"/>
  <c r="AY54" i="11"/>
  <c r="CE53" i="11"/>
  <c r="CD53" i="11"/>
  <c r="CC53" i="11"/>
  <c r="CB53" i="11"/>
  <c r="CA53" i="11"/>
  <c r="AY53" i="11"/>
  <c r="CE52" i="11"/>
  <c r="CD52" i="11"/>
  <c r="CC52" i="11"/>
  <c r="CB52" i="11"/>
  <c r="CA52" i="11"/>
  <c r="AY52" i="11"/>
  <c r="CE51" i="11"/>
  <c r="CD51" i="11"/>
  <c r="CC51" i="11"/>
  <c r="CB51" i="11"/>
  <c r="CA51" i="11"/>
  <c r="AY51" i="11"/>
  <c r="CE50" i="11"/>
  <c r="CD50" i="11"/>
  <c r="CC50" i="11"/>
  <c r="CB50" i="11"/>
  <c r="CA50" i="11"/>
  <c r="AY50" i="11"/>
  <c r="CE49" i="11"/>
  <c r="CD49" i="11"/>
  <c r="CC49" i="11"/>
  <c r="CB49" i="11"/>
  <c r="CA49" i="11"/>
  <c r="AY49" i="11"/>
  <c r="CE48" i="11"/>
  <c r="CD48" i="11"/>
  <c r="CC48" i="11"/>
  <c r="CB48" i="11"/>
  <c r="CA48" i="11"/>
  <c r="AY48" i="11"/>
  <c r="CE47" i="11"/>
  <c r="CD47" i="11"/>
  <c r="CC47" i="11"/>
  <c r="CB47" i="11"/>
  <c r="CA47" i="11"/>
  <c r="AY47" i="11"/>
  <c r="CE46" i="11"/>
  <c r="CD46" i="11"/>
  <c r="CC46" i="11"/>
  <c r="CB46" i="11"/>
  <c r="CA46" i="11"/>
  <c r="AY46" i="11"/>
  <c r="CE45" i="11"/>
  <c r="CD45" i="11"/>
  <c r="CC45" i="11"/>
  <c r="CB45" i="11"/>
  <c r="CA45" i="11"/>
  <c r="AY45" i="11"/>
  <c r="CE44" i="11"/>
  <c r="CD44" i="11"/>
  <c r="CC44" i="11"/>
  <c r="CB44" i="11"/>
  <c r="CA44" i="11"/>
  <c r="AY44" i="11"/>
  <c r="CE43" i="11"/>
  <c r="CD43" i="11"/>
  <c r="CC43" i="11"/>
  <c r="CB43" i="11"/>
  <c r="CA43" i="11"/>
  <c r="AY43" i="11"/>
  <c r="CE42" i="11"/>
  <c r="CD42" i="11"/>
  <c r="CC42" i="11"/>
  <c r="CB42" i="11"/>
  <c r="CA42" i="11"/>
  <c r="AY42" i="11"/>
  <c r="CE41" i="11"/>
  <c r="CD41" i="11"/>
  <c r="CC41" i="11"/>
  <c r="CB41" i="11"/>
  <c r="CA41" i="11"/>
  <c r="AY41" i="11"/>
  <c r="CE40" i="11"/>
  <c r="CD40" i="11"/>
  <c r="CC40" i="11"/>
  <c r="CB40" i="11"/>
  <c r="CA40" i="11"/>
  <c r="AY40" i="11"/>
  <c r="CE39" i="11"/>
  <c r="CD39" i="11"/>
  <c r="CC39" i="11"/>
  <c r="CB39" i="11"/>
  <c r="CA39" i="11"/>
  <c r="AY39" i="11"/>
  <c r="CE38" i="11"/>
  <c r="CD38" i="11"/>
  <c r="CC38" i="11"/>
  <c r="CB38" i="11"/>
  <c r="CA38" i="11"/>
  <c r="AY38" i="11"/>
  <c r="CE37" i="11"/>
  <c r="CD37" i="11"/>
  <c r="CC37" i="11"/>
  <c r="CB37" i="11"/>
  <c r="CA37" i="11"/>
  <c r="AY37" i="11"/>
  <c r="CE36" i="11"/>
  <c r="CD36" i="11"/>
  <c r="CC36" i="11"/>
  <c r="CB36" i="11"/>
  <c r="CA36" i="11"/>
  <c r="AY36" i="11"/>
  <c r="CE35" i="11"/>
  <c r="CD35" i="11"/>
  <c r="CC35" i="11"/>
  <c r="CB35" i="11"/>
  <c r="CA35" i="11"/>
  <c r="AY35" i="11"/>
  <c r="CE34" i="11"/>
  <c r="CD34" i="11"/>
  <c r="CC34" i="11"/>
  <c r="CB34" i="11"/>
  <c r="CA34" i="11"/>
  <c r="AY34" i="11"/>
  <c r="CE33" i="11"/>
  <c r="CD33" i="11"/>
  <c r="CC33" i="11"/>
  <c r="CB33" i="11"/>
  <c r="CA33" i="11"/>
  <c r="AY33" i="11"/>
  <c r="CE32" i="11"/>
  <c r="CD32" i="11"/>
  <c r="CC32" i="11"/>
  <c r="CB32" i="11"/>
  <c r="CA32" i="11"/>
  <c r="AY32" i="11"/>
  <c r="CE31" i="11"/>
  <c r="CD31" i="11"/>
  <c r="CC31" i="11"/>
  <c r="CB31" i="11"/>
  <c r="CA31" i="11"/>
  <c r="AY31" i="11"/>
  <c r="CE30" i="11"/>
  <c r="CD30" i="11"/>
  <c r="CC30" i="11"/>
  <c r="CB30" i="11"/>
  <c r="CA30" i="11"/>
  <c r="AY30" i="11"/>
  <c r="CE29" i="11"/>
  <c r="CD29" i="11"/>
  <c r="CC29" i="11"/>
  <c r="CB29" i="11"/>
  <c r="CA29" i="11"/>
  <c r="AY29" i="11"/>
  <c r="CE28" i="11"/>
  <c r="CD28" i="11"/>
  <c r="CC28" i="11"/>
  <c r="CB28" i="11"/>
  <c r="CA28" i="11"/>
  <c r="AY28" i="11"/>
  <c r="CE27" i="11"/>
  <c r="CD27" i="11"/>
  <c r="CC27" i="11"/>
  <c r="CB27" i="11"/>
  <c r="CA27" i="11"/>
  <c r="AY27" i="11"/>
  <c r="CE26" i="11"/>
  <c r="CD26" i="11"/>
  <c r="CC26" i="11"/>
  <c r="CB26" i="11"/>
  <c r="CA26" i="11"/>
  <c r="AY26" i="11"/>
  <c r="CE25" i="11"/>
  <c r="CD25" i="11"/>
  <c r="CC25" i="11"/>
  <c r="CB25" i="11"/>
  <c r="CA25" i="11"/>
  <c r="AY25" i="11"/>
  <c r="CE24" i="11"/>
  <c r="CD24" i="11"/>
  <c r="CC24" i="11"/>
  <c r="CB24" i="11"/>
  <c r="CA24" i="11"/>
  <c r="AY24" i="11"/>
  <c r="CE23" i="11"/>
  <c r="CD23" i="11"/>
  <c r="CC23" i="11"/>
  <c r="CB23" i="11"/>
  <c r="CA23" i="11"/>
  <c r="AY23" i="11"/>
  <c r="CE22" i="11"/>
  <c r="CD22" i="11"/>
  <c r="CC22" i="11"/>
  <c r="CB22" i="11"/>
  <c r="CA22" i="11"/>
  <c r="AY22" i="11"/>
  <c r="CE21" i="11"/>
  <c r="CD21" i="11"/>
  <c r="CC21" i="11"/>
  <c r="CB21" i="11"/>
  <c r="CA21" i="11"/>
  <c r="AY21" i="11"/>
  <c r="CE20" i="11"/>
  <c r="CD20" i="11"/>
  <c r="CC20" i="11"/>
  <c r="CB20" i="11"/>
  <c r="CA20" i="11"/>
  <c r="AY20" i="11"/>
  <c r="CE19" i="11"/>
  <c r="CD19" i="11"/>
  <c r="CC19" i="11"/>
  <c r="CB19" i="11"/>
  <c r="CA19" i="11"/>
  <c r="AY19" i="11"/>
  <c r="CE18" i="11"/>
  <c r="CD18" i="11"/>
  <c r="CC18" i="11"/>
  <c r="CB18" i="11"/>
  <c r="CA18" i="11"/>
  <c r="AY18" i="11"/>
  <c r="CE17" i="11"/>
  <c r="CD17" i="11"/>
  <c r="CC17" i="11"/>
  <c r="CB17" i="11"/>
  <c r="CA17" i="11"/>
  <c r="AY17" i="11"/>
  <c r="CE16" i="11"/>
  <c r="CD16" i="11"/>
  <c r="CC16" i="11"/>
  <c r="CB16" i="11"/>
  <c r="CA16" i="11"/>
  <c r="AY16" i="11"/>
  <c r="CE15" i="11"/>
  <c r="CD15" i="11"/>
  <c r="CC15" i="11"/>
  <c r="CB15" i="11"/>
  <c r="CA15" i="11"/>
  <c r="AY15" i="11"/>
  <c r="CE14" i="11"/>
  <c r="CD14" i="11"/>
  <c r="CC14" i="11"/>
  <c r="CB14" i="11"/>
  <c r="CA14" i="11"/>
  <c r="AY14" i="11"/>
  <c r="CE13" i="11"/>
  <c r="CD13" i="11"/>
  <c r="CC13" i="11"/>
  <c r="CB13" i="11"/>
  <c r="CA13" i="11"/>
  <c r="AY13" i="11"/>
  <c r="CE12" i="11"/>
  <c r="CD12" i="11"/>
  <c r="CC12" i="11"/>
  <c r="CB12" i="11"/>
  <c r="CA12" i="11"/>
  <c r="AY12" i="11"/>
  <c r="CE11" i="11"/>
  <c r="CD11" i="11"/>
  <c r="CC11" i="11"/>
  <c r="CB11" i="11"/>
  <c r="CA11" i="11"/>
  <c r="AY11" i="11"/>
  <c r="A5" i="11"/>
  <c r="A4" i="11"/>
  <c r="A3" i="11"/>
  <c r="A2" i="11"/>
  <c r="B11" i="10"/>
  <c r="CG11" i="10"/>
  <c r="CH11" i="10"/>
  <c r="CI11" i="10"/>
  <c r="W11" i="10"/>
  <c r="AA11" i="10"/>
  <c r="CJ11" i="10"/>
  <c r="CK11" i="10"/>
  <c r="B12" i="10"/>
  <c r="CG12" i="10"/>
  <c r="CH12" i="10"/>
  <c r="CI12" i="10"/>
  <c r="W12" i="10"/>
  <c r="AA12" i="10"/>
  <c r="CJ12" i="10"/>
  <c r="CK12" i="10"/>
  <c r="B13" i="10"/>
  <c r="CG13" i="10"/>
  <c r="CH13" i="10"/>
  <c r="CI13" i="10"/>
  <c r="W13" i="10"/>
  <c r="AA13" i="10"/>
  <c r="CJ13" i="10"/>
  <c r="CK13" i="10"/>
  <c r="B14" i="10"/>
  <c r="CG14" i="10"/>
  <c r="CH14" i="10"/>
  <c r="CI14" i="10"/>
  <c r="W14" i="10"/>
  <c r="AA14" i="10"/>
  <c r="CJ14" i="10"/>
  <c r="CK14" i="10"/>
  <c r="B15" i="10"/>
  <c r="CG15" i="10"/>
  <c r="CH15" i="10"/>
  <c r="CI15" i="10"/>
  <c r="W15" i="10"/>
  <c r="AA15" i="10"/>
  <c r="CJ15" i="10"/>
  <c r="CK15" i="10"/>
  <c r="B16" i="10"/>
  <c r="CG16" i="10"/>
  <c r="CH16" i="10"/>
  <c r="CI16" i="10"/>
  <c r="W16" i="10"/>
  <c r="AA16" i="10"/>
  <c r="CJ16" i="10"/>
  <c r="CK16" i="10"/>
  <c r="B17" i="10"/>
  <c r="CG17" i="10"/>
  <c r="CH17" i="10"/>
  <c r="CI17" i="10"/>
  <c r="W17" i="10"/>
  <c r="AA17" i="10"/>
  <c r="CJ17" i="10"/>
  <c r="CK17" i="10"/>
  <c r="B18" i="10"/>
  <c r="CG18" i="10"/>
  <c r="CH18" i="10"/>
  <c r="CI18" i="10"/>
  <c r="W18" i="10"/>
  <c r="AA18" i="10"/>
  <c r="CJ18" i="10"/>
  <c r="CK18" i="10"/>
  <c r="B19" i="10"/>
  <c r="CG19" i="10"/>
  <c r="CH19" i="10"/>
  <c r="CI19" i="10"/>
  <c r="W19" i="10"/>
  <c r="AA19" i="10"/>
  <c r="CJ19" i="10"/>
  <c r="CK19" i="10"/>
  <c r="B20" i="10"/>
  <c r="CG20" i="10"/>
  <c r="CH20" i="10"/>
  <c r="CI20" i="10"/>
  <c r="W20" i="10"/>
  <c r="AA20" i="10"/>
  <c r="CJ20" i="10"/>
  <c r="CK20" i="10"/>
  <c r="B21" i="10"/>
  <c r="CG21" i="10"/>
  <c r="CH21" i="10"/>
  <c r="CI21" i="10"/>
  <c r="W21" i="10"/>
  <c r="AA21" i="10"/>
  <c r="CJ21" i="10"/>
  <c r="CK21" i="10"/>
  <c r="B22" i="10"/>
  <c r="CG22" i="10"/>
  <c r="CH22" i="10"/>
  <c r="CI22" i="10"/>
  <c r="W22" i="10"/>
  <c r="AA22" i="10"/>
  <c r="CJ22" i="10"/>
  <c r="CK22" i="10"/>
  <c r="B23" i="10"/>
  <c r="CG23" i="10"/>
  <c r="CH23" i="10"/>
  <c r="CI23" i="10"/>
  <c r="W23" i="10"/>
  <c r="AA23" i="10"/>
  <c r="CJ23" i="10"/>
  <c r="CK23" i="10"/>
  <c r="B24" i="10"/>
  <c r="CG24" i="10"/>
  <c r="CH24" i="10"/>
  <c r="CI24" i="10"/>
  <c r="W24" i="10"/>
  <c r="AA24" i="10"/>
  <c r="CJ24" i="10"/>
  <c r="CK24" i="10"/>
  <c r="B25" i="10"/>
  <c r="CG25" i="10"/>
  <c r="CH25" i="10"/>
  <c r="CI25" i="10"/>
  <c r="W25" i="10"/>
  <c r="AA25" i="10"/>
  <c r="CJ25" i="10"/>
  <c r="CK25" i="10"/>
  <c r="B26" i="10"/>
  <c r="CG26" i="10"/>
  <c r="CH26" i="10"/>
  <c r="CI26" i="10"/>
  <c r="W26" i="10"/>
  <c r="AA26" i="10"/>
  <c r="CJ26" i="10"/>
  <c r="CK26" i="10"/>
  <c r="B27" i="10"/>
  <c r="CG27" i="10"/>
  <c r="CH27" i="10"/>
  <c r="CI27" i="10"/>
  <c r="W27" i="10"/>
  <c r="AA27" i="10"/>
  <c r="CJ27" i="10"/>
  <c r="CK27" i="10"/>
  <c r="B28" i="10"/>
  <c r="CG28" i="10"/>
  <c r="CH28" i="10"/>
  <c r="CI28" i="10"/>
  <c r="W28" i="10"/>
  <c r="AA28" i="10"/>
  <c r="CJ28" i="10"/>
  <c r="CK28" i="10"/>
  <c r="B29" i="10"/>
  <c r="CG29" i="10"/>
  <c r="CH29" i="10"/>
  <c r="CI29" i="10"/>
  <c r="W29" i="10"/>
  <c r="AA29" i="10"/>
  <c r="CJ29" i="10"/>
  <c r="CK29" i="10"/>
  <c r="B30" i="10"/>
  <c r="CG30" i="10"/>
  <c r="CH30" i="10"/>
  <c r="CI30" i="10"/>
  <c r="W30" i="10"/>
  <c r="AA30" i="10"/>
  <c r="CJ30" i="10"/>
  <c r="CK30" i="10"/>
  <c r="B31" i="10"/>
  <c r="CG31" i="10"/>
  <c r="CH31" i="10"/>
  <c r="CI31" i="10"/>
  <c r="W31" i="10"/>
  <c r="AA31" i="10"/>
  <c r="CJ31" i="10"/>
  <c r="CK31" i="10"/>
  <c r="B32" i="10"/>
  <c r="CG32" i="10"/>
  <c r="CH32" i="10"/>
  <c r="CI32" i="10"/>
  <c r="W32" i="10"/>
  <c r="AA32" i="10"/>
  <c r="CJ32" i="10"/>
  <c r="CK32" i="10"/>
  <c r="B33" i="10"/>
  <c r="CG33" i="10"/>
  <c r="CH33" i="10"/>
  <c r="CI33" i="10"/>
  <c r="W33" i="10"/>
  <c r="AA33" i="10"/>
  <c r="CJ33" i="10"/>
  <c r="CK33" i="10"/>
  <c r="B34" i="10"/>
  <c r="CG34" i="10"/>
  <c r="CH34" i="10"/>
  <c r="CI34" i="10"/>
  <c r="W34" i="10"/>
  <c r="AA34" i="10"/>
  <c r="CJ34" i="10"/>
  <c r="CK34" i="10"/>
  <c r="B35" i="10"/>
  <c r="CG35" i="10"/>
  <c r="CH35" i="10"/>
  <c r="CI35" i="10"/>
  <c r="W35" i="10"/>
  <c r="AA35" i="10"/>
  <c r="CJ35" i="10"/>
  <c r="CK35" i="10"/>
  <c r="B36" i="10"/>
  <c r="CG36" i="10"/>
  <c r="CH36" i="10"/>
  <c r="CI36" i="10"/>
  <c r="W36" i="10"/>
  <c r="AA36" i="10"/>
  <c r="CJ36" i="10"/>
  <c r="CK36" i="10"/>
  <c r="B37" i="10"/>
  <c r="CG37" i="10"/>
  <c r="CH37" i="10"/>
  <c r="CI37" i="10"/>
  <c r="W37" i="10"/>
  <c r="AA37" i="10"/>
  <c r="CJ37" i="10"/>
  <c r="CK37" i="10"/>
  <c r="B38" i="10"/>
  <c r="CG38" i="10"/>
  <c r="CH38" i="10"/>
  <c r="CI38" i="10"/>
  <c r="W38" i="10"/>
  <c r="AA38" i="10"/>
  <c r="CJ38" i="10"/>
  <c r="CK38" i="10"/>
  <c r="B39" i="10"/>
  <c r="CG39" i="10"/>
  <c r="CH39" i="10"/>
  <c r="CI39" i="10"/>
  <c r="W39" i="10"/>
  <c r="AA39" i="10"/>
  <c r="CJ39" i="10"/>
  <c r="CK39" i="10"/>
  <c r="B40" i="10"/>
  <c r="CG40" i="10"/>
  <c r="CH40" i="10"/>
  <c r="CI40" i="10"/>
  <c r="W40" i="10"/>
  <c r="AA40" i="10"/>
  <c r="CJ40" i="10"/>
  <c r="CK40" i="10"/>
  <c r="B41" i="10"/>
  <c r="CG41" i="10"/>
  <c r="CH41" i="10"/>
  <c r="CI41" i="10"/>
  <c r="W41" i="10"/>
  <c r="AA41" i="10"/>
  <c r="CJ41" i="10"/>
  <c r="CK41" i="10"/>
  <c r="B42" i="10"/>
  <c r="CG42" i="10"/>
  <c r="CH42" i="10"/>
  <c r="CI42" i="10"/>
  <c r="W42" i="10"/>
  <c r="AA42" i="10"/>
  <c r="CJ42" i="10"/>
  <c r="CK42" i="10"/>
  <c r="B43" i="10"/>
  <c r="CG43" i="10"/>
  <c r="CH43" i="10"/>
  <c r="CI43" i="10"/>
  <c r="W43" i="10"/>
  <c r="AA43" i="10"/>
  <c r="CJ43" i="10"/>
  <c r="CK43" i="10"/>
  <c r="B44" i="10"/>
  <c r="CG44" i="10"/>
  <c r="CH44" i="10"/>
  <c r="CI44" i="10"/>
  <c r="W44" i="10"/>
  <c r="AA44" i="10"/>
  <c r="CJ44" i="10"/>
  <c r="CK44" i="10"/>
  <c r="B45" i="10"/>
  <c r="CG45" i="10"/>
  <c r="CH45" i="10"/>
  <c r="CI45" i="10"/>
  <c r="W45" i="10"/>
  <c r="AA45" i="10"/>
  <c r="CJ45" i="10"/>
  <c r="CK45" i="10"/>
  <c r="B46" i="10"/>
  <c r="CG46" i="10"/>
  <c r="CH46" i="10"/>
  <c r="CI46" i="10"/>
  <c r="W46" i="10"/>
  <c r="AA46" i="10"/>
  <c r="CJ46" i="10"/>
  <c r="CK46" i="10"/>
  <c r="B47" i="10"/>
  <c r="CG47" i="10"/>
  <c r="CH47" i="10"/>
  <c r="CI47" i="10"/>
  <c r="W47" i="10"/>
  <c r="AA47" i="10"/>
  <c r="CJ47" i="10"/>
  <c r="CK47" i="10"/>
  <c r="B48" i="10"/>
  <c r="CG48" i="10"/>
  <c r="CH48" i="10"/>
  <c r="CI48" i="10"/>
  <c r="W48" i="10"/>
  <c r="AA48" i="10"/>
  <c r="CJ48" i="10"/>
  <c r="CK48" i="10"/>
  <c r="B49" i="10"/>
  <c r="CG49" i="10"/>
  <c r="CH49" i="10"/>
  <c r="CI49" i="10"/>
  <c r="W49" i="10"/>
  <c r="AA49" i="10"/>
  <c r="CJ49" i="10"/>
  <c r="CK49" i="10"/>
  <c r="B50" i="10"/>
  <c r="CG50" i="10"/>
  <c r="CH50" i="10"/>
  <c r="CI50" i="10"/>
  <c r="W50" i="10"/>
  <c r="AA50" i="10"/>
  <c r="CJ50" i="10"/>
  <c r="CK50" i="10"/>
  <c r="B51" i="10"/>
  <c r="CG51" i="10"/>
  <c r="CH51" i="10"/>
  <c r="CI51" i="10"/>
  <c r="W51" i="10"/>
  <c r="AA51" i="10"/>
  <c r="CJ51" i="10"/>
  <c r="CK51" i="10"/>
  <c r="B52" i="10"/>
  <c r="CG52" i="10"/>
  <c r="CH52" i="10"/>
  <c r="CI52" i="10"/>
  <c r="W52" i="10"/>
  <c r="AA52" i="10"/>
  <c r="CJ52" i="10"/>
  <c r="CK52" i="10"/>
  <c r="B53" i="10"/>
  <c r="CG53" i="10"/>
  <c r="CH53" i="10"/>
  <c r="CI53" i="10"/>
  <c r="W53" i="10"/>
  <c r="AA53" i="10"/>
  <c r="CJ53" i="10"/>
  <c r="CK53" i="10"/>
  <c r="B54" i="10"/>
  <c r="CG54" i="10"/>
  <c r="CH54" i="10"/>
  <c r="CI54" i="10"/>
  <c r="W54" i="10"/>
  <c r="AA54" i="10"/>
  <c r="CJ54" i="10"/>
  <c r="CK54" i="10"/>
  <c r="B55" i="10"/>
  <c r="CG55" i="10"/>
  <c r="CH55" i="10"/>
  <c r="CI55" i="10"/>
  <c r="W55" i="10"/>
  <c r="AA55" i="10"/>
  <c r="CJ55" i="10"/>
  <c r="CK55" i="10"/>
  <c r="B56" i="10"/>
  <c r="CG56" i="10"/>
  <c r="CH56" i="10"/>
  <c r="CI56" i="10"/>
  <c r="W56" i="10"/>
  <c r="AA56" i="10"/>
  <c r="CJ56" i="10"/>
  <c r="CK56" i="10"/>
  <c r="B57" i="10"/>
  <c r="CG57" i="10"/>
  <c r="CH57" i="10"/>
  <c r="CI57" i="10"/>
  <c r="W57" i="10"/>
  <c r="AA57" i="10"/>
  <c r="CJ57" i="10"/>
  <c r="CK57" i="10"/>
  <c r="B58" i="10"/>
  <c r="CG58" i="10"/>
  <c r="CH58" i="10"/>
  <c r="CI58" i="10"/>
  <c r="W58" i="10"/>
  <c r="AA58" i="10"/>
  <c r="CJ58" i="10"/>
  <c r="CK58" i="10"/>
  <c r="B59" i="10"/>
  <c r="CG59" i="10"/>
  <c r="CH59" i="10"/>
  <c r="CI59" i="10"/>
  <c r="W59" i="10"/>
  <c r="AA59" i="10"/>
  <c r="CJ59" i="10"/>
  <c r="CK59" i="10"/>
  <c r="B60" i="10"/>
  <c r="CG60" i="10"/>
  <c r="CH60" i="10"/>
  <c r="CI60" i="10"/>
  <c r="W60" i="10"/>
  <c r="AA60" i="10"/>
  <c r="CJ60" i="10"/>
  <c r="CK60" i="10"/>
  <c r="B61" i="10"/>
  <c r="CG61" i="10"/>
  <c r="CH61" i="10"/>
  <c r="CI61" i="10"/>
  <c r="W61" i="10"/>
  <c r="AA61" i="10"/>
  <c r="CJ61" i="10"/>
  <c r="CK61" i="10"/>
  <c r="B62" i="10"/>
  <c r="CG62" i="10"/>
  <c r="CH62" i="10"/>
  <c r="CI62" i="10"/>
  <c r="W62" i="10"/>
  <c r="AA62" i="10"/>
  <c r="CJ62" i="10"/>
  <c r="CK62" i="10"/>
  <c r="B63" i="10"/>
  <c r="CG63" i="10"/>
  <c r="CH63" i="10"/>
  <c r="CI63" i="10"/>
  <c r="W63" i="10"/>
  <c r="AA63" i="10"/>
  <c r="CJ63" i="10"/>
  <c r="CK63" i="10"/>
  <c r="B64" i="10"/>
  <c r="CG64" i="10"/>
  <c r="CH64" i="10"/>
  <c r="CI64" i="10"/>
  <c r="W64" i="10"/>
  <c r="AA64" i="10"/>
  <c r="CJ64" i="10"/>
  <c r="CK64" i="10"/>
  <c r="B65" i="10"/>
  <c r="CG65" i="10"/>
  <c r="CH65" i="10"/>
  <c r="CI65" i="10"/>
  <c r="W65" i="10"/>
  <c r="AA65" i="10"/>
  <c r="CJ65" i="10"/>
  <c r="CK65" i="10"/>
  <c r="B66" i="10"/>
  <c r="CG66" i="10"/>
  <c r="CH66" i="10"/>
  <c r="CI66" i="10"/>
  <c r="W66" i="10"/>
  <c r="AA66" i="10"/>
  <c r="CJ66" i="10"/>
  <c r="CK66" i="10"/>
  <c r="B67" i="10"/>
  <c r="CG67" i="10"/>
  <c r="CH67" i="10"/>
  <c r="CI67" i="10"/>
  <c r="W67" i="10"/>
  <c r="AA67" i="10"/>
  <c r="CJ67" i="10"/>
  <c r="CK67" i="10"/>
  <c r="B68" i="10"/>
  <c r="CG68" i="10"/>
  <c r="CH68" i="10"/>
  <c r="CI68" i="10"/>
  <c r="W68" i="10"/>
  <c r="AA68" i="10"/>
  <c r="CJ68" i="10"/>
  <c r="CK68" i="10"/>
  <c r="B69" i="10"/>
  <c r="CG69" i="10"/>
  <c r="CH69" i="10"/>
  <c r="CI69" i="10"/>
  <c r="W69" i="10"/>
  <c r="AA69" i="10"/>
  <c r="CJ69" i="10"/>
  <c r="CK69" i="10"/>
  <c r="B70" i="10"/>
  <c r="CG70" i="10"/>
  <c r="CH70" i="10"/>
  <c r="CI70" i="10"/>
  <c r="W70" i="10"/>
  <c r="AA70" i="10"/>
  <c r="CJ70" i="10"/>
  <c r="CK70" i="10"/>
  <c r="D94" i="10"/>
  <c r="E94" i="10"/>
  <c r="C94" i="10"/>
  <c r="CG94" i="10"/>
  <c r="CH94" i="10"/>
  <c r="CI94" i="10"/>
  <c r="CJ94" i="10"/>
  <c r="E95" i="10"/>
  <c r="CG95" i="10"/>
  <c r="CH95" i="10"/>
  <c r="CI95" i="10"/>
  <c r="CJ95" i="10"/>
  <c r="E96" i="10"/>
  <c r="CG96" i="10"/>
  <c r="CH96" i="10"/>
  <c r="CI96" i="10"/>
  <c r="CJ96" i="10"/>
  <c r="D97" i="10"/>
  <c r="E97" i="10"/>
  <c r="C97" i="10"/>
  <c r="CG97" i="10"/>
  <c r="CH97" i="10"/>
  <c r="CI97" i="10"/>
  <c r="CJ97" i="10"/>
  <c r="D98" i="10"/>
  <c r="E98" i="10"/>
  <c r="C98" i="10"/>
  <c r="CG98" i="10"/>
  <c r="CH98" i="10"/>
  <c r="CI98" i="10"/>
  <c r="CJ98" i="10"/>
  <c r="D99" i="10"/>
  <c r="E99" i="10"/>
  <c r="C99" i="10"/>
  <c r="CG99" i="10"/>
  <c r="CH99" i="10"/>
  <c r="CI99" i="10"/>
  <c r="CJ99" i="10"/>
  <c r="D100" i="10"/>
  <c r="E100" i="10"/>
  <c r="C100" i="10"/>
  <c r="CG100" i="10"/>
  <c r="CH100" i="10"/>
  <c r="CI100" i="10"/>
  <c r="CJ100" i="10"/>
  <c r="D101" i="10"/>
  <c r="E101" i="10"/>
  <c r="C101" i="10"/>
  <c r="CG101" i="10"/>
  <c r="CH101" i="10"/>
  <c r="CI101" i="10"/>
  <c r="CJ101" i="10"/>
  <c r="D102" i="10"/>
  <c r="E102" i="10"/>
  <c r="C102" i="10"/>
  <c r="CG102" i="10"/>
  <c r="CH102" i="10"/>
  <c r="CI102" i="10"/>
  <c r="CJ102" i="10"/>
  <c r="D103" i="10"/>
  <c r="E103" i="10"/>
  <c r="C103" i="10"/>
  <c r="CG103" i="10"/>
  <c r="CH103" i="10"/>
  <c r="CI103" i="10"/>
  <c r="CJ103" i="10"/>
  <c r="D109" i="10"/>
  <c r="E109" i="10"/>
  <c r="C109" i="10"/>
  <c r="CG109" i="10"/>
  <c r="CH109" i="10"/>
  <c r="CI109" i="10"/>
  <c r="CJ109" i="10"/>
  <c r="CK109" i="10"/>
  <c r="D110" i="10"/>
  <c r="E110" i="10"/>
  <c r="C110" i="10"/>
  <c r="CG110" i="10"/>
  <c r="CH110" i="10"/>
  <c r="CI110" i="10"/>
  <c r="CJ110" i="10"/>
  <c r="CK110" i="10"/>
  <c r="D111" i="10"/>
  <c r="E111" i="10"/>
  <c r="C111" i="10"/>
  <c r="CG111" i="10"/>
  <c r="CH111" i="10"/>
  <c r="CI111" i="10"/>
  <c r="CJ111" i="10"/>
  <c r="CK111" i="10"/>
  <c r="D112" i="10"/>
  <c r="E112" i="10"/>
  <c r="C112" i="10"/>
  <c r="CG112" i="10"/>
  <c r="CH112" i="10"/>
  <c r="CI112" i="10"/>
  <c r="CJ112" i="10"/>
  <c r="CK112" i="10"/>
  <c r="D113" i="10"/>
  <c r="E113" i="10"/>
  <c r="C113" i="10"/>
  <c r="CG113" i="10"/>
  <c r="CH113" i="10"/>
  <c r="CI113" i="10"/>
  <c r="CJ113" i="10"/>
  <c r="CK113" i="10"/>
  <c r="D114" i="10"/>
  <c r="E114" i="10"/>
  <c r="C114" i="10"/>
  <c r="CG114" i="10"/>
  <c r="CH114" i="10"/>
  <c r="CI114" i="10"/>
  <c r="CJ114" i="10"/>
  <c r="CK114" i="10"/>
  <c r="D115" i="10"/>
  <c r="E115" i="10"/>
  <c r="C115" i="10"/>
  <c r="CG115" i="10"/>
  <c r="CH115" i="10"/>
  <c r="CI115" i="10"/>
  <c r="CJ115" i="10"/>
  <c r="CK115" i="10"/>
  <c r="D116" i="10"/>
  <c r="E116" i="10"/>
  <c r="C116" i="10"/>
  <c r="CG116" i="10"/>
  <c r="CH116" i="10"/>
  <c r="CI116" i="10"/>
  <c r="CJ116" i="10"/>
  <c r="CK116" i="10"/>
  <c r="D117" i="10"/>
  <c r="E117" i="10"/>
  <c r="C117" i="10"/>
  <c r="CG117" i="10"/>
  <c r="CH117" i="10"/>
  <c r="CI117" i="10"/>
  <c r="CJ117" i="10"/>
  <c r="CK117" i="10"/>
  <c r="D118" i="10"/>
  <c r="E118" i="10"/>
  <c r="C118" i="10"/>
  <c r="CG118" i="10"/>
  <c r="CH118" i="10"/>
  <c r="CI118" i="10"/>
  <c r="CJ118" i="10"/>
  <c r="CK118" i="10"/>
  <c r="D119" i="10"/>
  <c r="E119" i="10"/>
  <c r="C119" i="10"/>
  <c r="CG119" i="10"/>
  <c r="CH119" i="10"/>
  <c r="CI119" i="10"/>
  <c r="CJ119" i="10"/>
  <c r="CK119" i="10"/>
  <c r="B195" i="10"/>
  <c r="B71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C95" i="10"/>
  <c r="C96" i="10"/>
  <c r="C104" i="10"/>
  <c r="AV71" i="10"/>
  <c r="W71" i="10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M71" i="10"/>
  <c r="AN71" i="10"/>
  <c r="AO71" i="10"/>
  <c r="AP71" i="10"/>
  <c r="AQ71" i="10"/>
  <c r="AR71" i="10"/>
  <c r="AS71" i="10"/>
  <c r="AT71" i="10"/>
  <c r="AU71" i="10"/>
  <c r="A195" i="10"/>
  <c r="CL119" i="10"/>
  <c r="CF119" i="10"/>
  <c r="CE119" i="10"/>
  <c r="CD119" i="10"/>
  <c r="CC119" i="10"/>
  <c r="CB119" i="10"/>
  <c r="CA119" i="10"/>
  <c r="AT119" i="10"/>
  <c r="CL118" i="10"/>
  <c r="CF118" i="10"/>
  <c r="CE118" i="10"/>
  <c r="CD118" i="10"/>
  <c r="CC118" i="10"/>
  <c r="CB118" i="10"/>
  <c r="CA118" i="10"/>
  <c r="AT118" i="10"/>
  <c r="CL117" i="10"/>
  <c r="CF117" i="10"/>
  <c r="CE117" i="10"/>
  <c r="CD117" i="10"/>
  <c r="CC117" i="10"/>
  <c r="CB117" i="10"/>
  <c r="CA117" i="10"/>
  <c r="AT117" i="10"/>
  <c r="CL116" i="10"/>
  <c r="CF116" i="10"/>
  <c r="CE116" i="10"/>
  <c r="CD116" i="10"/>
  <c r="CC116" i="10"/>
  <c r="CB116" i="10"/>
  <c r="CA116" i="10"/>
  <c r="AT116" i="10"/>
  <c r="CL115" i="10"/>
  <c r="CF115" i="10"/>
  <c r="CE115" i="10"/>
  <c r="CD115" i="10"/>
  <c r="CC115" i="10"/>
  <c r="CB115" i="10"/>
  <c r="CA115" i="10"/>
  <c r="AT115" i="10"/>
  <c r="CL114" i="10"/>
  <c r="CF114" i="10"/>
  <c r="CE114" i="10"/>
  <c r="CD114" i="10"/>
  <c r="CC114" i="10"/>
  <c r="CB114" i="10"/>
  <c r="CA114" i="10"/>
  <c r="AT114" i="10"/>
  <c r="CL113" i="10"/>
  <c r="CF113" i="10"/>
  <c r="CE113" i="10"/>
  <c r="CD113" i="10"/>
  <c r="CC113" i="10"/>
  <c r="CB113" i="10"/>
  <c r="CA113" i="10"/>
  <c r="AT113" i="10"/>
  <c r="CL112" i="10"/>
  <c r="CF112" i="10"/>
  <c r="CE112" i="10"/>
  <c r="CD112" i="10"/>
  <c r="CC112" i="10"/>
  <c r="CB112" i="10"/>
  <c r="CA112" i="10"/>
  <c r="AT112" i="10"/>
  <c r="CL111" i="10"/>
  <c r="CF111" i="10"/>
  <c r="CE111" i="10"/>
  <c r="CD111" i="10"/>
  <c r="CC111" i="10"/>
  <c r="CB111" i="10"/>
  <c r="CA111" i="10"/>
  <c r="AT111" i="10"/>
  <c r="CL110" i="10"/>
  <c r="CF110" i="10"/>
  <c r="CE110" i="10"/>
  <c r="CD110" i="10"/>
  <c r="CC110" i="10"/>
  <c r="CB110" i="10"/>
  <c r="CA110" i="10"/>
  <c r="AT110" i="10"/>
  <c r="CL109" i="10"/>
  <c r="CF109" i="10"/>
  <c r="CE109" i="10"/>
  <c r="CD109" i="10"/>
  <c r="CC109" i="10"/>
  <c r="CB109" i="10"/>
  <c r="CA109" i="10"/>
  <c r="AT109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D103" i="10"/>
  <c r="CC103" i="10"/>
  <c r="CB103" i="10"/>
  <c r="CA103" i="10"/>
  <c r="AR103" i="10"/>
  <c r="CD102" i="10"/>
  <c r="CC102" i="10"/>
  <c r="CB102" i="10"/>
  <c r="CA102" i="10"/>
  <c r="AR102" i="10"/>
  <c r="CD101" i="10"/>
  <c r="CC101" i="10"/>
  <c r="CB101" i="10"/>
  <c r="CA101" i="10"/>
  <c r="AR101" i="10"/>
  <c r="CD100" i="10"/>
  <c r="CC100" i="10"/>
  <c r="CB100" i="10"/>
  <c r="CA100" i="10"/>
  <c r="AR100" i="10"/>
  <c r="CD99" i="10"/>
  <c r="CC99" i="10"/>
  <c r="CB99" i="10"/>
  <c r="CA99" i="10"/>
  <c r="AR99" i="10"/>
  <c r="CD98" i="10"/>
  <c r="CC98" i="10"/>
  <c r="CB98" i="10"/>
  <c r="CA98" i="10"/>
  <c r="AR98" i="10"/>
  <c r="CD97" i="10"/>
  <c r="CC97" i="10"/>
  <c r="CB97" i="10"/>
  <c r="CA97" i="10"/>
  <c r="AR97" i="10"/>
  <c r="CD96" i="10"/>
  <c r="CC96" i="10"/>
  <c r="CB96" i="10"/>
  <c r="CA96" i="10"/>
  <c r="AR96" i="10"/>
  <c r="CD95" i="10"/>
  <c r="CC95" i="10"/>
  <c r="CB95" i="10"/>
  <c r="CA95" i="10"/>
  <c r="AR95" i="10"/>
  <c r="CD94" i="10"/>
  <c r="CC94" i="10"/>
  <c r="CB94" i="10"/>
  <c r="CA94" i="10"/>
  <c r="AR94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AX71" i="10"/>
  <c r="A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CE70" i="10"/>
  <c r="CD70" i="10"/>
  <c r="CC70" i="10"/>
  <c r="CB70" i="10"/>
  <c r="CA70" i="10"/>
  <c r="AY70" i="10"/>
  <c r="CE69" i="10"/>
  <c r="CD69" i="10"/>
  <c r="CC69" i="10"/>
  <c r="CB69" i="10"/>
  <c r="CA69" i="10"/>
  <c r="AY69" i="10"/>
  <c r="CE68" i="10"/>
  <c r="CD68" i="10"/>
  <c r="CC68" i="10"/>
  <c r="CB68" i="10"/>
  <c r="CA68" i="10"/>
  <c r="AY68" i="10"/>
  <c r="CE67" i="10"/>
  <c r="CD67" i="10"/>
  <c r="CC67" i="10"/>
  <c r="CB67" i="10"/>
  <c r="CA67" i="10"/>
  <c r="AY67" i="10"/>
  <c r="CE66" i="10"/>
  <c r="CD66" i="10"/>
  <c r="CC66" i="10"/>
  <c r="CB66" i="10"/>
  <c r="CA66" i="10"/>
  <c r="AY66" i="10"/>
  <c r="CE65" i="10"/>
  <c r="CD65" i="10"/>
  <c r="CC65" i="10"/>
  <c r="CB65" i="10"/>
  <c r="CA65" i="10"/>
  <c r="AY65" i="10"/>
  <c r="CE64" i="10"/>
  <c r="CD64" i="10"/>
  <c r="CC64" i="10"/>
  <c r="CB64" i="10"/>
  <c r="CA64" i="10"/>
  <c r="AY64" i="10"/>
  <c r="CE63" i="10"/>
  <c r="CD63" i="10"/>
  <c r="CC63" i="10"/>
  <c r="CB63" i="10"/>
  <c r="CA63" i="10"/>
  <c r="AY63" i="10"/>
  <c r="CE62" i="10"/>
  <c r="CD62" i="10"/>
  <c r="CC62" i="10"/>
  <c r="CB62" i="10"/>
  <c r="CA62" i="10"/>
  <c r="AY62" i="10"/>
  <c r="CE61" i="10"/>
  <c r="CD61" i="10"/>
  <c r="CC61" i="10"/>
  <c r="CB61" i="10"/>
  <c r="CA61" i="10"/>
  <c r="AY61" i="10"/>
  <c r="CE60" i="10"/>
  <c r="CD60" i="10"/>
  <c r="CC60" i="10"/>
  <c r="CB60" i="10"/>
  <c r="CA60" i="10"/>
  <c r="AY60" i="10"/>
  <c r="CE59" i="10"/>
  <c r="CD59" i="10"/>
  <c r="CC59" i="10"/>
  <c r="CB59" i="10"/>
  <c r="CA59" i="10"/>
  <c r="AY59" i="10"/>
  <c r="CE58" i="10"/>
  <c r="CD58" i="10"/>
  <c r="CC58" i="10"/>
  <c r="CB58" i="10"/>
  <c r="CA58" i="10"/>
  <c r="AY58" i="10"/>
  <c r="CE57" i="10"/>
  <c r="CD57" i="10"/>
  <c r="CC57" i="10"/>
  <c r="CB57" i="10"/>
  <c r="CA57" i="10"/>
  <c r="AY57" i="10"/>
  <c r="CE56" i="10"/>
  <c r="CD56" i="10"/>
  <c r="CC56" i="10"/>
  <c r="CB56" i="10"/>
  <c r="CA56" i="10"/>
  <c r="AY56" i="10"/>
  <c r="CE55" i="10"/>
  <c r="CD55" i="10"/>
  <c r="CC55" i="10"/>
  <c r="CB55" i="10"/>
  <c r="CA55" i="10"/>
  <c r="AY55" i="10"/>
  <c r="CE54" i="10"/>
  <c r="CD54" i="10"/>
  <c r="CC54" i="10"/>
  <c r="CB54" i="10"/>
  <c r="CA54" i="10"/>
  <c r="AY54" i="10"/>
  <c r="CE53" i="10"/>
  <c r="CD53" i="10"/>
  <c r="CC53" i="10"/>
  <c r="CB53" i="10"/>
  <c r="CA53" i="10"/>
  <c r="AY53" i="10"/>
  <c r="CE52" i="10"/>
  <c r="CD52" i="10"/>
  <c r="CC52" i="10"/>
  <c r="CB52" i="10"/>
  <c r="CA52" i="10"/>
  <c r="AY52" i="10"/>
  <c r="CE51" i="10"/>
  <c r="CD51" i="10"/>
  <c r="CC51" i="10"/>
  <c r="CB51" i="10"/>
  <c r="CA51" i="10"/>
  <c r="AY51" i="10"/>
  <c r="CE50" i="10"/>
  <c r="CD50" i="10"/>
  <c r="CC50" i="10"/>
  <c r="CB50" i="10"/>
  <c r="CA50" i="10"/>
  <c r="AY50" i="10"/>
  <c r="CE49" i="10"/>
  <c r="CD49" i="10"/>
  <c r="CC49" i="10"/>
  <c r="CB49" i="10"/>
  <c r="CA49" i="10"/>
  <c r="AY49" i="10"/>
  <c r="CE48" i="10"/>
  <c r="CD48" i="10"/>
  <c r="CC48" i="10"/>
  <c r="CB48" i="10"/>
  <c r="CA48" i="10"/>
  <c r="AY48" i="10"/>
  <c r="CE47" i="10"/>
  <c r="CD47" i="10"/>
  <c r="CC47" i="10"/>
  <c r="CB47" i="10"/>
  <c r="CA47" i="10"/>
  <c r="AY47" i="10"/>
  <c r="CE46" i="10"/>
  <c r="CD46" i="10"/>
  <c r="CC46" i="10"/>
  <c r="CB46" i="10"/>
  <c r="CA46" i="10"/>
  <c r="AY46" i="10"/>
  <c r="CE45" i="10"/>
  <c r="CD45" i="10"/>
  <c r="CC45" i="10"/>
  <c r="CB45" i="10"/>
  <c r="CA45" i="10"/>
  <c r="AY45" i="10"/>
  <c r="CE44" i="10"/>
  <c r="CD44" i="10"/>
  <c r="CC44" i="10"/>
  <c r="CB44" i="10"/>
  <c r="CA44" i="10"/>
  <c r="AY44" i="10"/>
  <c r="CE43" i="10"/>
  <c r="CD43" i="10"/>
  <c r="CC43" i="10"/>
  <c r="CB43" i="10"/>
  <c r="CA43" i="10"/>
  <c r="AY43" i="10"/>
  <c r="CE42" i="10"/>
  <c r="CD42" i="10"/>
  <c r="CC42" i="10"/>
  <c r="CB42" i="10"/>
  <c r="CA42" i="10"/>
  <c r="AY42" i="10"/>
  <c r="CE41" i="10"/>
  <c r="CD41" i="10"/>
  <c r="CC41" i="10"/>
  <c r="CB41" i="10"/>
  <c r="CA41" i="10"/>
  <c r="AY41" i="10"/>
  <c r="CE40" i="10"/>
  <c r="CD40" i="10"/>
  <c r="CC40" i="10"/>
  <c r="CB40" i="10"/>
  <c r="CA40" i="10"/>
  <c r="AY40" i="10"/>
  <c r="CE39" i="10"/>
  <c r="CD39" i="10"/>
  <c r="CC39" i="10"/>
  <c r="CB39" i="10"/>
  <c r="CA39" i="10"/>
  <c r="AY39" i="10"/>
  <c r="CE38" i="10"/>
  <c r="CD38" i="10"/>
  <c r="CC38" i="10"/>
  <c r="CB38" i="10"/>
  <c r="CA38" i="10"/>
  <c r="AY38" i="10"/>
  <c r="CE37" i="10"/>
  <c r="CD37" i="10"/>
  <c r="CC37" i="10"/>
  <c r="CB37" i="10"/>
  <c r="CA37" i="10"/>
  <c r="AY37" i="10"/>
  <c r="CE36" i="10"/>
  <c r="CD36" i="10"/>
  <c r="CC36" i="10"/>
  <c r="CB36" i="10"/>
  <c r="CA36" i="10"/>
  <c r="AY36" i="10"/>
  <c r="CE35" i="10"/>
  <c r="CD35" i="10"/>
  <c r="CC35" i="10"/>
  <c r="CB35" i="10"/>
  <c r="CA35" i="10"/>
  <c r="AY35" i="10"/>
  <c r="CE34" i="10"/>
  <c r="CD34" i="10"/>
  <c r="CC34" i="10"/>
  <c r="CB34" i="10"/>
  <c r="CA34" i="10"/>
  <c r="AY34" i="10"/>
  <c r="CE33" i="10"/>
  <c r="CD33" i="10"/>
  <c r="CC33" i="10"/>
  <c r="CB33" i="10"/>
  <c r="CA33" i="10"/>
  <c r="AY33" i="10"/>
  <c r="CE32" i="10"/>
  <c r="CD32" i="10"/>
  <c r="CC32" i="10"/>
  <c r="CB32" i="10"/>
  <c r="CA32" i="10"/>
  <c r="AY32" i="10"/>
  <c r="CE31" i="10"/>
  <c r="CD31" i="10"/>
  <c r="CC31" i="10"/>
  <c r="CB31" i="10"/>
  <c r="CA31" i="10"/>
  <c r="AY31" i="10"/>
  <c r="CE30" i="10"/>
  <c r="CD30" i="10"/>
  <c r="CC30" i="10"/>
  <c r="CB30" i="10"/>
  <c r="CA30" i="10"/>
  <c r="AY30" i="10"/>
  <c r="CE29" i="10"/>
  <c r="CD29" i="10"/>
  <c r="CC29" i="10"/>
  <c r="CB29" i="10"/>
  <c r="CA29" i="10"/>
  <c r="AY29" i="10"/>
  <c r="CE28" i="10"/>
  <c r="CD28" i="10"/>
  <c r="CC28" i="10"/>
  <c r="CB28" i="10"/>
  <c r="CA28" i="10"/>
  <c r="AY28" i="10"/>
  <c r="CE27" i="10"/>
  <c r="CD27" i="10"/>
  <c r="CC27" i="10"/>
  <c r="CB27" i="10"/>
  <c r="CA27" i="10"/>
  <c r="AY27" i="10"/>
  <c r="CE26" i="10"/>
  <c r="CD26" i="10"/>
  <c r="CC26" i="10"/>
  <c r="CB26" i="10"/>
  <c r="CA26" i="10"/>
  <c r="AY26" i="10"/>
  <c r="CE25" i="10"/>
  <c r="CD25" i="10"/>
  <c r="CC25" i="10"/>
  <c r="CB25" i="10"/>
  <c r="CA25" i="10"/>
  <c r="AY25" i="10"/>
  <c r="CE24" i="10"/>
  <c r="CD24" i="10"/>
  <c r="CC24" i="10"/>
  <c r="CB24" i="10"/>
  <c r="CA24" i="10"/>
  <c r="AY24" i="10"/>
  <c r="CE23" i="10"/>
  <c r="CD23" i="10"/>
  <c r="CC23" i="10"/>
  <c r="CB23" i="10"/>
  <c r="CA23" i="10"/>
  <c r="AY23" i="10"/>
  <c r="CE22" i="10"/>
  <c r="CD22" i="10"/>
  <c r="CC22" i="10"/>
  <c r="CB22" i="10"/>
  <c r="CA22" i="10"/>
  <c r="AY22" i="10"/>
  <c r="CE21" i="10"/>
  <c r="CD21" i="10"/>
  <c r="CC21" i="10"/>
  <c r="CB21" i="10"/>
  <c r="CA21" i="10"/>
  <c r="AY21" i="10"/>
  <c r="CE20" i="10"/>
  <c r="CD20" i="10"/>
  <c r="CC20" i="10"/>
  <c r="CB20" i="10"/>
  <c r="CA20" i="10"/>
  <c r="AY20" i="10"/>
  <c r="CE19" i="10"/>
  <c r="CD19" i="10"/>
  <c r="CC19" i="10"/>
  <c r="CB19" i="10"/>
  <c r="CA19" i="10"/>
  <c r="AY19" i="10"/>
  <c r="CE18" i="10"/>
  <c r="CD18" i="10"/>
  <c r="CC18" i="10"/>
  <c r="CB18" i="10"/>
  <c r="CA18" i="10"/>
  <c r="AY18" i="10"/>
  <c r="CE17" i="10"/>
  <c r="CD17" i="10"/>
  <c r="CC17" i="10"/>
  <c r="CB17" i="10"/>
  <c r="CA17" i="10"/>
  <c r="AY17" i="10"/>
  <c r="CE16" i="10"/>
  <c r="CD16" i="10"/>
  <c r="CC16" i="10"/>
  <c r="CB16" i="10"/>
  <c r="CA16" i="10"/>
  <c r="AY16" i="10"/>
  <c r="CE15" i="10"/>
  <c r="CD15" i="10"/>
  <c r="CC15" i="10"/>
  <c r="CB15" i="10"/>
  <c r="CA15" i="10"/>
  <c r="AY15" i="10"/>
  <c r="CE14" i="10"/>
  <c r="CD14" i="10"/>
  <c r="CC14" i="10"/>
  <c r="CB14" i="10"/>
  <c r="CA14" i="10"/>
  <c r="AY14" i="10"/>
  <c r="CE13" i="10"/>
  <c r="CD13" i="10"/>
  <c r="CC13" i="10"/>
  <c r="CB13" i="10"/>
  <c r="CA13" i="10"/>
  <c r="AY13" i="10"/>
  <c r="CE12" i="10"/>
  <c r="CD12" i="10"/>
  <c r="CC12" i="10"/>
  <c r="CB12" i="10"/>
  <c r="CA12" i="10"/>
  <c r="AY12" i="10"/>
  <c r="CE11" i="10"/>
  <c r="CD11" i="10"/>
  <c r="CC11" i="10"/>
  <c r="CB11" i="10"/>
  <c r="CA11" i="10"/>
  <c r="AY11" i="10"/>
  <c r="A5" i="10"/>
  <c r="A4" i="10"/>
  <c r="A3" i="10"/>
  <c r="A2" i="10"/>
  <c r="B11" i="8"/>
  <c r="CG11" i="8"/>
  <c r="CH11" i="8"/>
  <c r="CI11" i="8"/>
  <c r="W11" i="8"/>
  <c r="AA11" i="8"/>
  <c r="CJ11" i="8"/>
  <c r="CK11" i="8"/>
  <c r="B12" i="8"/>
  <c r="CG12" i="8"/>
  <c r="CH12" i="8"/>
  <c r="CI12" i="8"/>
  <c r="W12" i="8"/>
  <c r="AA12" i="8"/>
  <c r="CJ12" i="8"/>
  <c r="CK12" i="8"/>
  <c r="B13" i="8"/>
  <c r="CG13" i="8"/>
  <c r="CH13" i="8"/>
  <c r="CI13" i="8"/>
  <c r="W13" i="8"/>
  <c r="AA13" i="8"/>
  <c r="CJ13" i="8"/>
  <c r="CK13" i="8"/>
  <c r="B14" i="8"/>
  <c r="CG14" i="8"/>
  <c r="CH14" i="8"/>
  <c r="CI14" i="8"/>
  <c r="W14" i="8"/>
  <c r="AA14" i="8"/>
  <c r="CJ14" i="8"/>
  <c r="CK14" i="8"/>
  <c r="B15" i="8"/>
  <c r="CG15" i="8"/>
  <c r="CH15" i="8"/>
  <c r="CI15" i="8"/>
  <c r="W15" i="8"/>
  <c r="AA15" i="8"/>
  <c r="CJ15" i="8"/>
  <c r="CK15" i="8"/>
  <c r="B16" i="8"/>
  <c r="CG16" i="8"/>
  <c r="CH16" i="8"/>
  <c r="CI16" i="8"/>
  <c r="W16" i="8"/>
  <c r="AA16" i="8"/>
  <c r="CJ16" i="8"/>
  <c r="CK16" i="8"/>
  <c r="B17" i="8"/>
  <c r="CG17" i="8"/>
  <c r="CH17" i="8"/>
  <c r="CI17" i="8"/>
  <c r="W17" i="8"/>
  <c r="AA17" i="8"/>
  <c r="CJ17" i="8"/>
  <c r="CK17" i="8"/>
  <c r="B18" i="8"/>
  <c r="CG18" i="8"/>
  <c r="CH18" i="8"/>
  <c r="CI18" i="8"/>
  <c r="W18" i="8"/>
  <c r="AA18" i="8"/>
  <c r="CJ18" i="8"/>
  <c r="CK18" i="8"/>
  <c r="B19" i="8"/>
  <c r="CG19" i="8"/>
  <c r="CH19" i="8"/>
  <c r="CI19" i="8"/>
  <c r="W19" i="8"/>
  <c r="AA19" i="8"/>
  <c r="CJ19" i="8"/>
  <c r="CK19" i="8"/>
  <c r="B20" i="8"/>
  <c r="CG20" i="8"/>
  <c r="CH20" i="8"/>
  <c r="CI20" i="8"/>
  <c r="W20" i="8"/>
  <c r="AA20" i="8"/>
  <c r="CJ20" i="8"/>
  <c r="CK20" i="8"/>
  <c r="B21" i="8"/>
  <c r="CG21" i="8"/>
  <c r="CH21" i="8"/>
  <c r="CI21" i="8"/>
  <c r="W21" i="8"/>
  <c r="AA21" i="8"/>
  <c r="CJ21" i="8"/>
  <c r="CK21" i="8"/>
  <c r="B22" i="8"/>
  <c r="CG22" i="8"/>
  <c r="CH22" i="8"/>
  <c r="CI22" i="8"/>
  <c r="W22" i="8"/>
  <c r="AA22" i="8"/>
  <c r="CJ22" i="8"/>
  <c r="CK22" i="8"/>
  <c r="B23" i="8"/>
  <c r="CG23" i="8"/>
  <c r="CH23" i="8"/>
  <c r="CI23" i="8"/>
  <c r="W23" i="8"/>
  <c r="AA23" i="8"/>
  <c r="CJ23" i="8"/>
  <c r="CK23" i="8"/>
  <c r="B24" i="8"/>
  <c r="CG24" i="8"/>
  <c r="CH24" i="8"/>
  <c r="CI24" i="8"/>
  <c r="W24" i="8"/>
  <c r="AA24" i="8"/>
  <c r="CJ24" i="8"/>
  <c r="CK24" i="8"/>
  <c r="B25" i="8"/>
  <c r="CG25" i="8"/>
  <c r="CH25" i="8"/>
  <c r="CI25" i="8"/>
  <c r="W25" i="8"/>
  <c r="AA25" i="8"/>
  <c r="CJ25" i="8"/>
  <c r="CK25" i="8"/>
  <c r="B26" i="8"/>
  <c r="CG26" i="8"/>
  <c r="CH26" i="8"/>
  <c r="CI26" i="8"/>
  <c r="W26" i="8"/>
  <c r="AA26" i="8"/>
  <c r="CJ26" i="8"/>
  <c r="CK26" i="8"/>
  <c r="B27" i="8"/>
  <c r="CG27" i="8"/>
  <c r="CH27" i="8"/>
  <c r="CI27" i="8"/>
  <c r="W27" i="8"/>
  <c r="AA27" i="8"/>
  <c r="CJ27" i="8"/>
  <c r="CK27" i="8"/>
  <c r="B28" i="8"/>
  <c r="CG28" i="8"/>
  <c r="CH28" i="8"/>
  <c r="CI28" i="8"/>
  <c r="W28" i="8"/>
  <c r="AA28" i="8"/>
  <c r="CJ28" i="8"/>
  <c r="CK28" i="8"/>
  <c r="B29" i="8"/>
  <c r="CG29" i="8"/>
  <c r="CH29" i="8"/>
  <c r="CI29" i="8"/>
  <c r="W29" i="8"/>
  <c r="AA29" i="8"/>
  <c r="CJ29" i="8"/>
  <c r="CK29" i="8"/>
  <c r="B30" i="8"/>
  <c r="CG30" i="8"/>
  <c r="CH30" i="8"/>
  <c r="CI30" i="8"/>
  <c r="W30" i="8"/>
  <c r="AA30" i="8"/>
  <c r="CJ30" i="8"/>
  <c r="CK30" i="8"/>
  <c r="B31" i="8"/>
  <c r="CG31" i="8"/>
  <c r="CH31" i="8"/>
  <c r="CI31" i="8"/>
  <c r="W31" i="8"/>
  <c r="AA31" i="8"/>
  <c r="CJ31" i="8"/>
  <c r="CK31" i="8"/>
  <c r="B32" i="8"/>
  <c r="CG32" i="8"/>
  <c r="CH32" i="8"/>
  <c r="CI32" i="8"/>
  <c r="W32" i="8"/>
  <c r="AA32" i="8"/>
  <c r="CJ32" i="8"/>
  <c r="CK32" i="8"/>
  <c r="B33" i="8"/>
  <c r="CG33" i="8"/>
  <c r="CH33" i="8"/>
  <c r="CI33" i="8"/>
  <c r="W33" i="8"/>
  <c r="AA33" i="8"/>
  <c r="CJ33" i="8"/>
  <c r="CK33" i="8"/>
  <c r="B34" i="8"/>
  <c r="CG34" i="8"/>
  <c r="CH34" i="8"/>
  <c r="CI34" i="8"/>
  <c r="W34" i="8"/>
  <c r="AA34" i="8"/>
  <c r="CJ34" i="8"/>
  <c r="CK34" i="8"/>
  <c r="B35" i="8"/>
  <c r="CG35" i="8"/>
  <c r="CH35" i="8"/>
  <c r="CI35" i="8"/>
  <c r="W35" i="8"/>
  <c r="AA35" i="8"/>
  <c r="CJ35" i="8"/>
  <c r="CK35" i="8"/>
  <c r="B36" i="8"/>
  <c r="CG36" i="8"/>
  <c r="CH36" i="8"/>
  <c r="CI36" i="8"/>
  <c r="W36" i="8"/>
  <c r="AA36" i="8"/>
  <c r="CJ36" i="8"/>
  <c r="CK36" i="8"/>
  <c r="B37" i="8"/>
  <c r="CG37" i="8"/>
  <c r="CH37" i="8"/>
  <c r="CI37" i="8"/>
  <c r="W37" i="8"/>
  <c r="AA37" i="8"/>
  <c r="CJ37" i="8"/>
  <c r="CK37" i="8"/>
  <c r="B38" i="8"/>
  <c r="CG38" i="8"/>
  <c r="CH38" i="8"/>
  <c r="CI38" i="8"/>
  <c r="W38" i="8"/>
  <c r="AA38" i="8"/>
  <c r="CJ38" i="8"/>
  <c r="CK38" i="8"/>
  <c r="B39" i="8"/>
  <c r="CG39" i="8"/>
  <c r="CH39" i="8"/>
  <c r="CI39" i="8"/>
  <c r="W39" i="8"/>
  <c r="AA39" i="8"/>
  <c r="CJ39" i="8"/>
  <c r="CK39" i="8"/>
  <c r="B40" i="8"/>
  <c r="CG40" i="8"/>
  <c r="CH40" i="8"/>
  <c r="CI40" i="8"/>
  <c r="W40" i="8"/>
  <c r="AA40" i="8"/>
  <c r="CJ40" i="8"/>
  <c r="CK40" i="8"/>
  <c r="B41" i="8"/>
  <c r="CG41" i="8"/>
  <c r="CH41" i="8"/>
  <c r="CI41" i="8"/>
  <c r="W41" i="8"/>
  <c r="AA41" i="8"/>
  <c r="CJ41" i="8"/>
  <c r="CK41" i="8"/>
  <c r="B42" i="8"/>
  <c r="CG42" i="8"/>
  <c r="CH42" i="8"/>
  <c r="CI42" i="8"/>
  <c r="W42" i="8"/>
  <c r="AA42" i="8"/>
  <c r="CJ42" i="8"/>
  <c r="CK42" i="8"/>
  <c r="B43" i="8"/>
  <c r="CG43" i="8"/>
  <c r="CH43" i="8"/>
  <c r="CI43" i="8"/>
  <c r="W43" i="8"/>
  <c r="AA43" i="8"/>
  <c r="CJ43" i="8"/>
  <c r="CK43" i="8"/>
  <c r="B44" i="8"/>
  <c r="CG44" i="8"/>
  <c r="CH44" i="8"/>
  <c r="CI44" i="8"/>
  <c r="W44" i="8"/>
  <c r="AA44" i="8"/>
  <c r="CJ44" i="8"/>
  <c r="CK44" i="8"/>
  <c r="B45" i="8"/>
  <c r="CG45" i="8"/>
  <c r="CH45" i="8"/>
  <c r="CI45" i="8"/>
  <c r="W45" i="8"/>
  <c r="AA45" i="8"/>
  <c r="CJ45" i="8"/>
  <c r="CK45" i="8"/>
  <c r="B46" i="8"/>
  <c r="CG46" i="8"/>
  <c r="CH46" i="8"/>
  <c r="CI46" i="8"/>
  <c r="W46" i="8"/>
  <c r="AA46" i="8"/>
  <c r="CJ46" i="8"/>
  <c r="CK46" i="8"/>
  <c r="B47" i="8"/>
  <c r="CG47" i="8"/>
  <c r="CH47" i="8"/>
  <c r="CI47" i="8"/>
  <c r="W47" i="8"/>
  <c r="AA47" i="8"/>
  <c r="CJ47" i="8"/>
  <c r="CK47" i="8"/>
  <c r="B48" i="8"/>
  <c r="CG48" i="8"/>
  <c r="CH48" i="8"/>
  <c r="CI48" i="8"/>
  <c r="W48" i="8"/>
  <c r="AA48" i="8"/>
  <c r="CJ48" i="8"/>
  <c r="CK48" i="8"/>
  <c r="B49" i="8"/>
  <c r="CG49" i="8"/>
  <c r="CH49" i="8"/>
  <c r="CI49" i="8"/>
  <c r="W49" i="8"/>
  <c r="AA49" i="8"/>
  <c r="CJ49" i="8"/>
  <c r="CK49" i="8"/>
  <c r="B50" i="8"/>
  <c r="CG50" i="8"/>
  <c r="CH50" i="8"/>
  <c r="CI50" i="8"/>
  <c r="W50" i="8"/>
  <c r="AA50" i="8"/>
  <c r="CJ50" i="8"/>
  <c r="CK50" i="8"/>
  <c r="B51" i="8"/>
  <c r="CG51" i="8"/>
  <c r="CH51" i="8"/>
  <c r="CI51" i="8"/>
  <c r="W51" i="8"/>
  <c r="AA51" i="8"/>
  <c r="CJ51" i="8"/>
  <c r="CK51" i="8"/>
  <c r="B52" i="8"/>
  <c r="CG52" i="8"/>
  <c r="CH52" i="8"/>
  <c r="CI52" i="8"/>
  <c r="W52" i="8"/>
  <c r="AA52" i="8"/>
  <c r="CJ52" i="8"/>
  <c r="CK52" i="8"/>
  <c r="B53" i="8"/>
  <c r="CG53" i="8"/>
  <c r="CH53" i="8"/>
  <c r="CI53" i="8"/>
  <c r="W53" i="8"/>
  <c r="AA53" i="8"/>
  <c r="CJ53" i="8"/>
  <c r="CK53" i="8"/>
  <c r="B54" i="8"/>
  <c r="CG54" i="8"/>
  <c r="CH54" i="8"/>
  <c r="CI54" i="8"/>
  <c r="W54" i="8"/>
  <c r="AA54" i="8"/>
  <c r="CJ54" i="8"/>
  <c r="CK54" i="8"/>
  <c r="B55" i="8"/>
  <c r="CG55" i="8"/>
  <c r="CH55" i="8"/>
  <c r="CI55" i="8"/>
  <c r="W55" i="8"/>
  <c r="AA55" i="8"/>
  <c r="CJ55" i="8"/>
  <c r="CK55" i="8"/>
  <c r="B56" i="8"/>
  <c r="CG56" i="8"/>
  <c r="CH56" i="8"/>
  <c r="CI56" i="8"/>
  <c r="W56" i="8"/>
  <c r="AA56" i="8"/>
  <c r="CJ56" i="8"/>
  <c r="CK56" i="8"/>
  <c r="B57" i="8"/>
  <c r="CG57" i="8"/>
  <c r="CH57" i="8"/>
  <c r="CI57" i="8"/>
  <c r="W57" i="8"/>
  <c r="AA57" i="8"/>
  <c r="CJ57" i="8"/>
  <c r="CK57" i="8"/>
  <c r="B58" i="8"/>
  <c r="CG58" i="8"/>
  <c r="CH58" i="8"/>
  <c r="CI58" i="8"/>
  <c r="W58" i="8"/>
  <c r="AA58" i="8"/>
  <c r="CJ58" i="8"/>
  <c r="CK58" i="8"/>
  <c r="B59" i="8"/>
  <c r="CG59" i="8"/>
  <c r="CH59" i="8"/>
  <c r="CI59" i="8"/>
  <c r="W59" i="8"/>
  <c r="AA59" i="8"/>
  <c r="CJ59" i="8"/>
  <c r="CK59" i="8"/>
  <c r="B60" i="8"/>
  <c r="CG60" i="8"/>
  <c r="CH60" i="8"/>
  <c r="CI60" i="8"/>
  <c r="W60" i="8"/>
  <c r="AA60" i="8"/>
  <c r="CJ60" i="8"/>
  <c r="CK60" i="8"/>
  <c r="B61" i="8"/>
  <c r="CG61" i="8"/>
  <c r="CH61" i="8"/>
  <c r="CI61" i="8"/>
  <c r="W61" i="8"/>
  <c r="AA61" i="8"/>
  <c r="CJ61" i="8"/>
  <c r="CK61" i="8"/>
  <c r="B62" i="8"/>
  <c r="CG62" i="8"/>
  <c r="CH62" i="8"/>
  <c r="CI62" i="8"/>
  <c r="W62" i="8"/>
  <c r="AA62" i="8"/>
  <c r="CJ62" i="8"/>
  <c r="CK62" i="8"/>
  <c r="B63" i="8"/>
  <c r="CG63" i="8"/>
  <c r="CH63" i="8"/>
  <c r="CI63" i="8"/>
  <c r="W63" i="8"/>
  <c r="AA63" i="8"/>
  <c r="CJ63" i="8"/>
  <c r="CK63" i="8"/>
  <c r="B64" i="8"/>
  <c r="CG64" i="8"/>
  <c r="CH64" i="8"/>
  <c r="CI64" i="8"/>
  <c r="W64" i="8"/>
  <c r="AA64" i="8"/>
  <c r="CJ64" i="8"/>
  <c r="CK64" i="8"/>
  <c r="B65" i="8"/>
  <c r="CG65" i="8"/>
  <c r="CH65" i="8"/>
  <c r="CI65" i="8"/>
  <c r="W65" i="8"/>
  <c r="AA65" i="8"/>
  <c r="CJ65" i="8"/>
  <c r="CK65" i="8"/>
  <c r="B66" i="8"/>
  <c r="CG66" i="8"/>
  <c r="CH66" i="8"/>
  <c r="CI66" i="8"/>
  <c r="W66" i="8"/>
  <c r="AA66" i="8"/>
  <c r="CJ66" i="8"/>
  <c r="CK66" i="8"/>
  <c r="B67" i="8"/>
  <c r="CG67" i="8"/>
  <c r="CH67" i="8"/>
  <c r="CI67" i="8"/>
  <c r="W67" i="8"/>
  <c r="AA67" i="8"/>
  <c r="CJ67" i="8"/>
  <c r="CK67" i="8"/>
  <c r="B68" i="8"/>
  <c r="CG68" i="8"/>
  <c r="CH68" i="8"/>
  <c r="CI68" i="8"/>
  <c r="W68" i="8"/>
  <c r="AA68" i="8"/>
  <c r="CJ68" i="8"/>
  <c r="CK68" i="8"/>
  <c r="B69" i="8"/>
  <c r="CG69" i="8"/>
  <c r="CH69" i="8"/>
  <c r="CI69" i="8"/>
  <c r="W69" i="8"/>
  <c r="AA69" i="8"/>
  <c r="CJ69" i="8"/>
  <c r="CK69" i="8"/>
  <c r="B70" i="8"/>
  <c r="CG70" i="8"/>
  <c r="CH70" i="8"/>
  <c r="CI70" i="8"/>
  <c r="W70" i="8"/>
  <c r="AA70" i="8"/>
  <c r="CJ70" i="8"/>
  <c r="CK70" i="8"/>
  <c r="D94" i="8"/>
  <c r="E94" i="8"/>
  <c r="C94" i="8"/>
  <c r="CG94" i="8"/>
  <c r="CH94" i="8"/>
  <c r="CI94" i="8"/>
  <c r="CJ94" i="8"/>
  <c r="E95" i="8"/>
  <c r="CG95" i="8"/>
  <c r="CH95" i="8"/>
  <c r="CI95" i="8"/>
  <c r="CJ95" i="8"/>
  <c r="E96" i="8"/>
  <c r="CG96" i="8"/>
  <c r="CH96" i="8"/>
  <c r="CI96" i="8"/>
  <c r="CJ96" i="8"/>
  <c r="D97" i="8"/>
  <c r="E97" i="8"/>
  <c r="C97" i="8"/>
  <c r="CG97" i="8"/>
  <c r="CH97" i="8"/>
  <c r="CI97" i="8"/>
  <c r="CJ97" i="8"/>
  <c r="D98" i="8"/>
  <c r="E98" i="8"/>
  <c r="C98" i="8"/>
  <c r="CG98" i="8"/>
  <c r="CH98" i="8"/>
  <c r="CI98" i="8"/>
  <c r="CJ98" i="8"/>
  <c r="D99" i="8"/>
  <c r="E99" i="8"/>
  <c r="C99" i="8"/>
  <c r="CG99" i="8"/>
  <c r="CH99" i="8"/>
  <c r="CI99" i="8"/>
  <c r="CJ99" i="8"/>
  <c r="D100" i="8"/>
  <c r="E100" i="8"/>
  <c r="C100" i="8"/>
  <c r="CG100" i="8"/>
  <c r="CH100" i="8"/>
  <c r="CI100" i="8"/>
  <c r="CJ100" i="8"/>
  <c r="D101" i="8"/>
  <c r="E101" i="8"/>
  <c r="C101" i="8"/>
  <c r="CG101" i="8"/>
  <c r="CH101" i="8"/>
  <c r="CI101" i="8"/>
  <c r="CJ101" i="8"/>
  <c r="D102" i="8"/>
  <c r="E102" i="8"/>
  <c r="C102" i="8"/>
  <c r="CG102" i="8"/>
  <c r="CH102" i="8"/>
  <c r="CI102" i="8"/>
  <c r="CJ102" i="8"/>
  <c r="D103" i="8"/>
  <c r="E103" i="8"/>
  <c r="C103" i="8"/>
  <c r="CG103" i="8"/>
  <c r="CH103" i="8"/>
  <c r="CI103" i="8"/>
  <c r="CJ103" i="8"/>
  <c r="D109" i="8"/>
  <c r="E109" i="8"/>
  <c r="C109" i="8"/>
  <c r="CG109" i="8"/>
  <c r="CH109" i="8"/>
  <c r="CI109" i="8"/>
  <c r="CJ109" i="8"/>
  <c r="CK109" i="8"/>
  <c r="D110" i="8"/>
  <c r="E110" i="8"/>
  <c r="C110" i="8"/>
  <c r="CG110" i="8"/>
  <c r="CH110" i="8"/>
  <c r="CI110" i="8"/>
  <c r="CJ110" i="8"/>
  <c r="CK110" i="8"/>
  <c r="D111" i="8"/>
  <c r="E111" i="8"/>
  <c r="C111" i="8"/>
  <c r="CG111" i="8"/>
  <c r="CH111" i="8"/>
  <c r="CI111" i="8"/>
  <c r="CJ111" i="8"/>
  <c r="CK111" i="8"/>
  <c r="D112" i="8"/>
  <c r="E112" i="8"/>
  <c r="C112" i="8"/>
  <c r="CG112" i="8"/>
  <c r="CH112" i="8"/>
  <c r="CI112" i="8"/>
  <c r="CJ112" i="8"/>
  <c r="CK112" i="8"/>
  <c r="D113" i="8"/>
  <c r="E113" i="8"/>
  <c r="C113" i="8"/>
  <c r="CG113" i="8"/>
  <c r="CH113" i="8"/>
  <c r="CI113" i="8"/>
  <c r="CJ113" i="8"/>
  <c r="CK113" i="8"/>
  <c r="D114" i="8"/>
  <c r="E114" i="8"/>
  <c r="C114" i="8"/>
  <c r="CG114" i="8"/>
  <c r="CH114" i="8"/>
  <c r="CI114" i="8"/>
  <c r="CJ114" i="8"/>
  <c r="CK114" i="8"/>
  <c r="D115" i="8"/>
  <c r="E115" i="8"/>
  <c r="C115" i="8"/>
  <c r="CG115" i="8"/>
  <c r="CH115" i="8"/>
  <c r="CI115" i="8"/>
  <c r="CJ115" i="8"/>
  <c r="CK115" i="8"/>
  <c r="D116" i="8"/>
  <c r="E116" i="8"/>
  <c r="C116" i="8"/>
  <c r="CG116" i="8"/>
  <c r="CH116" i="8"/>
  <c r="CI116" i="8"/>
  <c r="CJ116" i="8"/>
  <c r="CK116" i="8"/>
  <c r="D117" i="8"/>
  <c r="E117" i="8"/>
  <c r="C117" i="8"/>
  <c r="CG117" i="8"/>
  <c r="CH117" i="8"/>
  <c r="CI117" i="8"/>
  <c r="CJ117" i="8"/>
  <c r="CK117" i="8"/>
  <c r="D118" i="8"/>
  <c r="E118" i="8"/>
  <c r="C118" i="8"/>
  <c r="CG118" i="8"/>
  <c r="CH118" i="8"/>
  <c r="CI118" i="8"/>
  <c r="CJ118" i="8"/>
  <c r="CK118" i="8"/>
  <c r="D119" i="8"/>
  <c r="E119" i="8"/>
  <c r="C119" i="8"/>
  <c r="CG119" i="8"/>
  <c r="CH119" i="8"/>
  <c r="CI119" i="8"/>
  <c r="CJ119" i="8"/>
  <c r="CK119" i="8"/>
  <c r="B195" i="8"/>
  <c r="B71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C95" i="8"/>
  <c r="C96" i="8"/>
  <c r="C104" i="8"/>
  <c r="A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195" i="8"/>
  <c r="CL119" i="8"/>
  <c r="CF119" i="8"/>
  <c r="CE119" i="8"/>
  <c r="CD119" i="8"/>
  <c r="CC119" i="8"/>
  <c r="CB119" i="8"/>
  <c r="CA119" i="8"/>
  <c r="AT119" i="8"/>
  <c r="CL118" i="8"/>
  <c r="CF118" i="8"/>
  <c r="CE118" i="8"/>
  <c r="CD118" i="8"/>
  <c r="CC118" i="8"/>
  <c r="CB118" i="8"/>
  <c r="CA118" i="8"/>
  <c r="AT118" i="8"/>
  <c r="CL117" i="8"/>
  <c r="CF117" i="8"/>
  <c r="CE117" i="8"/>
  <c r="CD117" i="8"/>
  <c r="CC117" i="8"/>
  <c r="CB117" i="8"/>
  <c r="CA117" i="8"/>
  <c r="AT117" i="8"/>
  <c r="CL116" i="8"/>
  <c r="CF116" i="8"/>
  <c r="CE116" i="8"/>
  <c r="CD116" i="8"/>
  <c r="CC116" i="8"/>
  <c r="CB116" i="8"/>
  <c r="CA116" i="8"/>
  <c r="AT116" i="8"/>
  <c r="CL115" i="8"/>
  <c r="CF115" i="8"/>
  <c r="CE115" i="8"/>
  <c r="CD115" i="8"/>
  <c r="CC115" i="8"/>
  <c r="CB115" i="8"/>
  <c r="CA115" i="8"/>
  <c r="AT115" i="8"/>
  <c r="CL114" i="8"/>
  <c r="CF114" i="8"/>
  <c r="CE114" i="8"/>
  <c r="CD114" i="8"/>
  <c r="CC114" i="8"/>
  <c r="CB114" i="8"/>
  <c r="CA114" i="8"/>
  <c r="AT114" i="8"/>
  <c r="CL113" i="8"/>
  <c r="CF113" i="8"/>
  <c r="CE113" i="8"/>
  <c r="CD113" i="8"/>
  <c r="CC113" i="8"/>
  <c r="CB113" i="8"/>
  <c r="CA113" i="8"/>
  <c r="AT113" i="8"/>
  <c r="CL112" i="8"/>
  <c r="CF112" i="8"/>
  <c r="CE112" i="8"/>
  <c r="CD112" i="8"/>
  <c r="CC112" i="8"/>
  <c r="CB112" i="8"/>
  <c r="CA112" i="8"/>
  <c r="AT112" i="8"/>
  <c r="CL111" i="8"/>
  <c r="CF111" i="8"/>
  <c r="CE111" i="8"/>
  <c r="CD111" i="8"/>
  <c r="CC111" i="8"/>
  <c r="CB111" i="8"/>
  <c r="CA111" i="8"/>
  <c r="AT111" i="8"/>
  <c r="CL110" i="8"/>
  <c r="CF110" i="8"/>
  <c r="CE110" i="8"/>
  <c r="CD110" i="8"/>
  <c r="CC110" i="8"/>
  <c r="CB110" i="8"/>
  <c r="CA110" i="8"/>
  <c r="AT110" i="8"/>
  <c r="CL109" i="8"/>
  <c r="CF109" i="8"/>
  <c r="CE109" i="8"/>
  <c r="CD109" i="8"/>
  <c r="CC109" i="8"/>
  <c r="CB109" i="8"/>
  <c r="CA109" i="8"/>
  <c r="AT109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D103" i="8"/>
  <c r="CC103" i="8"/>
  <c r="CB103" i="8"/>
  <c r="CA103" i="8"/>
  <c r="AR103" i="8"/>
  <c r="CD102" i="8"/>
  <c r="CC102" i="8"/>
  <c r="CB102" i="8"/>
  <c r="CA102" i="8"/>
  <c r="AR102" i="8"/>
  <c r="CD101" i="8"/>
  <c r="CC101" i="8"/>
  <c r="CB101" i="8"/>
  <c r="CA101" i="8"/>
  <c r="AR101" i="8"/>
  <c r="CD100" i="8"/>
  <c r="CC100" i="8"/>
  <c r="CB100" i="8"/>
  <c r="CA100" i="8"/>
  <c r="AR100" i="8"/>
  <c r="CD99" i="8"/>
  <c r="CC99" i="8"/>
  <c r="CB99" i="8"/>
  <c r="CA99" i="8"/>
  <c r="AR99" i="8"/>
  <c r="CD98" i="8"/>
  <c r="CC98" i="8"/>
  <c r="CB98" i="8"/>
  <c r="CA98" i="8"/>
  <c r="AR98" i="8"/>
  <c r="CD97" i="8"/>
  <c r="CC97" i="8"/>
  <c r="CB97" i="8"/>
  <c r="CA97" i="8"/>
  <c r="AR97" i="8"/>
  <c r="CD96" i="8"/>
  <c r="CC96" i="8"/>
  <c r="CB96" i="8"/>
  <c r="CA96" i="8"/>
  <c r="AR96" i="8"/>
  <c r="CD95" i="8"/>
  <c r="CC95" i="8"/>
  <c r="CB95" i="8"/>
  <c r="CA95" i="8"/>
  <c r="AR95" i="8"/>
  <c r="CD94" i="8"/>
  <c r="CC94" i="8"/>
  <c r="CB94" i="8"/>
  <c r="CA94" i="8"/>
  <c r="AR94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X71" i="8"/>
  <c r="A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CE70" i="8"/>
  <c r="CD70" i="8"/>
  <c r="CC70" i="8"/>
  <c r="CB70" i="8"/>
  <c r="CA70" i="8"/>
  <c r="AY70" i="8"/>
  <c r="CE69" i="8"/>
  <c r="CD69" i="8"/>
  <c r="CC69" i="8"/>
  <c r="CB69" i="8"/>
  <c r="CA69" i="8"/>
  <c r="AY69" i="8"/>
  <c r="CE68" i="8"/>
  <c r="CD68" i="8"/>
  <c r="CC68" i="8"/>
  <c r="CB68" i="8"/>
  <c r="CA68" i="8"/>
  <c r="AY68" i="8"/>
  <c r="CE67" i="8"/>
  <c r="CD67" i="8"/>
  <c r="CC67" i="8"/>
  <c r="CB67" i="8"/>
  <c r="CA67" i="8"/>
  <c r="AY67" i="8"/>
  <c r="CE66" i="8"/>
  <c r="CD66" i="8"/>
  <c r="CC66" i="8"/>
  <c r="CB66" i="8"/>
  <c r="CA66" i="8"/>
  <c r="AY66" i="8"/>
  <c r="CE65" i="8"/>
  <c r="CD65" i="8"/>
  <c r="CC65" i="8"/>
  <c r="CB65" i="8"/>
  <c r="CA65" i="8"/>
  <c r="AY65" i="8"/>
  <c r="CE64" i="8"/>
  <c r="CD64" i="8"/>
  <c r="CC64" i="8"/>
  <c r="CB64" i="8"/>
  <c r="CA64" i="8"/>
  <c r="AY64" i="8"/>
  <c r="CE63" i="8"/>
  <c r="CD63" i="8"/>
  <c r="CC63" i="8"/>
  <c r="CB63" i="8"/>
  <c r="CA63" i="8"/>
  <c r="AY63" i="8"/>
  <c r="CE62" i="8"/>
  <c r="CD62" i="8"/>
  <c r="CC62" i="8"/>
  <c r="CB62" i="8"/>
  <c r="CA62" i="8"/>
  <c r="AY62" i="8"/>
  <c r="CE61" i="8"/>
  <c r="CD61" i="8"/>
  <c r="CC61" i="8"/>
  <c r="CB61" i="8"/>
  <c r="CA61" i="8"/>
  <c r="AY61" i="8"/>
  <c r="CE60" i="8"/>
  <c r="CD60" i="8"/>
  <c r="CC60" i="8"/>
  <c r="CB60" i="8"/>
  <c r="CA60" i="8"/>
  <c r="AY60" i="8"/>
  <c r="CE59" i="8"/>
  <c r="CD59" i="8"/>
  <c r="CC59" i="8"/>
  <c r="CB59" i="8"/>
  <c r="CA59" i="8"/>
  <c r="AY59" i="8"/>
  <c r="CE58" i="8"/>
  <c r="CD58" i="8"/>
  <c r="CC58" i="8"/>
  <c r="CB58" i="8"/>
  <c r="CA58" i="8"/>
  <c r="AY58" i="8"/>
  <c r="CE57" i="8"/>
  <c r="CD57" i="8"/>
  <c r="CC57" i="8"/>
  <c r="CB57" i="8"/>
  <c r="CA57" i="8"/>
  <c r="AY57" i="8"/>
  <c r="CE56" i="8"/>
  <c r="CD56" i="8"/>
  <c r="CC56" i="8"/>
  <c r="CB56" i="8"/>
  <c r="CA56" i="8"/>
  <c r="AY56" i="8"/>
  <c r="CE55" i="8"/>
  <c r="CD55" i="8"/>
  <c r="CC55" i="8"/>
  <c r="CB55" i="8"/>
  <c r="CA55" i="8"/>
  <c r="AY55" i="8"/>
  <c r="CE54" i="8"/>
  <c r="CD54" i="8"/>
  <c r="CC54" i="8"/>
  <c r="CB54" i="8"/>
  <c r="CA54" i="8"/>
  <c r="AY54" i="8"/>
  <c r="CE53" i="8"/>
  <c r="CD53" i="8"/>
  <c r="CC53" i="8"/>
  <c r="CB53" i="8"/>
  <c r="CA53" i="8"/>
  <c r="AY53" i="8"/>
  <c r="CE52" i="8"/>
  <c r="CD52" i="8"/>
  <c r="CC52" i="8"/>
  <c r="CB52" i="8"/>
  <c r="CA52" i="8"/>
  <c r="AY52" i="8"/>
  <c r="CE51" i="8"/>
  <c r="CD51" i="8"/>
  <c r="CC51" i="8"/>
  <c r="CB51" i="8"/>
  <c r="CA51" i="8"/>
  <c r="AY51" i="8"/>
  <c r="CE50" i="8"/>
  <c r="CD50" i="8"/>
  <c r="CC50" i="8"/>
  <c r="CB50" i="8"/>
  <c r="CA50" i="8"/>
  <c r="AY50" i="8"/>
  <c r="CE49" i="8"/>
  <c r="CD49" i="8"/>
  <c r="CC49" i="8"/>
  <c r="CB49" i="8"/>
  <c r="CA49" i="8"/>
  <c r="AY49" i="8"/>
  <c r="CE48" i="8"/>
  <c r="CD48" i="8"/>
  <c r="CC48" i="8"/>
  <c r="CB48" i="8"/>
  <c r="CA48" i="8"/>
  <c r="AY48" i="8"/>
  <c r="CE47" i="8"/>
  <c r="CD47" i="8"/>
  <c r="CC47" i="8"/>
  <c r="CB47" i="8"/>
  <c r="CA47" i="8"/>
  <c r="AY47" i="8"/>
  <c r="CE46" i="8"/>
  <c r="CD46" i="8"/>
  <c r="CC46" i="8"/>
  <c r="CB46" i="8"/>
  <c r="CA46" i="8"/>
  <c r="AY46" i="8"/>
  <c r="CE45" i="8"/>
  <c r="CD45" i="8"/>
  <c r="CC45" i="8"/>
  <c r="CB45" i="8"/>
  <c r="CA45" i="8"/>
  <c r="AY45" i="8"/>
  <c r="CE44" i="8"/>
  <c r="CD44" i="8"/>
  <c r="CC44" i="8"/>
  <c r="CB44" i="8"/>
  <c r="CA44" i="8"/>
  <c r="AY44" i="8"/>
  <c r="CE43" i="8"/>
  <c r="CD43" i="8"/>
  <c r="CC43" i="8"/>
  <c r="CB43" i="8"/>
  <c r="CA43" i="8"/>
  <c r="AY43" i="8"/>
  <c r="CE42" i="8"/>
  <c r="CD42" i="8"/>
  <c r="CC42" i="8"/>
  <c r="CB42" i="8"/>
  <c r="CA42" i="8"/>
  <c r="AY42" i="8"/>
  <c r="CE41" i="8"/>
  <c r="CD41" i="8"/>
  <c r="CC41" i="8"/>
  <c r="CB41" i="8"/>
  <c r="CA41" i="8"/>
  <c r="AY41" i="8"/>
  <c r="CE40" i="8"/>
  <c r="CD40" i="8"/>
  <c r="CC40" i="8"/>
  <c r="CB40" i="8"/>
  <c r="CA40" i="8"/>
  <c r="AY40" i="8"/>
  <c r="CE39" i="8"/>
  <c r="CD39" i="8"/>
  <c r="CC39" i="8"/>
  <c r="CB39" i="8"/>
  <c r="CA39" i="8"/>
  <c r="AY39" i="8"/>
  <c r="CE38" i="8"/>
  <c r="CD38" i="8"/>
  <c r="CC38" i="8"/>
  <c r="CB38" i="8"/>
  <c r="CA38" i="8"/>
  <c r="AY38" i="8"/>
  <c r="CE37" i="8"/>
  <c r="CD37" i="8"/>
  <c r="CC37" i="8"/>
  <c r="CB37" i="8"/>
  <c r="CA37" i="8"/>
  <c r="AY37" i="8"/>
  <c r="CE36" i="8"/>
  <c r="CD36" i="8"/>
  <c r="CC36" i="8"/>
  <c r="CB36" i="8"/>
  <c r="CA36" i="8"/>
  <c r="AY36" i="8"/>
  <c r="CE35" i="8"/>
  <c r="CD35" i="8"/>
  <c r="CC35" i="8"/>
  <c r="CB35" i="8"/>
  <c r="CA35" i="8"/>
  <c r="AY35" i="8"/>
  <c r="CE34" i="8"/>
  <c r="CD34" i="8"/>
  <c r="CC34" i="8"/>
  <c r="CB34" i="8"/>
  <c r="CA34" i="8"/>
  <c r="AY34" i="8"/>
  <c r="CE33" i="8"/>
  <c r="CD33" i="8"/>
  <c r="CC33" i="8"/>
  <c r="CB33" i="8"/>
  <c r="CA33" i="8"/>
  <c r="AY33" i="8"/>
  <c r="CE32" i="8"/>
  <c r="CD32" i="8"/>
  <c r="CC32" i="8"/>
  <c r="CB32" i="8"/>
  <c r="CA32" i="8"/>
  <c r="AY32" i="8"/>
  <c r="CE31" i="8"/>
  <c r="CD31" i="8"/>
  <c r="CC31" i="8"/>
  <c r="CB31" i="8"/>
  <c r="CA31" i="8"/>
  <c r="AY31" i="8"/>
  <c r="CE30" i="8"/>
  <c r="CD30" i="8"/>
  <c r="CC30" i="8"/>
  <c r="CB30" i="8"/>
  <c r="CA30" i="8"/>
  <c r="AY30" i="8"/>
  <c r="CE29" i="8"/>
  <c r="CD29" i="8"/>
  <c r="CC29" i="8"/>
  <c r="CB29" i="8"/>
  <c r="CA29" i="8"/>
  <c r="AY29" i="8"/>
  <c r="CE28" i="8"/>
  <c r="CD28" i="8"/>
  <c r="CC28" i="8"/>
  <c r="CB28" i="8"/>
  <c r="CA28" i="8"/>
  <c r="AY28" i="8"/>
  <c r="CE27" i="8"/>
  <c r="CD27" i="8"/>
  <c r="CC27" i="8"/>
  <c r="CB27" i="8"/>
  <c r="CA27" i="8"/>
  <c r="AY27" i="8"/>
  <c r="CE26" i="8"/>
  <c r="CD26" i="8"/>
  <c r="CC26" i="8"/>
  <c r="CB26" i="8"/>
  <c r="CA26" i="8"/>
  <c r="AY26" i="8"/>
  <c r="CE25" i="8"/>
  <c r="CD25" i="8"/>
  <c r="CC25" i="8"/>
  <c r="CB25" i="8"/>
  <c r="CA25" i="8"/>
  <c r="AY25" i="8"/>
  <c r="CE24" i="8"/>
  <c r="CD24" i="8"/>
  <c r="CC24" i="8"/>
  <c r="CB24" i="8"/>
  <c r="CA24" i="8"/>
  <c r="AY24" i="8"/>
  <c r="CE23" i="8"/>
  <c r="CD23" i="8"/>
  <c r="CC23" i="8"/>
  <c r="CB23" i="8"/>
  <c r="CA23" i="8"/>
  <c r="AY23" i="8"/>
  <c r="CE22" i="8"/>
  <c r="CD22" i="8"/>
  <c r="CC22" i="8"/>
  <c r="CB22" i="8"/>
  <c r="CA22" i="8"/>
  <c r="AY22" i="8"/>
  <c r="CE21" i="8"/>
  <c r="CD21" i="8"/>
  <c r="CC21" i="8"/>
  <c r="CB21" i="8"/>
  <c r="CA21" i="8"/>
  <c r="AY21" i="8"/>
  <c r="CE20" i="8"/>
  <c r="CD20" i="8"/>
  <c r="CC20" i="8"/>
  <c r="CB20" i="8"/>
  <c r="CA20" i="8"/>
  <c r="AY20" i="8"/>
  <c r="CE19" i="8"/>
  <c r="CD19" i="8"/>
  <c r="CC19" i="8"/>
  <c r="CB19" i="8"/>
  <c r="CA19" i="8"/>
  <c r="AY19" i="8"/>
  <c r="CE18" i="8"/>
  <c r="CD18" i="8"/>
  <c r="CC18" i="8"/>
  <c r="CB18" i="8"/>
  <c r="CA18" i="8"/>
  <c r="AY18" i="8"/>
  <c r="CE17" i="8"/>
  <c r="CD17" i="8"/>
  <c r="CC17" i="8"/>
  <c r="CB17" i="8"/>
  <c r="CA17" i="8"/>
  <c r="AY17" i="8"/>
  <c r="CE16" i="8"/>
  <c r="CD16" i="8"/>
  <c r="CC16" i="8"/>
  <c r="CB16" i="8"/>
  <c r="CA16" i="8"/>
  <c r="AY16" i="8"/>
  <c r="CE15" i="8"/>
  <c r="CD15" i="8"/>
  <c r="CC15" i="8"/>
  <c r="CB15" i="8"/>
  <c r="CA15" i="8"/>
  <c r="AY15" i="8"/>
  <c r="CE14" i="8"/>
  <c r="CD14" i="8"/>
  <c r="CC14" i="8"/>
  <c r="CB14" i="8"/>
  <c r="CA14" i="8"/>
  <c r="AY14" i="8"/>
  <c r="CE13" i="8"/>
  <c r="CD13" i="8"/>
  <c r="CC13" i="8"/>
  <c r="CB13" i="8"/>
  <c r="CA13" i="8"/>
  <c r="AY13" i="8"/>
  <c r="CE12" i="8"/>
  <c r="CD12" i="8"/>
  <c r="CC12" i="8"/>
  <c r="CB12" i="8"/>
  <c r="CA12" i="8"/>
  <c r="AY12" i="8"/>
  <c r="CE11" i="8"/>
  <c r="CD11" i="8"/>
  <c r="CC11" i="8"/>
  <c r="CB11" i="8"/>
  <c r="CA11" i="8"/>
  <c r="AY11" i="8"/>
  <c r="A5" i="8"/>
  <c r="A4" i="8"/>
  <c r="A3" i="8"/>
  <c r="A2" i="8"/>
  <c r="B11" i="9"/>
  <c r="CG11" i="9"/>
  <c r="CH11" i="9"/>
  <c r="CI11" i="9"/>
  <c r="W11" i="9"/>
  <c r="AA11" i="9"/>
  <c r="CJ11" i="9"/>
  <c r="CK11" i="9"/>
  <c r="B12" i="9"/>
  <c r="CG12" i="9"/>
  <c r="CH12" i="9"/>
  <c r="CI12" i="9"/>
  <c r="W12" i="9"/>
  <c r="AA12" i="9"/>
  <c r="CJ12" i="9"/>
  <c r="CK12" i="9"/>
  <c r="B13" i="9"/>
  <c r="CG13" i="9"/>
  <c r="CH13" i="9"/>
  <c r="CI13" i="9"/>
  <c r="W13" i="9"/>
  <c r="AA13" i="9"/>
  <c r="CJ13" i="9"/>
  <c r="CK13" i="9"/>
  <c r="B14" i="9"/>
  <c r="CG14" i="9"/>
  <c r="CH14" i="9"/>
  <c r="CI14" i="9"/>
  <c r="W14" i="9"/>
  <c r="AA14" i="9"/>
  <c r="CJ14" i="9"/>
  <c r="CK14" i="9"/>
  <c r="B15" i="9"/>
  <c r="CG15" i="9"/>
  <c r="CH15" i="9"/>
  <c r="CI15" i="9"/>
  <c r="W15" i="9"/>
  <c r="AA15" i="9"/>
  <c r="CJ15" i="9"/>
  <c r="CK15" i="9"/>
  <c r="B16" i="9"/>
  <c r="CG16" i="9"/>
  <c r="CH16" i="9"/>
  <c r="CI16" i="9"/>
  <c r="W16" i="9"/>
  <c r="AA16" i="9"/>
  <c r="CJ16" i="9"/>
  <c r="CK16" i="9"/>
  <c r="B17" i="9"/>
  <c r="CG17" i="9"/>
  <c r="CH17" i="9"/>
  <c r="CI17" i="9"/>
  <c r="W17" i="9"/>
  <c r="AA17" i="9"/>
  <c r="CJ17" i="9"/>
  <c r="CK17" i="9"/>
  <c r="B18" i="9"/>
  <c r="CG18" i="9"/>
  <c r="CH18" i="9"/>
  <c r="CI18" i="9"/>
  <c r="W18" i="9"/>
  <c r="AA18" i="9"/>
  <c r="CJ18" i="9"/>
  <c r="CK18" i="9"/>
  <c r="B19" i="9"/>
  <c r="CG19" i="9"/>
  <c r="CH19" i="9"/>
  <c r="CI19" i="9"/>
  <c r="W19" i="9"/>
  <c r="AA19" i="9"/>
  <c r="CJ19" i="9"/>
  <c r="CK19" i="9"/>
  <c r="B20" i="9"/>
  <c r="CG20" i="9"/>
  <c r="CH20" i="9"/>
  <c r="CI20" i="9"/>
  <c r="W20" i="9"/>
  <c r="AA20" i="9"/>
  <c r="CJ20" i="9"/>
  <c r="CK20" i="9"/>
  <c r="B21" i="9"/>
  <c r="CG21" i="9"/>
  <c r="CH21" i="9"/>
  <c r="CI21" i="9"/>
  <c r="W21" i="9"/>
  <c r="AA21" i="9"/>
  <c r="CJ21" i="9"/>
  <c r="CK21" i="9"/>
  <c r="B22" i="9"/>
  <c r="CG22" i="9"/>
  <c r="CH22" i="9"/>
  <c r="CI22" i="9"/>
  <c r="W22" i="9"/>
  <c r="AA22" i="9"/>
  <c r="CJ22" i="9"/>
  <c r="CK22" i="9"/>
  <c r="B23" i="9"/>
  <c r="CG23" i="9"/>
  <c r="CH23" i="9"/>
  <c r="CI23" i="9"/>
  <c r="W23" i="9"/>
  <c r="AA23" i="9"/>
  <c r="CJ23" i="9"/>
  <c r="CK23" i="9"/>
  <c r="B24" i="9"/>
  <c r="CG24" i="9"/>
  <c r="CH24" i="9"/>
  <c r="CI24" i="9"/>
  <c r="W24" i="9"/>
  <c r="AA24" i="9"/>
  <c r="CJ24" i="9"/>
  <c r="CK24" i="9"/>
  <c r="B25" i="9"/>
  <c r="CG25" i="9"/>
  <c r="CH25" i="9"/>
  <c r="CI25" i="9"/>
  <c r="W25" i="9"/>
  <c r="AA25" i="9"/>
  <c r="CJ25" i="9"/>
  <c r="CK25" i="9"/>
  <c r="B26" i="9"/>
  <c r="CG26" i="9"/>
  <c r="CH26" i="9"/>
  <c r="CI26" i="9"/>
  <c r="W26" i="9"/>
  <c r="AA26" i="9"/>
  <c r="CJ26" i="9"/>
  <c r="CK26" i="9"/>
  <c r="B27" i="9"/>
  <c r="CG27" i="9"/>
  <c r="CH27" i="9"/>
  <c r="CI27" i="9"/>
  <c r="W27" i="9"/>
  <c r="AA27" i="9"/>
  <c r="CJ27" i="9"/>
  <c r="CK27" i="9"/>
  <c r="B28" i="9"/>
  <c r="CG28" i="9"/>
  <c r="CH28" i="9"/>
  <c r="CI28" i="9"/>
  <c r="W28" i="9"/>
  <c r="AA28" i="9"/>
  <c r="CJ28" i="9"/>
  <c r="CK28" i="9"/>
  <c r="B29" i="9"/>
  <c r="CG29" i="9"/>
  <c r="CH29" i="9"/>
  <c r="CI29" i="9"/>
  <c r="W29" i="9"/>
  <c r="AA29" i="9"/>
  <c r="CJ29" i="9"/>
  <c r="CK29" i="9"/>
  <c r="B30" i="9"/>
  <c r="CG30" i="9"/>
  <c r="CH30" i="9"/>
  <c r="CI30" i="9"/>
  <c r="W30" i="9"/>
  <c r="AA30" i="9"/>
  <c r="CJ30" i="9"/>
  <c r="CK30" i="9"/>
  <c r="B31" i="9"/>
  <c r="CG31" i="9"/>
  <c r="CH31" i="9"/>
  <c r="CI31" i="9"/>
  <c r="W31" i="9"/>
  <c r="AA31" i="9"/>
  <c r="CJ31" i="9"/>
  <c r="CK31" i="9"/>
  <c r="B32" i="9"/>
  <c r="CG32" i="9"/>
  <c r="CH32" i="9"/>
  <c r="CI32" i="9"/>
  <c r="W32" i="9"/>
  <c r="AA32" i="9"/>
  <c r="CJ32" i="9"/>
  <c r="CK32" i="9"/>
  <c r="B33" i="9"/>
  <c r="CG33" i="9"/>
  <c r="CH33" i="9"/>
  <c r="CI33" i="9"/>
  <c r="W33" i="9"/>
  <c r="AA33" i="9"/>
  <c r="CJ33" i="9"/>
  <c r="CK33" i="9"/>
  <c r="B34" i="9"/>
  <c r="CG34" i="9"/>
  <c r="CH34" i="9"/>
  <c r="CI34" i="9"/>
  <c r="W34" i="9"/>
  <c r="AA34" i="9"/>
  <c r="CJ34" i="9"/>
  <c r="CK34" i="9"/>
  <c r="B35" i="9"/>
  <c r="CG35" i="9"/>
  <c r="CH35" i="9"/>
  <c r="CI35" i="9"/>
  <c r="W35" i="9"/>
  <c r="AA35" i="9"/>
  <c r="CJ35" i="9"/>
  <c r="CK35" i="9"/>
  <c r="B36" i="9"/>
  <c r="CG36" i="9"/>
  <c r="CH36" i="9"/>
  <c r="CI36" i="9"/>
  <c r="W36" i="9"/>
  <c r="AA36" i="9"/>
  <c r="CJ36" i="9"/>
  <c r="CK36" i="9"/>
  <c r="B37" i="9"/>
  <c r="CG37" i="9"/>
  <c r="CH37" i="9"/>
  <c r="CI37" i="9"/>
  <c r="W37" i="9"/>
  <c r="AA37" i="9"/>
  <c r="CJ37" i="9"/>
  <c r="CK37" i="9"/>
  <c r="B38" i="9"/>
  <c r="CG38" i="9"/>
  <c r="CH38" i="9"/>
  <c r="CI38" i="9"/>
  <c r="W38" i="9"/>
  <c r="AA38" i="9"/>
  <c r="CJ38" i="9"/>
  <c r="CK38" i="9"/>
  <c r="B39" i="9"/>
  <c r="CG39" i="9"/>
  <c r="CH39" i="9"/>
  <c r="CI39" i="9"/>
  <c r="W39" i="9"/>
  <c r="AA39" i="9"/>
  <c r="CJ39" i="9"/>
  <c r="CK39" i="9"/>
  <c r="B40" i="9"/>
  <c r="CG40" i="9"/>
  <c r="CH40" i="9"/>
  <c r="CI40" i="9"/>
  <c r="W40" i="9"/>
  <c r="AA40" i="9"/>
  <c r="CJ40" i="9"/>
  <c r="CK40" i="9"/>
  <c r="B41" i="9"/>
  <c r="CG41" i="9"/>
  <c r="CH41" i="9"/>
  <c r="CI41" i="9"/>
  <c r="W41" i="9"/>
  <c r="AA41" i="9"/>
  <c r="CJ41" i="9"/>
  <c r="CK41" i="9"/>
  <c r="B42" i="9"/>
  <c r="CG42" i="9"/>
  <c r="CH42" i="9"/>
  <c r="CI42" i="9"/>
  <c r="W42" i="9"/>
  <c r="AA42" i="9"/>
  <c r="CJ42" i="9"/>
  <c r="CK42" i="9"/>
  <c r="B43" i="9"/>
  <c r="CG43" i="9"/>
  <c r="CH43" i="9"/>
  <c r="CI43" i="9"/>
  <c r="W43" i="9"/>
  <c r="AA43" i="9"/>
  <c r="CJ43" i="9"/>
  <c r="CK43" i="9"/>
  <c r="B44" i="9"/>
  <c r="CG44" i="9"/>
  <c r="CH44" i="9"/>
  <c r="CI44" i="9"/>
  <c r="W44" i="9"/>
  <c r="AA44" i="9"/>
  <c r="CJ44" i="9"/>
  <c r="CK44" i="9"/>
  <c r="B45" i="9"/>
  <c r="CG45" i="9"/>
  <c r="CH45" i="9"/>
  <c r="CI45" i="9"/>
  <c r="W45" i="9"/>
  <c r="AA45" i="9"/>
  <c r="CJ45" i="9"/>
  <c r="CK45" i="9"/>
  <c r="B46" i="9"/>
  <c r="CG46" i="9"/>
  <c r="CH46" i="9"/>
  <c r="CI46" i="9"/>
  <c r="W46" i="9"/>
  <c r="AA46" i="9"/>
  <c r="CJ46" i="9"/>
  <c r="CK46" i="9"/>
  <c r="B47" i="9"/>
  <c r="CG47" i="9"/>
  <c r="CH47" i="9"/>
  <c r="CI47" i="9"/>
  <c r="W47" i="9"/>
  <c r="AA47" i="9"/>
  <c r="CJ47" i="9"/>
  <c r="CK47" i="9"/>
  <c r="B48" i="9"/>
  <c r="CG48" i="9"/>
  <c r="CH48" i="9"/>
  <c r="CI48" i="9"/>
  <c r="W48" i="9"/>
  <c r="AA48" i="9"/>
  <c r="CJ48" i="9"/>
  <c r="CK48" i="9"/>
  <c r="B49" i="9"/>
  <c r="CG49" i="9"/>
  <c r="CH49" i="9"/>
  <c r="CI49" i="9"/>
  <c r="W49" i="9"/>
  <c r="AA49" i="9"/>
  <c r="CJ49" i="9"/>
  <c r="CK49" i="9"/>
  <c r="B50" i="9"/>
  <c r="CG50" i="9"/>
  <c r="CH50" i="9"/>
  <c r="CI50" i="9"/>
  <c r="W50" i="9"/>
  <c r="AA50" i="9"/>
  <c r="CJ50" i="9"/>
  <c r="CK50" i="9"/>
  <c r="B51" i="9"/>
  <c r="CG51" i="9"/>
  <c r="CH51" i="9"/>
  <c r="CI51" i="9"/>
  <c r="W51" i="9"/>
  <c r="AA51" i="9"/>
  <c r="CJ51" i="9"/>
  <c r="CK51" i="9"/>
  <c r="B52" i="9"/>
  <c r="CG52" i="9"/>
  <c r="CH52" i="9"/>
  <c r="CI52" i="9"/>
  <c r="W52" i="9"/>
  <c r="AA52" i="9"/>
  <c r="CJ52" i="9"/>
  <c r="CK52" i="9"/>
  <c r="B53" i="9"/>
  <c r="CG53" i="9"/>
  <c r="CH53" i="9"/>
  <c r="CI53" i="9"/>
  <c r="W53" i="9"/>
  <c r="AA53" i="9"/>
  <c r="CJ53" i="9"/>
  <c r="CK53" i="9"/>
  <c r="B54" i="9"/>
  <c r="CG54" i="9"/>
  <c r="CH54" i="9"/>
  <c r="CI54" i="9"/>
  <c r="W54" i="9"/>
  <c r="AA54" i="9"/>
  <c r="CJ54" i="9"/>
  <c r="CK54" i="9"/>
  <c r="B55" i="9"/>
  <c r="CG55" i="9"/>
  <c r="CH55" i="9"/>
  <c r="CI55" i="9"/>
  <c r="W55" i="9"/>
  <c r="AA55" i="9"/>
  <c r="CJ55" i="9"/>
  <c r="CK55" i="9"/>
  <c r="B56" i="9"/>
  <c r="CG56" i="9"/>
  <c r="CH56" i="9"/>
  <c r="CI56" i="9"/>
  <c r="W56" i="9"/>
  <c r="AA56" i="9"/>
  <c r="CJ56" i="9"/>
  <c r="CK56" i="9"/>
  <c r="B57" i="9"/>
  <c r="CG57" i="9"/>
  <c r="CH57" i="9"/>
  <c r="CI57" i="9"/>
  <c r="W57" i="9"/>
  <c r="AA57" i="9"/>
  <c r="CJ57" i="9"/>
  <c r="CK57" i="9"/>
  <c r="B58" i="9"/>
  <c r="CG58" i="9"/>
  <c r="CH58" i="9"/>
  <c r="CI58" i="9"/>
  <c r="W58" i="9"/>
  <c r="AA58" i="9"/>
  <c r="CJ58" i="9"/>
  <c r="CK58" i="9"/>
  <c r="B59" i="9"/>
  <c r="CG59" i="9"/>
  <c r="CH59" i="9"/>
  <c r="CI59" i="9"/>
  <c r="W59" i="9"/>
  <c r="AA59" i="9"/>
  <c r="CJ59" i="9"/>
  <c r="CK59" i="9"/>
  <c r="B60" i="9"/>
  <c r="CG60" i="9"/>
  <c r="CH60" i="9"/>
  <c r="CI60" i="9"/>
  <c r="W60" i="9"/>
  <c r="AA60" i="9"/>
  <c r="CJ60" i="9"/>
  <c r="CK60" i="9"/>
  <c r="B61" i="9"/>
  <c r="CG61" i="9"/>
  <c r="CH61" i="9"/>
  <c r="CI61" i="9"/>
  <c r="W61" i="9"/>
  <c r="AA61" i="9"/>
  <c r="CJ61" i="9"/>
  <c r="CK61" i="9"/>
  <c r="B62" i="9"/>
  <c r="CG62" i="9"/>
  <c r="CH62" i="9"/>
  <c r="CI62" i="9"/>
  <c r="W62" i="9"/>
  <c r="AA62" i="9"/>
  <c r="CJ62" i="9"/>
  <c r="CK62" i="9"/>
  <c r="B63" i="9"/>
  <c r="CG63" i="9"/>
  <c r="CH63" i="9"/>
  <c r="CI63" i="9"/>
  <c r="W63" i="9"/>
  <c r="AA63" i="9"/>
  <c r="CJ63" i="9"/>
  <c r="CK63" i="9"/>
  <c r="B64" i="9"/>
  <c r="CG64" i="9"/>
  <c r="CH64" i="9"/>
  <c r="CI64" i="9"/>
  <c r="W64" i="9"/>
  <c r="AA64" i="9"/>
  <c r="CJ64" i="9"/>
  <c r="CK64" i="9"/>
  <c r="B65" i="9"/>
  <c r="CG65" i="9"/>
  <c r="CH65" i="9"/>
  <c r="CI65" i="9"/>
  <c r="W65" i="9"/>
  <c r="AA65" i="9"/>
  <c r="CJ65" i="9"/>
  <c r="CK65" i="9"/>
  <c r="B66" i="9"/>
  <c r="CG66" i="9"/>
  <c r="CH66" i="9"/>
  <c r="CI66" i="9"/>
  <c r="W66" i="9"/>
  <c r="AA66" i="9"/>
  <c r="CJ66" i="9"/>
  <c r="CK66" i="9"/>
  <c r="B67" i="9"/>
  <c r="CG67" i="9"/>
  <c r="CH67" i="9"/>
  <c r="CI67" i="9"/>
  <c r="W67" i="9"/>
  <c r="AA67" i="9"/>
  <c r="CJ67" i="9"/>
  <c r="CK67" i="9"/>
  <c r="B68" i="9"/>
  <c r="CG68" i="9"/>
  <c r="CH68" i="9"/>
  <c r="CI68" i="9"/>
  <c r="W68" i="9"/>
  <c r="AA68" i="9"/>
  <c r="CJ68" i="9"/>
  <c r="CK68" i="9"/>
  <c r="B69" i="9"/>
  <c r="CG69" i="9"/>
  <c r="CH69" i="9"/>
  <c r="CI69" i="9"/>
  <c r="W69" i="9"/>
  <c r="AA69" i="9"/>
  <c r="CJ69" i="9"/>
  <c r="CK69" i="9"/>
  <c r="B70" i="9"/>
  <c r="CG70" i="9"/>
  <c r="CH70" i="9"/>
  <c r="CI70" i="9"/>
  <c r="W70" i="9"/>
  <c r="AA70" i="9"/>
  <c r="CJ70" i="9"/>
  <c r="CK70" i="9"/>
  <c r="D94" i="9"/>
  <c r="E94" i="9"/>
  <c r="C94" i="9"/>
  <c r="CG94" i="9"/>
  <c r="CH94" i="9"/>
  <c r="CI94" i="9"/>
  <c r="CJ94" i="9"/>
  <c r="E95" i="9"/>
  <c r="CG95" i="9"/>
  <c r="CH95" i="9"/>
  <c r="CI95" i="9"/>
  <c r="CJ95" i="9"/>
  <c r="E96" i="9"/>
  <c r="CG96" i="9"/>
  <c r="CH96" i="9"/>
  <c r="CI96" i="9"/>
  <c r="CJ96" i="9"/>
  <c r="D97" i="9"/>
  <c r="E97" i="9"/>
  <c r="C97" i="9"/>
  <c r="CG97" i="9"/>
  <c r="CH97" i="9"/>
  <c r="CI97" i="9"/>
  <c r="CJ97" i="9"/>
  <c r="D98" i="9"/>
  <c r="E98" i="9"/>
  <c r="C98" i="9"/>
  <c r="CG98" i="9"/>
  <c r="CH98" i="9"/>
  <c r="CI98" i="9"/>
  <c r="CJ98" i="9"/>
  <c r="D99" i="9"/>
  <c r="E99" i="9"/>
  <c r="C99" i="9"/>
  <c r="CG99" i="9"/>
  <c r="CH99" i="9"/>
  <c r="CI99" i="9"/>
  <c r="CJ99" i="9"/>
  <c r="D100" i="9"/>
  <c r="E100" i="9"/>
  <c r="C100" i="9"/>
  <c r="CG100" i="9"/>
  <c r="CH100" i="9"/>
  <c r="CI100" i="9"/>
  <c r="CJ100" i="9"/>
  <c r="D101" i="9"/>
  <c r="E101" i="9"/>
  <c r="C101" i="9"/>
  <c r="CG101" i="9"/>
  <c r="CH101" i="9"/>
  <c r="CI101" i="9"/>
  <c r="CJ101" i="9"/>
  <c r="D102" i="9"/>
  <c r="E102" i="9"/>
  <c r="C102" i="9"/>
  <c r="CG102" i="9"/>
  <c r="CH102" i="9"/>
  <c r="CI102" i="9"/>
  <c r="CJ102" i="9"/>
  <c r="D103" i="9"/>
  <c r="E103" i="9"/>
  <c r="C103" i="9"/>
  <c r="CG103" i="9"/>
  <c r="CH103" i="9"/>
  <c r="CI103" i="9"/>
  <c r="CJ103" i="9"/>
  <c r="D109" i="9"/>
  <c r="E109" i="9"/>
  <c r="C109" i="9"/>
  <c r="CG109" i="9"/>
  <c r="CH109" i="9"/>
  <c r="CI109" i="9"/>
  <c r="CJ109" i="9"/>
  <c r="CK109" i="9"/>
  <c r="D110" i="9"/>
  <c r="E110" i="9"/>
  <c r="C110" i="9"/>
  <c r="CG110" i="9"/>
  <c r="CH110" i="9"/>
  <c r="CI110" i="9"/>
  <c r="CJ110" i="9"/>
  <c r="CK110" i="9"/>
  <c r="D111" i="9"/>
  <c r="E111" i="9"/>
  <c r="C111" i="9"/>
  <c r="CG111" i="9"/>
  <c r="CH111" i="9"/>
  <c r="CI111" i="9"/>
  <c r="CJ111" i="9"/>
  <c r="CK111" i="9"/>
  <c r="D112" i="9"/>
  <c r="E112" i="9"/>
  <c r="C112" i="9"/>
  <c r="CG112" i="9"/>
  <c r="CH112" i="9"/>
  <c r="CI112" i="9"/>
  <c r="CJ112" i="9"/>
  <c r="CK112" i="9"/>
  <c r="D113" i="9"/>
  <c r="E113" i="9"/>
  <c r="C113" i="9"/>
  <c r="CG113" i="9"/>
  <c r="CH113" i="9"/>
  <c r="CI113" i="9"/>
  <c r="CJ113" i="9"/>
  <c r="CK113" i="9"/>
  <c r="D114" i="9"/>
  <c r="E114" i="9"/>
  <c r="C114" i="9"/>
  <c r="CG114" i="9"/>
  <c r="CH114" i="9"/>
  <c r="CI114" i="9"/>
  <c r="CJ114" i="9"/>
  <c r="CK114" i="9"/>
  <c r="D115" i="9"/>
  <c r="E115" i="9"/>
  <c r="C115" i="9"/>
  <c r="CG115" i="9"/>
  <c r="CH115" i="9"/>
  <c r="CI115" i="9"/>
  <c r="CJ115" i="9"/>
  <c r="CK115" i="9"/>
  <c r="D116" i="9"/>
  <c r="E116" i="9"/>
  <c r="C116" i="9"/>
  <c r="CG116" i="9"/>
  <c r="CH116" i="9"/>
  <c r="CI116" i="9"/>
  <c r="CJ116" i="9"/>
  <c r="CK116" i="9"/>
  <c r="D117" i="9"/>
  <c r="E117" i="9"/>
  <c r="C117" i="9"/>
  <c r="CG117" i="9"/>
  <c r="CH117" i="9"/>
  <c r="CI117" i="9"/>
  <c r="CJ117" i="9"/>
  <c r="CK117" i="9"/>
  <c r="D118" i="9"/>
  <c r="E118" i="9"/>
  <c r="C118" i="9"/>
  <c r="CG118" i="9"/>
  <c r="CH118" i="9"/>
  <c r="CI118" i="9"/>
  <c r="CJ118" i="9"/>
  <c r="CK118" i="9"/>
  <c r="D119" i="9"/>
  <c r="E119" i="9"/>
  <c r="C119" i="9"/>
  <c r="CG119" i="9"/>
  <c r="CH119" i="9"/>
  <c r="CI119" i="9"/>
  <c r="CJ119" i="9"/>
  <c r="CK119" i="9"/>
  <c r="B195" i="9"/>
  <c r="B71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C95" i="9"/>
  <c r="C96" i="9"/>
  <c r="C104" i="9"/>
  <c r="A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195" i="9"/>
  <c r="CL119" i="9"/>
  <c r="CF119" i="9"/>
  <c r="CE119" i="9"/>
  <c r="CD119" i="9"/>
  <c r="CC119" i="9"/>
  <c r="CB119" i="9"/>
  <c r="CA119" i="9"/>
  <c r="AT119" i="9"/>
  <c r="CL118" i="9"/>
  <c r="CF118" i="9"/>
  <c r="CE118" i="9"/>
  <c r="CD118" i="9"/>
  <c r="CC118" i="9"/>
  <c r="CB118" i="9"/>
  <c r="CA118" i="9"/>
  <c r="AT118" i="9"/>
  <c r="CL117" i="9"/>
  <c r="CF117" i="9"/>
  <c r="CE117" i="9"/>
  <c r="CD117" i="9"/>
  <c r="CC117" i="9"/>
  <c r="CB117" i="9"/>
  <c r="CA117" i="9"/>
  <c r="AT117" i="9"/>
  <c r="CL116" i="9"/>
  <c r="CF116" i="9"/>
  <c r="CE116" i="9"/>
  <c r="CD116" i="9"/>
  <c r="CC116" i="9"/>
  <c r="CB116" i="9"/>
  <c r="CA116" i="9"/>
  <c r="AT116" i="9"/>
  <c r="CL115" i="9"/>
  <c r="CF115" i="9"/>
  <c r="CE115" i="9"/>
  <c r="CD115" i="9"/>
  <c r="CC115" i="9"/>
  <c r="CB115" i="9"/>
  <c r="CA115" i="9"/>
  <c r="AT115" i="9"/>
  <c r="CL114" i="9"/>
  <c r="CF114" i="9"/>
  <c r="CE114" i="9"/>
  <c r="CD114" i="9"/>
  <c r="CC114" i="9"/>
  <c r="CB114" i="9"/>
  <c r="CA114" i="9"/>
  <c r="AT114" i="9"/>
  <c r="CL113" i="9"/>
  <c r="CF113" i="9"/>
  <c r="CE113" i="9"/>
  <c r="CD113" i="9"/>
  <c r="CC113" i="9"/>
  <c r="CB113" i="9"/>
  <c r="CA113" i="9"/>
  <c r="AT113" i="9"/>
  <c r="CL112" i="9"/>
  <c r="CF112" i="9"/>
  <c r="CE112" i="9"/>
  <c r="CD112" i="9"/>
  <c r="CC112" i="9"/>
  <c r="CB112" i="9"/>
  <c r="CA112" i="9"/>
  <c r="AT112" i="9"/>
  <c r="CL111" i="9"/>
  <c r="CF111" i="9"/>
  <c r="CE111" i="9"/>
  <c r="CD111" i="9"/>
  <c r="CC111" i="9"/>
  <c r="CB111" i="9"/>
  <c r="CA111" i="9"/>
  <c r="AT111" i="9"/>
  <c r="CL110" i="9"/>
  <c r="CF110" i="9"/>
  <c r="CE110" i="9"/>
  <c r="CD110" i="9"/>
  <c r="CC110" i="9"/>
  <c r="CB110" i="9"/>
  <c r="CA110" i="9"/>
  <c r="AT110" i="9"/>
  <c r="CL109" i="9"/>
  <c r="CF109" i="9"/>
  <c r="CE109" i="9"/>
  <c r="CD109" i="9"/>
  <c r="CC109" i="9"/>
  <c r="CB109" i="9"/>
  <c r="CA109" i="9"/>
  <c r="AT109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D103" i="9"/>
  <c r="CC103" i="9"/>
  <c r="CB103" i="9"/>
  <c r="CA103" i="9"/>
  <c r="AR103" i="9"/>
  <c r="CD102" i="9"/>
  <c r="CC102" i="9"/>
  <c r="CB102" i="9"/>
  <c r="CA102" i="9"/>
  <c r="AR102" i="9"/>
  <c r="CD101" i="9"/>
  <c r="CC101" i="9"/>
  <c r="CB101" i="9"/>
  <c r="CA101" i="9"/>
  <c r="AR101" i="9"/>
  <c r="CD100" i="9"/>
  <c r="CC100" i="9"/>
  <c r="CB100" i="9"/>
  <c r="CA100" i="9"/>
  <c r="AR100" i="9"/>
  <c r="CD99" i="9"/>
  <c r="CC99" i="9"/>
  <c r="CB99" i="9"/>
  <c r="CA99" i="9"/>
  <c r="AR99" i="9"/>
  <c r="CD98" i="9"/>
  <c r="CC98" i="9"/>
  <c r="CB98" i="9"/>
  <c r="CA98" i="9"/>
  <c r="AR98" i="9"/>
  <c r="CD97" i="9"/>
  <c r="CC97" i="9"/>
  <c r="CB97" i="9"/>
  <c r="CA97" i="9"/>
  <c r="AR97" i="9"/>
  <c r="CD96" i="9"/>
  <c r="CC96" i="9"/>
  <c r="CB96" i="9"/>
  <c r="CA96" i="9"/>
  <c r="AR96" i="9"/>
  <c r="CD95" i="9"/>
  <c r="CC95" i="9"/>
  <c r="CB95" i="9"/>
  <c r="CA95" i="9"/>
  <c r="AR95" i="9"/>
  <c r="CD94" i="9"/>
  <c r="CC94" i="9"/>
  <c r="CB94" i="9"/>
  <c r="CA94" i="9"/>
  <c r="AR94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AX71" i="9"/>
  <c r="A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CE70" i="9"/>
  <c r="CD70" i="9"/>
  <c r="CC70" i="9"/>
  <c r="CB70" i="9"/>
  <c r="CA70" i="9"/>
  <c r="AY70" i="9"/>
  <c r="CE69" i="9"/>
  <c r="CD69" i="9"/>
  <c r="CC69" i="9"/>
  <c r="CB69" i="9"/>
  <c r="CA69" i="9"/>
  <c r="AY69" i="9"/>
  <c r="CE68" i="9"/>
  <c r="CD68" i="9"/>
  <c r="CC68" i="9"/>
  <c r="CB68" i="9"/>
  <c r="CA68" i="9"/>
  <c r="AY68" i="9"/>
  <c r="CE67" i="9"/>
  <c r="CD67" i="9"/>
  <c r="CC67" i="9"/>
  <c r="CB67" i="9"/>
  <c r="CA67" i="9"/>
  <c r="AY67" i="9"/>
  <c r="CE66" i="9"/>
  <c r="CD66" i="9"/>
  <c r="CC66" i="9"/>
  <c r="CB66" i="9"/>
  <c r="CA66" i="9"/>
  <c r="AY66" i="9"/>
  <c r="CE65" i="9"/>
  <c r="CD65" i="9"/>
  <c r="CC65" i="9"/>
  <c r="CB65" i="9"/>
  <c r="CA65" i="9"/>
  <c r="AY65" i="9"/>
  <c r="CE64" i="9"/>
  <c r="CD64" i="9"/>
  <c r="CC64" i="9"/>
  <c r="CB64" i="9"/>
  <c r="CA64" i="9"/>
  <c r="AY64" i="9"/>
  <c r="CE63" i="9"/>
  <c r="CD63" i="9"/>
  <c r="CC63" i="9"/>
  <c r="CB63" i="9"/>
  <c r="CA63" i="9"/>
  <c r="AY63" i="9"/>
  <c r="CE62" i="9"/>
  <c r="CD62" i="9"/>
  <c r="CC62" i="9"/>
  <c r="CB62" i="9"/>
  <c r="CA62" i="9"/>
  <c r="AY62" i="9"/>
  <c r="CE61" i="9"/>
  <c r="CD61" i="9"/>
  <c r="CC61" i="9"/>
  <c r="CB61" i="9"/>
  <c r="CA61" i="9"/>
  <c r="AY61" i="9"/>
  <c r="CE60" i="9"/>
  <c r="CD60" i="9"/>
  <c r="CC60" i="9"/>
  <c r="CB60" i="9"/>
  <c r="CA60" i="9"/>
  <c r="AY60" i="9"/>
  <c r="CE59" i="9"/>
  <c r="CD59" i="9"/>
  <c r="CC59" i="9"/>
  <c r="CB59" i="9"/>
  <c r="CA59" i="9"/>
  <c r="AY59" i="9"/>
  <c r="CE58" i="9"/>
  <c r="CD58" i="9"/>
  <c r="CC58" i="9"/>
  <c r="CB58" i="9"/>
  <c r="CA58" i="9"/>
  <c r="AY58" i="9"/>
  <c r="CE57" i="9"/>
  <c r="CD57" i="9"/>
  <c r="CC57" i="9"/>
  <c r="CB57" i="9"/>
  <c r="CA57" i="9"/>
  <c r="AY57" i="9"/>
  <c r="CE56" i="9"/>
  <c r="CD56" i="9"/>
  <c r="CC56" i="9"/>
  <c r="CB56" i="9"/>
  <c r="CA56" i="9"/>
  <c r="AY56" i="9"/>
  <c r="CE55" i="9"/>
  <c r="CD55" i="9"/>
  <c r="CC55" i="9"/>
  <c r="CB55" i="9"/>
  <c r="CA55" i="9"/>
  <c r="AY55" i="9"/>
  <c r="CE54" i="9"/>
  <c r="CD54" i="9"/>
  <c r="CC54" i="9"/>
  <c r="CB54" i="9"/>
  <c r="CA54" i="9"/>
  <c r="AY54" i="9"/>
  <c r="CE53" i="9"/>
  <c r="CD53" i="9"/>
  <c r="CC53" i="9"/>
  <c r="CB53" i="9"/>
  <c r="CA53" i="9"/>
  <c r="AY53" i="9"/>
  <c r="CE52" i="9"/>
  <c r="CD52" i="9"/>
  <c r="CC52" i="9"/>
  <c r="CB52" i="9"/>
  <c r="CA52" i="9"/>
  <c r="AY52" i="9"/>
  <c r="CE51" i="9"/>
  <c r="CD51" i="9"/>
  <c r="CC51" i="9"/>
  <c r="CB51" i="9"/>
  <c r="CA51" i="9"/>
  <c r="AY51" i="9"/>
  <c r="CE50" i="9"/>
  <c r="CD50" i="9"/>
  <c r="CC50" i="9"/>
  <c r="CB50" i="9"/>
  <c r="CA50" i="9"/>
  <c r="AY50" i="9"/>
  <c r="CE49" i="9"/>
  <c r="CD49" i="9"/>
  <c r="CC49" i="9"/>
  <c r="CB49" i="9"/>
  <c r="CA49" i="9"/>
  <c r="AY49" i="9"/>
  <c r="CE48" i="9"/>
  <c r="CD48" i="9"/>
  <c r="CC48" i="9"/>
  <c r="CB48" i="9"/>
  <c r="CA48" i="9"/>
  <c r="AY48" i="9"/>
  <c r="CE47" i="9"/>
  <c r="CD47" i="9"/>
  <c r="CC47" i="9"/>
  <c r="CB47" i="9"/>
  <c r="CA47" i="9"/>
  <c r="AY47" i="9"/>
  <c r="CE46" i="9"/>
  <c r="CD46" i="9"/>
  <c r="CC46" i="9"/>
  <c r="CB46" i="9"/>
  <c r="CA46" i="9"/>
  <c r="AY46" i="9"/>
  <c r="CE45" i="9"/>
  <c r="CD45" i="9"/>
  <c r="CC45" i="9"/>
  <c r="CB45" i="9"/>
  <c r="CA45" i="9"/>
  <c r="AY45" i="9"/>
  <c r="CE44" i="9"/>
  <c r="CD44" i="9"/>
  <c r="CC44" i="9"/>
  <c r="CB44" i="9"/>
  <c r="CA44" i="9"/>
  <c r="AY44" i="9"/>
  <c r="CE43" i="9"/>
  <c r="CD43" i="9"/>
  <c r="CC43" i="9"/>
  <c r="CB43" i="9"/>
  <c r="CA43" i="9"/>
  <c r="AY43" i="9"/>
  <c r="CE42" i="9"/>
  <c r="CD42" i="9"/>
  <c r="CC42" i="9"/>
  <c r="CB42" i="9"/>
  <c r="CA42" i="9"/>
  <c r="AY42" i="9"/>
  <c r="CE41" i="9"/>
  <c r="CD41" i="9"/>
  <c r="CC41" i="9"/>
  <c r="CB41" i="9"/>
  <c r="CA41" i="9"/>
  <c r="AY41" i="9"/>
  <c r="CE40" i="9"/>
  <c r="CD40" i="9"/>
  <c r="CC40" i="9"/>
  <c r="CB40" i="9"/>
  <c r="CA40" i="9"/>
  <c r="AY40" i="9"/>
  <c r="CE39" i="9"/>
  <c r="CD39" i="9"/>
  <c r="CC39" i="9"/>
  <c r="CB39" i="9"/>
  <c r="CA39" i="9"/>
  <c r="AY39" i="9"/>
  <c r="CE38" i="9"/>
  <c r="CD38" i="9"/>
  <c r="CC38" i="9"/>
  <c r="CB38" i="9"/>
  <c r="CA38" i="9"/>
  <c r="AY38" i="9"/>
  <c r="CE37" i="9"/>
  <c r="CD37" i="9"/>
  <c r="CC37" i="9"/>
  <c r="CB37" i="9"/>
  <c r="CA37" i="9"/>
  <c r="AY37" i="9"/>
  <c r="CE36" i="9"/>
  <c r="CD36" i="9"/>
  <c r="CC36" i="9"/>
  <c r="CB36" i="9"/>
  <c r="CA36" i="9"/>
  <c r="AY36" i="9"/>
  <c r="CE35" i="9"/>
  <c r="CD35" i="9"/>
  <c r="CC35" i="9"/>
  <c r="CB35" i="9"/>
  <c r="CA35" i="9"/>
  <c r="AY35" i="9"/>
  <c r="CE34" i="9"/>
  <c r="CD34" i="9"/>
  <c r="CC34" i="9"/>
  <c r="CB34" i="9"/>
  <c r="CA34" i="9"/>
  <c r="AY34" i="9"/>
  <c r="CE33" i="9"/>
  <c r="CD33" i="9"/>
  <c r="CC33" i="9"/>
  <c r="CB33" i="9"/>
  <c r="CA33" i="9"/>
  <c r="AY33" i="9"/>
  <c r="CE32" i="9"/>
  <c r="CD32" i="9"/>
  <c r="CC32" i="9"/>
  <c r="CB32" i="9"/>
  <c r="CA32" i="9"/>
  <c r="AY32" i="9"/>
  <c r="CE31" i="9"/>
  <c r="CD31" i="9"/>
  <c r="CC31" i="9"/>
  <c r="CB31" i="9"/>
  <c r="CA31" i="9"/>
  <c r="AY31" i="9"/>
  <c r="CE30" i="9"/>
  <c r="CD30" i="9"/>
  <c r="CC30" i="9"/>
  <c r="CB30" i="9"/>
  <c r="CA30" i="9"/>
  <c r="AY30" i="9"/>
  <c r="CE29" i="9"/>
  <c r="CD29" i="9"/>
  <c r="CC29" i="9"/>
  <c r="CB29" i="9"/>
  <c r="CA29" i="9"/>
  <c r="AY29" i="9"/>
  <c r="CE28" i="9"/>
  <c r="CD28" i="9"/>
  <c r="CC28" i="9"/>
  <c r="CB28" i="9"/>
  <c r="CA28" i="9"/>
  <c r="AY28" i="9"/>
  <c r="CE27" i="9"/>
  <c r="CD27" i="9"/>
  <c r="CC27" i="9"/>
  <c r="CB27" i="9"/>
  <c r="CA27" i="9"/>
  <c r="AY27" i="9"/>
  <c r="CE26" i="9"/>
  <c r="CD26" i="9"/>
  <c r="CC26" i="9"/>
  <c r="CB26" i="9"/>
  <c r="CA26" i="9"/>
  <c r="AY26" i="9"/>
  <c r="CE25" i="9"/>
  <c r="CD25" i="9"/>
  <c r="CC25" i="9"/>
  <c r="CB25" i="9"/>
  <c r="CA25" i="9"/>
  <c r="AY25" i="9"/>
  <c r="CE24" i="9"/>
  <c r="CD24" i="9"/>
  <c r="CC24" i="9"/>
  <c r="CB24" i="9"/>
  <c r="CA24" i="9"/>
  <c r="AY24" i="9"/>
  <c r="CE23" i="9"/>
  <c r="CD23" i="9"/>
  <c r="CC23" i="9"/>
  <c r="CB23" i="9"/>
  <c r="CA23" i="9"/>
  <c r="AY23" i="9"/>
  <c r="CE22" i="9"/>
  <c r="CD22" i="9"/>
  <c r="CC22" i="9"/>
  <c r="CB22" i="9"/>
  <c r="CA22" i="9"/>
  <c r="AY22" i="9"/>
  <c r="CE21" i="9"/>
  <c r="CD21" i="9"/>
  <c r="CC21" i="9"/>
  <c r="CB21" i="9"/>
  <c r="CA21" i="9"/>
  <c r="AY21" i="9"/>
  <c r="CE20" i="9"/>
  <c r="CD20" i="9"/>
  <c r="CC20" i="9"/>
  <c r="CB20" i="9"/>
  <c r="CA20" i="9"/>
  <c r="AY20" i="9"/>
  <c r="CE19" i="9"/>
  <c r="CD19" i="9"/>
  <c r="CC19" i="9"/>
  <c r="CB19" i="9"/>
  <c r="CA19" i="9"/>
  <c r="AY19" i="9"/>
  <c r="CE18" i="9"/>
  <c r="CD18" i="9"/>
  <c r="CC18" i="9"/>
  <c r="CB18" i="9"/>
  <c r="CA18" i="9"/>
  <c r="AY18" i="9"/>
  <c r="CE17" i="9"/>
  <c r="CD17" i="9"/>
  <c r="CC17" i="9"/>
  <c r="CB17" i="9"/>
  <c r="CA17" i="9"/>
  <c r="AY17" i="9"/>
  <c r="CE16" i="9"/>
  <c r="CD16" i="9"/>
  <c r="CC16" i="9"/>
  <c r="CB16" i="9"/>
  <c r="CA16" i="9"/>
  <c r="AY16" i="9"/>
  <c r="CE15" i="9"/>
  <c r="CD15" i="9"/>
  <c r="CC15" i="9"/>
  <c r="CB15" i="9"/>
  <c r="CA15" i="9"/>
  <c r="AY15" i="9"/>
  <c r="CE14" i="9"/>
  <c r="CD14" i="9"/>
  <c r="CC14" i="9"/>
  <c r="CB14" i="9"/>
  <c r="CA14" i="9"/>
  <c r="AY14" i="9"/>
  <c r="CE13" i="9"/>
  <c r="CD13" i="9"/>
  <c r="CC13" i="9"/>
  <c r="CB13" i="9"/>
  <c r="CA13" i="9"/>
  <c r="AY13" i="9"/>
  <c r="CE12" i="9"/>
  <c r="CD12" i="9"/>
  <c r="CC12" i="9"/>
  <c r="CB12" i="9"/>
  <c r="CA12" i="9"/>
  <c r="AY12" i="9"/>
  <c r="CE11" i="9"/>
  <c r="CD11" i="9"/>
  <c r="CC11" i="9"/>
  <c r="CB11" i="9"/>
  <c r="CA11" i="9"/>
  <c r="AY11" i="9"/>
  <c r="A5" i="9"/>
  <c r="A4" i="9"/>
  <c r="A3" i="9"/>
  <c r="A2" i="9"/>
  <c r="B11" i="7"/>
  <c r="CG11" i="7"/>
  <c r="CH11" i="7"/>
  <c r="CI11" i="7"/>
  <c r="W11" i="7"/>
  <c r="AA11" i="7"/>
  <c r="CJ11" i="7"/>
  <c r="CK11" i="7"/>
  <c r="B12" i="7"/>
  <c r="CG12" i="7"/>
  <c r="CH12" i="7"/>
  <c r="CI12" i="7"/>
  <c r="W12" i="7"/>
  <c r="AA12" i="7"/>
  <c r="CJ12" i="7"/>
  <c r="CK12" i="7"/>
  <c r="B13" i="7"/>
  <c r="CG13" i="7"/>
  <c r="CH13" i="7"/>
  <c r="CI13" i="7"/>
  <c r="W13" i="7"/>
  <c r="AA13" i="7"/>
  <c r="CJ13" i="7"/>
  <c r="CK13" i="7"/>
  <c r="B14" i="7"/>
  <c r="CG14" i="7"/>
  <c r="CH14" i="7"/>
  <c r="CI14" i="7"/>
  <c r="W14" i="7"/>
  <c r="AA14" i="7"/>
  <c r="CJ14" i="7"/>
  <c r="CK14" i="7"/>
  <c r="B15" i="7"/>
  <c r="CG15" i="7"/>
  <c r="CH15" i="7"/>
  <c r="CI15" i="7"/>
  <c r="W15" i="7"/>
  <c r="AA15" i="7"/>
  <c r="CJ15" i="7"/>
  <c r="CK15" i="7"/>
  <c r="B16" i="7"/>
  <c r="CG16" i="7"/>
  <c r="CH16" i="7"/>
  <c r="CI16" i="7"/>
  <c r="W16" i="7"/>
  <c r="AA16" i="7"/>
  <c r="CJ16" i="7"/>
  <c r="CK16" i="7"/>
  <c r="B17" i="7"/>
  <c r="CG17" i="7"/>
  <c r="CH17" i="7"/>
  <c r="CI17" i="7"/>
  <c r="W17" i="7"/>
  <c r="AA17" i="7"/>
  <c r="CJ17" i="7"/>
  <c r="CK17" i="7"/>
  <c r="B18" i="7"/>
  <c r="CG18" i="7"/>
  <c r="CH18" i="7"/>
  <c r="CI18" i="7"/>
  <c r="W18" i="7"/>
  <c r="AA18" i="7"/>
  <c r="CJ18" i="7"/>
  <c r="CK18" i="7"/>
  <c r="B19" i="7"/>
  <c r="CG19" i="7"/>
  <c r="CH19" i="7"/>
  <c r="CI19" i="7"/>
  <c r="W19" i="7"/>
  <c r="AA19" i="7"/>
  <c r="CJ19" i="7"/>
  <c r="CK19" i="7"/>
  <c r="B20" i="7"/>
  <c r="CG20" i="7"/>
  <c r="CH20" i="7"/>
  <c r="CI20" i="7"/>
  <c r="W20" i="7"/>
  <c r="AA20" i="7"/>
  <c r="CJ20" i="7"/>
  <c r="CK20" i="7"/>
  <c r="B21" i="7"/>
  <c r="CG21" i="7"/>
  <c r="CH21" i="7"/>
  <c r="CI21" i="7"/>
  <c r="W21" i="7"/>
  <c r="AA21" i="7"/>
  <c r="CJ21" i="7"/>
  <c r="CK21" i="7"/>
  <c r="B22" i="7"/>
  <c r="CG22" i="7"/>
  <c r="CH22" i="7"/>
  <c r="CI22" i="7"/>
  <c r="W22" i="7"/>
  <c r="AA22" i="7"/>
  <c r="CJ22" i="7"/>
  <c r="CK22" i="7"/>
  <c r="B23" i="7"/>
  <c r="CG23" i="7"/>
  <c r="CH23" i="7"/>
  <c r="CI23" i="7"/>
  <c r="W23" i="7"/>
  <c r="AA23" i="7"/>
  <c r="CJ23" i="7"/>
  <c r="CK23" i="7"/>
  <c r="B24" i="7"/>
  <c r="CG24" i="7"/>
  <c r="CH24" i="7"/>
  <c r="CI24" i="7"/>
  <c r="W24" i="7"/>
  <c r="AA24" i="7"/>
  <c r="CJ24" i="7"/>
  <c r="CK24" i="7"/>
  <c r="B25" i="7"/>
  <c r="CG25" i="7"/>
  <c r="CH25" i="7"/>
  <c r="CI25" i="7"/>
  <c r="W25" i="7"/>
  <c r="AA25" i="7"/>
  <c r="CJ25" i="7"/>
  <c r="CK25" i="7"/>
  <c r="B26" i="7"/>
  <c r="CG26" i="7"/>
  <c r="CH26" i="7"/>
  <c r="CI26" i="7"/>
  <c r="W26" i="7"/>
  <c r="AA26" i="7"/>
  <c r="CJ26" i="7"/>
  <c r="CK26" i="7"/>
  <c r="B27" i="7"/>
  <c r="CG27" i="7"/>
  <c r="CH27" i="7"/>
  <c r="CI27" i="7"/>
  <c r="W27" i="7"/>
  <c r="AA27" i="7"/>
  <c r="CJ27" i="7"/>
  <c r="CK27" i="7"/>
  <c r="B28" i="7"/>
  <c r="CG28" i="7"/>
  <c r="CH28" i="7"/>
  <c r="CI28" i="7"/>
  <c r="W28" i="7"/>
  <c r="AA28" i="7"/>
  <c r="CJ28" i="7"/>
  <c r="CK28" i="7"/>
  <c r="B29" i="7"/>
  <c r="CG29" i="7"/>
  <c r="CH29" i="7"/>
  <c r="CI29" i="7"/>
  <c r="W29" i="7"/>
  <c r="AA29" i="7"/>
  <c r="CJ29" i="7"/>
  <c r="CK29" i="7"/>
  <c r="B30" i="7"/>
  <c r="CG30" i="7"/>
  <c r="CH30" i="7"/>
  <c r="CI30" i="7"/>
  <c r="W30" i="7"/>
  <c r="AA30" i="7"/>
  <c r="CJ30" i="7"/>
  <c r="CK30" i="7"/>
  <c r="B31" i="7"/>
  <c r="CG31" i="7"/>
  <c r="CH31" i="7"/>
  <c r="CI31" i="7"/>
  <c r="W31" i="7"/>
  <c r="AA31" i="7"/>
  <c r="CJ31" i="7"/>
  <c r="CK31" i="7"/>
  <c r="B32" i="7"/>
  <c r="CG32" i="7"/>
  <c r="CH32" i="7"/>
  <c r="CI32" i="7"/>
  <c r="W32" i="7"/>
  <c r="AA32" i="7"/>
  <c r="CJ32" i="7"/>
  <c r="CK32" i="7"/>
  <c r="B33" i="7"/>
  <c r="CG33" i="7"/>
  <c r="CH33" i="7"/>
  <c r="CI33" i="7"/>
  <c r="W33" i="7"/>
  <c r="AA33" i="7"/>
  <c r="CJ33" i="7"/>
  <c r="CK33" i="7"/>
  <c r="B34" i="7"/>
  <c r="CG34" i="7"/>
  <c r="CH34" i="7"/>
  <c r="CI34" i="7"/>
  <c r="W34" i="7"/>
  <c r="AA34" i="7"/>
  <c r="CJ34" i="7"/>
  <c r="CK34" i="7"/>
  <c r="B35" i="7"/>
  <c r="CG35" i="7"/>
  <c r="CH35" i="7"/>
  <c r="CI35" i="7"/>
  <c r="W35" i="7"/>
  <c r="AA35" i="7"/>
  <c r="CJ35" i="7"/>
  <c r="CK35" i="7"/>
  <c r="B36" i="7"/>
  <c r="CG36" i="7"/>
  <c r="CH36" i="7"/>
  <c r="CI36" i="7"/>
  <c r="W36" i="7"/>
  <c r="AA36" i="7"/>
  <c r="CJ36" i="7"/>
  <c r="CK36" i="7"/>
  <c r="B37" i="7"/>
  <c r="CG37" i="7"/>
  <c r="CH37" i="7"/>
  <c r="CI37" i="7"/>
  <c r="W37" i="7"/>
  <c r="AA37" i="7"/>
  <c r="CJ37" i="7"/>
  <c r="CK37" i="7"/>
  <c r="B38" i="7"/>
  <c r="CG38" i="7"/>
  <c r="CH38" i="7"/>
  <c r="CI38" i="7"/>
  <c r="W38" i="7"/>
  <c r="AA38" i="7"/>
  <c r="CJ38" i="7"/>
  <c r="CK38" i="7"/>
  <c r="B39" i="7"/>
  <c r="CG39" i="7"/>
  <c r="CH39" i="7"/>
  <c r="CI39" i="7"/>
  <c r="W39" i="7"/>
  <c r="AA39" i="7"/>
  <c r="CJ39" i="7"/>
  <c r="CK39" i="7"/>
  <c r="B40" i="7"/>
  <c r="CG40" i="7"/>
  <c r="CH40" i="7"/>
  <c r="CI40" i="7"/>
  <c r="W40" i="7"/>
  <c r="AA40" i="7"/>
  <c r="CJ40" i="7"/>
  <c r="CK40" i="7"/>
  <c r="B41" i="7"/>
  <c r="CG41" i="7"/>
  <c r="CH41" i="7"/>
  <c r="CI41" i="7"/>
  <c r="W41" i="7"/>
  <c r="AA41" i="7"/>
  <c r="CJ41" i="7"/>
  <c r="CK41" i="7"/>
  <c r="B42" i="7"/>
  <c r="CG42" i="7"/>
  <c r="CH42" i="7"/>
  <c r="CI42" i="7"/>
  <c r="W42" i="7"/>
  <c r="AA42" i="7"/>
  <c r="CJ42" i="7"/>
  <c r="CK42" i="7"/>
  <c r="B43" i="7"/>
  <c r="CG43" i="7"/>
  <c r="CH43" i="7"/>
  <c r="CI43" i="7"/>
  <c r="W43" i="7"/>
  <c r="AA43" i="7"/>
  <c r="CJ43" i="7"/>
  <c r="CK43" i="7"/>
  <c r="B44" i="7"/>
  <c r="CG44" i="7"/>
  <c r="CH44" i="7"/>
  <c r="CI44" i="7"/>
  <c r="W44" i="7"/>
  <c r="AA44" i="7"/>
  <c r="CJ44" i="7"/>
  <c r="CK44" i="7"/>
  <c r="B45" i="7"/>
  <c r="CG45" i="7"/>
  <c r="CH45" i="7"/>
  <c r="CI45" i="7"/>
  <c r="W45" i="7"/>
  <c r="AA45" i="7"/>
  <c r="CJ45" i="7"/>
  <c r="CK45" i="7"/>
  <c r="B46" i="7"/>
  <c r="CG46" i="7"/>
  <c r="CH46" i="7"/>
  <c r="CI46" i="7"/>
  <c r="W46" i="7"/>
  <c r="AA46" i="7"/>
  <c r="CJ46" i="7"/>
  <c r="CK46" i="7"/>
  <c r="B47" i="7"/>
  <c r="CG47" i="7"/>
  <c r="CH47" i="7"/>
  <c r="CI47" i="7"/>
  <c r="W47" i="7"/>
  <c r="AA47" i="7"/>
  <c r="CJ47" i="7"/>
  <c r="CK47" i="7"/>
  <c r="B48" i="7"/>
  <c r="CG48" i="7"/>
  <c r="CH48" i="7"/>
  <c r="CI48" i="7"/>
  <c r="W48" i="7"/>
  <c r="AA48" i="7"/>
  <c r="CJ48" i="7"/>
  <c r="CK48" i="7"/>
  <c r="B49" i="7"/>
  <c r="CG49" i="7"/>
  <c r="CH49" i="7"/>
  <c r="CI49" i="7"/>
  <c r="W49" i="7"/>
  <c r="AA49" i="7"/>
  <c r="CJ49" i="7"/>
  <c r="CK49" i="7"/>
  <c r="B50" i="7"/>
  <c r="CG50" i="7"/>
  <c r="CH50" i="7"/>
  <c r="CI50" i="7"/>
  <c r="W50" i="7"/>
  <c r="AA50" i="7"/>
  <c r="CJ50" i="7"/>
  <c r="CK50" i="7"/>
  <c r="B51" i="7"/>
  <c r="CG51" i="7"/>
  <c r="CH51" i="7"/>
  <c r="CI51" i="7"/>
  <c r="W51" i="7"/>
  <c r="AA51" i="7"/>
  <c r="CJ51" i="7"/>
  <c r="CK51" i="7"/>
  <c r="B52" i="7"/>
  <c r="CG52" i="7"/>
  <c r="CH52" i="7"/>
  <c r="CI52" i="7"/>
  <c r="W52" i="7"/>
  <c r="AA52" i="7"/>
  <c r="CJ52" i="7"/>
  <c r="CK52" i="7"/>
  <c r="B53" i="7"/>
  <c r="CG53" i="7"/>
  <c r="CH53" i="7"/>
  <c r="CI53" i="7"/>
  <c r="W53" i="7"/>
  <c r="AA53" i="7"/>
  <c r="CJ53" i="7"/>
  <c r="CK53" i="7"/>
  <c r="B54" i="7"/>
  <c r="CG54" i="7"/>
  <c r="CH54" i="7"/>
  <c r="CI54" i="7"/>
  <c r="W54" i="7"/>
  <c r="AA54" i="7"/>
  <c r="CJ54" i="7"/>
  <c r="CK54" i="7"/>
  <c r="B55" i="7"/>
  <c r="CG55" i="7"/>
  <c r="CH55" i="7"/>
  <c r="CI55" i="7"/>
  <c r="W55" i="7"/>
  <c r="AA55" i="7"/>
  <c r="CJ55" i="7"/>
  <c r="CK55" i="7"/>
  <c r="B56" i="7"/>
  <c r="CG56" i="7"/>
  <c r="CH56" i="7"/>
  <c r="CI56" i="7"/>
  <c r="W56" i="7"/>
  <c r="AA56" i="7"/>
  <c r="CJ56" i="7"/>
  <c r="CK56" i="7"/>
  <c r="B57" i="7"/>
  <c r="CG57" i="7"/>
  <c r="CH57" i="7"/>
  <c r="CI57" i="7"/>
  <c r="W57" i="7"/>
  <c r="AA57" i="7"/>
  <c r="CJ57" i="7"/>
  <c r="CK57" i="7"/>
  <c r="B58" i="7"/>
  <c r="CG58" i="7"/>
  <c r="CH58" i="7"/>
  <c r="CI58" i="7"/>
  <c r="W58" i="7"/>
  <c r="AA58" i="7"/>
  <c r="CJ58" i="7"/>
  <c r="CK58" i="7"/>
  <c r="B59" i="7"/>
  <c r="CG59" i="7"/>
  <c r="CH59" i="7"/>
  <c r="CI59" i="7"/>
  <c r="W59" i="7"/>
  <c r="AA59" i="7"/>
  <c r="CJ59" i="7"/>
  <c r="CK59" i="7"/>
  <c r="B60" i="7"/>
  <c r="CG60" i="7"/>
  <c r="CH60" i="7"/>
  <c r="CI60" i="7"/>
  <c r="W60" i="7"/>
  <c r="AA60" i="7"/>
  <c r="CJ60" i="7"/>
  <c r="CK60" i="7"/>
  <c r="B61" i="7"/>
  <c r="CG61" i="7"/>
  <c r="CH61" i="7"/>
  <c r="CI61" i="7"/>
  <c r="W61" i="7"/>
  <c r="AA61" i="7"/>
  <c r="CJ61" i="7"/>
  <c r="CK61" i="7"/>
  <c r="B62" i="7"/>
  <c r="CG62" i="7"/>
  <c r="CH62" i="7"/>
  <c r="CI62" i="7"/>
  <c r="W62" i="7"/>
  <c r="AA62" i="7"/>
  <c r="CJ62" i="7"/>
  <c r="CK62" i="7"/>
  <c r="B63" i="7"/>
  <c r="CG63" i="7"/>
  <c r="CH63" i="7"/>
  <c r="CI63" i="7"/>
  <c r="W63" i="7"/>
  <c r="AA63" i="7"/>
  <c r="CJ63" i="7"/>
  <c r="CK63" i="7"/>
  <c r="B64" i="7"/>
  <c r="CG64" i="7"/>
  <c r="CH64" i="7"/>
  <c r="CI64" i="7"/>
  <c r="W64" i="7"/>
  <c r="AA64" i="7"/>
  <c r="CJ64" i="7"/>
  <c r="CK64" i="7"/>
  <c r="B65" i="7"/>
  <c r="CG65" i="7"/>
  <c r="CH65" i="7"/>
  <c r="CI65" i="7"/>
  <c r="W65" i="7"/>
  <c r="AA65" i="7"/>
  <c r="CJ65" i="7"/>
  <c r="CK65" i="7"/>
  <c r="B66" i="7"/>
  <c r="CG66" i="7"/>
  <c r="CH66" i="7"/>
  <c r="CI66" i="7"/>
  <c r="W66" i="7"/>
  <c r="AA66" i="7"/>
  <c r="CJ66" i="7"/>
  <c r="CK66" i="7"/>
  <c r="B67" i="7"/>
  <c r="CG67" i="7"/>
  <c r="CH67" i="7"/>
  <c r="CI67" i="7"/>
  <c r="W67" i="7"/>
  <c r="AA67" i="7"/>
  <c r="CJ67" i="7"/>
  <c r="CK67" i="7"/>
  <c r="B68" i="7"/>
  <c r="CG68" i="7"/>
  <c r="CH68" i="7"/>
  <c r="CI68" i="7"/>
  <c r="W68" i="7"/>
  <c r="AA68" i="7"/>
  <c r="CJ68" i="7"/>
  <c r="CK68" i="7"/>
  <c r="B69" i="7"/>
  <c r="CG69" i="7"/>
  <c r="CH69" i="7"/>
  <c r="CI69" i="7"/>
  <c r="W69" i="7"/>
  <c r="AA69" i="7"/>
  <c r="CJ69" i="7"/>
  <c r="CK69" i="7"/>
  <c r="B70" i="7"/>
  <c r="CG70" i="7"/>
  <c r="CH70" i="7"/>
  <c r="CI70" i="7"/>
  <c r="W70" i="7"/>
  <c r="AA70" i="7"/>
  <c r="CJ70" i="7"/>
  <c r="CK70" i="7"/>
  <c r="D94" i="7"/>
  <c r="E94" i="7"/>
  <c r="C94" i="7"/>
  <c r="CG94" i="7"/>
  <c r="CH94" i="7"/>
  <c r="CI94" i="7"/>
  <c r="CJ94" i="7"/>
  <c r="E95" i="7"/>
  <c r="CG95" i="7"/>
  <c r="CH95" i="7"/>
  <c r="CI95" i="7"/>
  <c r="CJ95" i="7"/>
  <c r="E96" i="7"/>
  <c r="CG96" i="7"/>
  <c r="CH96" i="7"/>
  <c r="CI96" i="7"/>
  <c r="CJ96" i="7"/>
  <c r="D97" i="7"/>
  <c r="E97" i="7"/>
  <c r="C97" i="7"/>
  <c r="CG97" i="7"/>
  <c r="CH97" i="7"/>
  <c r="CI97" i="7"/>
  <c r="CJ97" i="7"/>
  <c r="D98" i="7"/>
  <c r="E98" i="7"/>
  <c r="C98" i="7"/>
  <c r="CG98" i="7"/>
  <c r="CH98" i="7"/>
  <c r="CI98" i="7"/>
  <c r="CJ98" i="7"/>
  <c r="D99" i="7"/>
  <c r="E99" i="7"/>
  <c r="C99" i="7"/>
  <c r="CG99" i="7"/>
  <c r="CH99" i="7"/>
  <c r="CI99" i="7"/>
  <c r="CJ99" i="7"/>
  <c r="D100" i="7"/>
  <c r="E100" i="7"/>
  <c r="C100" i="7"/>
  <c r="CG100" i="7"/>
  <c r="CH100" i="7"/>
  <c r="CI100" i="7"/>
  <c r="CJ100" i="7"/>
  <c r="D101" i="7"/>
  <c r="E101" i="7"/>
  <c r="C101" i="7"/>
  <c r="CG101" i="7"/>
  <c r="CH101" i="7"/>
  <c r="CI101" i="7"/>
  <c r="CJ101" i="7"/>
  <c r="D102" i="7"/>
  <c r="E102" i="7"/>
  <c r="C102" i="7"/>
  <c r="CG102" i="7"/>
  <c r="CH102" i="7"/>
  <c r="CI102" i="7"/>
  <c r="CJ102" i="7"/>
  <c r="D103" i="7"/>
  <c r="E103" i="7"/>
  <c r="C103" i="7"/>
  <c r="CG103" i="7"/>
  <c r="CH103" i="7"/>
  <c r="CI103" i="7"/>
  <c r="CJ103" i="7"/>
  <c r="D109" i="7"/>
  <c r="E109" i="7"/>
  <c r="C109" i="7"/>
  <c r="CG109" i="7"/>
  <c r="CH109" i="7"/>
  <c r="CI109" i="7"/>
  <c r="CJ109" i="7"/>
  <c r="CK109" i="7"/>
  <c r="D110" i="7"/>
  <c r="E110" i="7"/>
  <c r="C110" i="7"/>
  <c r="CG110" i="7"/>
  <c r="CH110" i="7"/>
  <c r="CI110" i="7"/>
  <c r="CJ110" i="7"/>
  <c r="CK110" i="7"/>
  <c r="D111" i="7"/>
  <c r="E111" i="7"/>
  <c r="C111" i="7"/>
  <c r="CG111" i="7"/>
  <c r="CH111" i="7"/>
  <c r="CI111" i="7"/>
  <c r="CJ111" i="7"/>
  <c r="CK111" i="7"/>
  <c r="D112" i="7"/>
  <c r="E112" i="7"/>
  <c r="C112" i="7"/>
  <c r="CG112" i="7"/>
  <c r="CH112" i="7"/>
  <c r="CI112" i="7"/>
  <c r="CJ112" i="7"/>
  <c r="CK112" i="7"/>
  <c r="D113" i="7"/>
  <c r="E113" i="7"/>
  <c r="C113" i="7"/>
  <c r="CG113" i="7"/>
  <c r="CH113" i="7"/>
  <c r="CI113" i="7"/>
  <c r="CJ113" i="7"/>
  <c r="CK113" i="7"/>
  <c r="D114" i="7"/>
  <c r="E114" i="7"/>
  <c r="C114" i="7"/>
  <c r="CG114" i="7"/>
  <c r="CH114" i="7"/>
  <c r="CI114" i="7"/>
  <c r="CJ114" i="7"/>
  <c r="CK114" i="7"/>
  <c r="D115" i="7"/>
  <c r="E115" i="7"/>
  <c r="C115" i="7"/>
  <c r="CG115" i="7"/>
  <c r="CH115" i="7"/>
  <c r="CI115" i="7"/>
  <c r="CJ115" i="7"/>
  <c r="CK115" i="7"/>
  <c r="D116" i="7"/>
  <c r="E116" i="7"/>
  <c r="C116" i="7"/>
  <c r="CG116" i="7"/>
  <c r="CH116" i="7"/>
  <c r="CI116" i="7"/>
  <c r="CJ116" i="7"/>
  <c r="CK116" i="7"/>
  <c r="D117" i="7"/>
  <c r="E117" i="7"/>
  <c r="C117" i="7"/>
  <c r="CG117" i="7"/>
  <c r="CH117" i="7"/>
  <c r="CI117" i="7"/>
  <c r="CJ117" i="7"/>
  <c r="CK117" i="7"/>
  <c r="D118" i="7"/>
  <c r="E118" i="7"/>
  <c r="C118" i="7"/>
  <c r="CG118" i="7"/>
  <c r="CH118" i="7"/>
  <c r="CI118" i="7"/>
  <c r="CJ118" i="7"/>
  <c r="CK118" i="7"/>
  <c r="D119" i="7"/>
  <c r="E119" i="7"/>
  <c r="C119" i="7"/>
  <c r="CG119" i="7"/>
  <c r="CH119" i="7"/>
  <c r="CI119" i="7"/>
  <c r="CJ119" i="7"/>
  <c r="CK119" i="7"/>
  <c r="B195" i="7"/>
  <c r="B71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C95" i="7"/>
  <c r="C96" i="7"/>
  <c r="C104" i="7"/>
  <c r="A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195" i="7"/>
  <c r="CL119" i="7"/>
  <c r="CF119" i="7"/>
  <c r="CE119" i="7"/>
  <c r="CD119" i="7"/>
  <c r="CC119" i="7"/>
  <c r="CB119" i="7"/>
  <c r="CA119" i="7"/>
  <c r="AT119" i="7"/>
  <c r="CL118" i="7"/>
  <c r="CF118" i="7"/>
  <c r="CE118" i="7"/>
  <c r="CD118" i="7"/>
  <c r="CC118" i="7"/>
  <c r="CB118" i="7"/>
  <c r="CA118" i="7"/>
  <c r="AT118" i="7"/>
  <c r="CL117" i="7"/>
  <c r="CF117" i="7"/>
  <c r="CE117" i="7"/>
  <c r="CD117" i="7"/>
  <c r="CC117" i="7"/>
  <c r="CB117" i="7"/>
  <c r="CA117" i="7"/>
  <c r="AT117" i="7"/>
  <c r="CL116" i="7"/>
  <c r="CF116" i="7"/>
  <c r="CE116" i="7"/>
  <c r="CD116" i="7"/>
  <c r="CC116" i="7"/>
  <c r="CB116" i="7"/>
  <c r="CA116" i="7"/>
  <c r="AT116" i="7"/>
  <c r="CL115" i="7"/>
  <c r="CF115" i="7"/>
  <c r="CE115" i="7"/>
  <c r="CD115" i="7"/>
  <c r="CC115" i="7"/>
  <c r="CB115" i="7"/>
  <c r="CA115" i="7"/>
  <c r="AT115" i="7"/>
  <c r="CL114" i="7"/>
  <c r="CF114" i="7"/>
  <c r="CE114" i="7"/>
  <c r="CD114" i="7"/>
  <c r="CC114" i="7"/>
  <c r="CB114" i="7"/>
  <c r="CA114" i="7"/>
  <c r="AT114" i="7"/>
  <c r="CL113" i="7"/>
  <c r="CF113" i="7"/>
  <c r="CE113" i="7"/>
  <c r="CD113" i="7"/>
  <c r="CC113" i="7"/>
  <c r="CB113" i="7"/>
  <c r="CA113" i="7"/>
  <c r="AT113" i="7"/>
  <c r="CL112" i="7"/>
  <c r="CF112" i="7"/>
  <c r="CE112" i="7"/>
  <c r="CD112" i="7"/>
  <c r="CC112" i="7"/>
  <c r="CB112" i="7"/>
  <c r="CA112" i="7"/>
  <c r="AT112" i="7"/>
  <c r="CL111" i="7"/>
  <c r="CF111" i="7"/>
  <c r="CE111" i="7"/>
  <c r="CD111" i="7"/>
  <c r="CC111" i="7"/>
  <c r="CB111" i="7"/>
  <c r="CA111" i="7"/>
  <c r="AT111" i="7"/>
  <c r="CL110" i="7"/>
  <c r="CF110" i="7"/>
  <c r="CE110" i="7"/>
  <c r="CD110" i="7"/>
  <c r="CC110" i="7"/>
  <c r="CB110" i="7"/>
  <c r="CA110" i="7"/>
  <c r="AT110" i="7"/>
  <c r="CL109" i="7"/>
  <c r="CF109" i="7"/>
  <c r="CE109" i="7"/>
  <c r="CD109" i="7"/>
  <c r="CC109" i="7"/>
  <c r="CB109" i="7"/>
  <c r="CA109" i="7"/>
  <c r="AT109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D103" i="7"/>
  <c r="CC103" i="7"/>
  <c r="CB103" i="7"/>
  <c r="CA103" i="7"/>
  <c r="AR103" i="7"/>
  <c r="CD102" i="7"/>
  <c r="CC102" i="7"/>
  <c r="CB102" i="7"/>
  <c r="CA102" i="7"/>
  <c r="AR102" i="7"/>
  <c r="CD101" i="7"/>
  <c r="CC101" i="7"/>
  <c r="CB101" i="7"/>
  <c r="CA101" i="7"/>
  <c r="AR101" i="7"/>
  <c r="CD100" i="7"/>
  <c r="CC100" i="7"/>
  <c r="CB100" i="7"/>
  <c r="CA100" i="7"/>
  <c r="AR100" i="7"/>
  <c r="CD99" i="7"/>
  <c r="CC99" i="7"/>
  <c r="CB99" i="7"/>
  <c r="CA99" i="7"/>
  <c r="AR99" i="7"/>
  <c r="CD98" i="7"/>
  <c r="CC98" i="7"/>
  <c r="CB98" i="7"/>
  <c r="CA98" i="7"/>
  <c r="AR98" i="7"/>
  <c r="CD97" i="7"/>
  <c r="CC97" i="7"/>
  <c r="CB97" i="7"/>
  <c r="CA97" i="7"/>
  <c r="AR97" i="7"/>
  <c r="CD96" i="7"/>
  <c r="CC96" i="7"/>
  <c r="CB96" i="7"/>
  <c r="CA96" i="7"/>
  <c r="AR96" i="7"/>
  <c r="CD95" i="7"/>
  <c r="CC95" i="7"/>
  <c r="CB95" i="7"/>
  <c r="CA95" i="7"/>
  <c r="AR95" i="7"/>
  <c r="CD94" i="7"/>
  <c r="CC94" i="7"/>
  <c r="CB94" i="7"/>
  <c r="CA94" i="7"/>
  <c r="AR94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AX71" i="7"/>
  <c r="A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CE70" i="7"/>
  <c r="CD70" i="7"/>
  <c r="CC70" i="7"/>
  <c r="CB70" i="7"/>
  <c r="CA70" i="7"/>
  <c r="AY70" i="7"/>
  <c r="CE69" i="7"/>
  <c r="CD69" i="7"/>
  <c r="CC69" i="7"/>
  <c r="CB69" i="7"/>
  <c r="CA69" i="7"/>
  <c r="AY69" i="7"/>
  <c r="CE68" i="7"/>
  <c r="CD68" i="7"/>
  <c r="CC68" i="7"/>
  <c r="CB68" i="7"/>
  <c r="CA68" i="7"/>
  <c r="AY68" i="7"/>
  <c r="CE67" i="7"/>
  <c r="CD67" i="7"/>
  <c r="CC67" i="7"/>
  <c r="CB67" i="7"/>
  <c r="CA67" i="7"/>
  <c r="AY67" i="7"/>
  <c r="CE66" i="7"/>
  <c r="CD66" i="7"/>
  <c r="CC66" i="7"/>
  <c r="CB66" i="7"/>
  <c r="CA66" i="7"/>
  <c r="AY66" i="7"/>
  <c r="CE65" i="7"/>
  <c r="CD65" i="7"/>
  <c r="CC65" i="7"/>
  <c r="CB65" i="7"/>
  <c r="CA65" i="7"/>
  <c r="AY65" i="7"/>
  <c r="CE64" i="7"/>
  <c r="CD64" i="7"/>
  <c r="CC64" i="7"/>
  <c r="CB64" i="7"/>
  <c r="CA64" i="7"/>
  <c r="AY64" i="7"/>
  <c r="CE63" i="7"/>
  <c r="CD63" i="7"/>
  <c r="CC63" i="7"/>
  <c r="CB63" i="7"/>
  <c r="CA63" i="7"/>
  <c r="AY63" i="7"/>
  <c r="CE62" i="7"/>
  <c r="CD62" i="7"/>
  <c r="CC62" i="7"/>
  <c r="CB62" i="7"/>
  <c r="CA62" i="7"/>
  <c r="AY62" i="7"/>
  <c r="CE61" i="7"/>
  <c r="CD61" i="7"/>
  <c r="CC61" i="7"/>
  <c r="CB61" i="7"/>
  <c r="CA61" i="7"/>
  <c r="AY61" i="7"/>
  <c r="CE60" i="7"/>
  <c r="CD60" i="7"/>
  <c r="CC60" i="7"/>
  <c r="CB60" i="7"/>
  <c r="CA60" i="7"/>
  <c r="AY60" i="7"/>
  <c r="CE59" i="7"/>
  <c r="CD59" i="7"/>
  <c r="CC59" i="7"/>
  <c r="CB59" i="7"/>
  <c r="CA59" i="7"/>
  <c r="AY59" i="7"/>
  <c r="CE58" i="7"/>
  <c r="CD58" i="7"/>
  <c r="CC58" i="7"/>
  <c r="CB58" i="7"/>
  <c r="CA58" i="7"/>
  <c r="AY58" i="7"/>
  <c r="CE57" i="7"/>
  <c r="CD57" i="7"/>
  <c r="CC57" i="7"/>
  <c r="CB57" i="7"/>
  <c r="CA57" i="7"/>
  <c r="AY57" i="7"/>
  <c r="CE56" i="7"/>
  <c r="CD56" i="7"/>
  <c r="CC56" i="7"/>
  <c r="CB56" i="7"/>
  <c r="CA56" i="7"/>
  <c r="AY56" i="7"/>
  <c r="CE55" i="7"/>
  <c r="CD55" i="7"/>
  <c r="CC55" i="7"/>
  <c r="CB55" i="7"/>
  <c r="CA55" i="7"/>
  <c r="AY55" i="7"/>
  <c r="CE54" i="7"/>
  <c r="CD54" i="7"/>
  <c r="CC54" i="7"/>
  <c r="CB54" i="7"/>
  <c r="CA54" i="7"/>
  <c r="AY54" i="7"/>
  <c r="CE53" i="7"/>
  <c r="CD53" i="7"/>
  <c r="CC53" i="7"/>
  <c r="CB53" i="7"/>
  <c r="CA53" i="7"/>
  <c r="AY53" i="7"/>
  <c r="CE52" i="7"/>
  <c r="CD52" i="7"/>
  <c r="CC52" i="7"/>
  <c r="CB52" i="7"/>
  <c r="CA52" i="7"/>
  <c r="AY52" i="7"/>
  <c r="CE51" i="7"/>
  <c r="CD51" i="7"/>
  <c r="CC51" i="7"/>
  <c r="CB51" i="7"/>
  <c r="CA51" i="7"/>
  <c r="AY51" i="7"/>
  <c r="CE50" i="7"/>
  <c r="CD50" i="7"/>
  <c r="CC50" i="7"/>
  <c r="CB50" i="7"/>
  <c r="CA50" i="7"/>
  <c r="AY50" i="7"/>
  <c r="CE49" i="7"/>
  <c r="CD49" i="7"/>
  <c r="CC49" i="7"/>
  <c r="CB49" i="7"/>
  <c r="CA49" i="7"/>
  <c r="AY49" i="7"/>
  <c r="CE48" i="7"/>
  <c r="CD48" i="7"/>
  <c r="CC48" i="7"/>
  <c r="CB48" i="7"/>
  <c r="CA48" i="7"/>
  <c r="AY48" i="7"/>
  <c r="CE47" i="7"/>
  <c r="CD47" i="7"/>
  <c r="CC47" i="7"/>
  <c r="CB47" i="7"/>
  <c r="CA47" i="7"/>
  <c r="AY47" i="7"/>
  <c r="CE46" i="7"/>
  <c r="CD46" i="7"/>
  <c r="CC46" i="7"/>
  <c r="CB46" i="7"/>
  <c r="CA46" i="7"/>
  <c r="AY46" i="7"/>
  <c r="CE45" i="7"/>
  <c r="CD45" i="7"/>
  <c r="CC45" i="7"/>
  <c r="CB45" i="7"/>
  <c r="CA45" i="7"/>
  <c r="AY45" i="7"/>
  <c r="CE44" i="7"/>
  <c r="CD44" i="7"/>
  <c r="CC44" i="7"/>
  <c r="CB44" i="7"/>
  <c r="CA44" i="7"/>
  <c r="AY44" i="7"/>
  <c r="CE43" i="7"/>
  <c r="CD43" i="7"/>
  <c r="CC43" i="7"/>
  <c r="CB43" i="7"/>
  <c r="CA43" i="7"/>
  <c r="AY43" i="7"/>
  <c r="CE42" i="7"/>
  <c r="CD42" i="7"/>
  <c r="CC42" i="7"/>
  <c r="CB42" i="7"/>
  <c r="CA42" i="7"/>
  <c r="AY42" i="7"/>
  <c r="CE41" i="7"/>
  <c r="CD41" i="7"/>
  <c r="CC41" i="7"/>
  <c r="CB41" i="7"/>
  <c r="CA41" i="7"/>
  <c r="AY41" i="7"/>
  <c r="CE40" i="7"/>
  <c r="CD40" i="7"/>
  <c r="CC40" i="7"/>
  <c r="CB40" i="7"/>
  <c r="CA40" i="7"/>
  <c r="AY40" i="7"/>
  <c r="CE39" i="7"/>
  <c r="CD39" i="7"/>
  <c r="CC39" i="7"/>
  <c r="CB39" i="7"/>
  <c r="CA39" i="7"/>
  <c r="AY39" i="7"/>
  <c r="CE38" i="7"/>
  <c r="CD38" i="7"/>
  <c r="CC38" i="7"/>
  <c r="CB38" i="7"/>
  <c r="CA38" i="7"/>
  <c r="AY38" i="7"/>
  <c r="CE37" i="7"/>
  <c r="CD37" i="7"/>
  <c r="CC37" i="7"/>
  <c r="CB37" i="7"/>
  <c r="CA37" i="7"/>
  <c r="AY37" i="7"/>
  <c r="CE36" i="7"/>
  <c r="CD36" i="7"/>
  <c r="CC36" i="7"/>
  <c r="CB36" i="7"/>
  <c r="CA36" i="7"/>
  <c r="AY36" i="7"/>
  <c r="CE35" i="7"/>
  <c r="CD35" i="7"/>
  <c r="CC35" i="7"/>
  <c r="CB35" i="7"/>
  <c r="CA35" i="7"/>
  <c r="AY35" i="7"/>
  <c r="CE34" i="7"/>
  <c r="CD34" i="7"/>
  <c r="CC34" i="7"/>
  <c r="CB34" i="7"/>
  <c r="CA34" i="7"/>
  <c r="AY34" i="7"/>
  <c r="CE33" i="7"/>
  <c r="CD33" i="7"/>
  <c r="CC33" i="7"/>
  <c r="CB33" i="7"/>
  <c r="CA33" i="7"/>
  <c r="AY33" i="7"/>
  <c r="CE32" i="7"/>
  <c r="CD32" i="7"/>
  <c r="CC32" i="7"/>
  <c r="CB32" i="7"/>
  <c r="CA32" i="7"/>
  <c r="AY32" i="7"/>
  <c r="CE31" i="7"/>
  <c r="CD31" i="7"/>
  <c r="CC31" i="7"/>
  <c r="CB31" i="7"/>
  <c r="CA31" i="7"/>
  <c r="AY31" i="7"/>
  <c r="CE30" i="7"/>
  <c r="CD30" i="7"/>
  <c r="CC30" i="7"/>
  <c r="CB30" i="7"/>
  <c r="CA30" i="7"/>
  <c r="AY30" i="7"/>
  <c r="CE29" i="7"/>
  <c r="CD29" i="7"/>
  <c r="CC29" i="7"/>
  <c r="CB29" i="7"/>
  <c r="CA29" i="7"/>
  <c r="AY29" i="7"/>
  <c r="CE28" i="7"/>
  <c r="CD28" i="7"/>
  <c r="CC28" i="7"/>
  <c r="CB28" i="7"/>
  <c r="CA28" i="7"/>
  <c r="AY28" i="7"/>
  <c r="CE27" i="7"/>
  <c r="CD27" i="7"/>
  <c r="CC27" i="7"/>
  <c r="CB27" i="7"/>
  <c r="CA27" i="7"/>
  <c r="AY27" i="7"/>
  <c r="CE26" i="7"/>
  <c r="CD26" i="7"/>
  <c r="CC26" i="7"/>
  <c r="CB26" i="7"/>
  <c r="CA26" i="7"/>
  <c r="AY26" i="7"/>
  <c r="CE25" i="7"/>
  <c r="CD25" i="7"/>
  <c r="CC25" i="7"/>
  <c r="CB25" i="7"/>
  <c r="CA25" i="7"/>
  <c r="AY25" i="7"/>
  <c r="CE24" i="7"/>
  <c r="CD24" i="7"/>
  <c r="CC24" i="7"/>
  <c r="CB24" i="7"/>
  <c r="CA24" i="7"/>
  <c r="AY24" i="7"/>
  <c r="CE23" i="7"/>
  <c r="CD23" i="7"/>
  <c r="CC23" i="7"/>
  <c r="CB23" i="7"/>
  <c r="CA23" i="7"/>
  <c r="AY23" i="7"/>
  <c r="CE22" i="7"/>
  <c r="CD22" i="7"/>
  <c r="CC22" i="7"/>
  <c r="CB22" i="7"/>
  <c r="CA22" i="7"/>
  <c r="AY22" i="7"/>
  <c r="CE21" i="7"/>
  <c r="CD21" i="7"/>
  <c r="CC21" i="7"/>
  <c r="CB21" i="7"/>
  <c r="CA21" i="7"/>
  <c r="AY21" i="7"/>
  <c r="CE20" i="7"/>
  <c r="CD20" i="7"/>
  <c r="CC20" i="7"/>
  <c r="CB20" i="7"/>
  <c r="CA20" i="7"/>
  <c r="AY20" i="7"/>
  <c r="CE19" i="7"/>
  <c r="CD19" i="7"/>
  <c r="CC19" i="7"/>
  <c r="CB19" i="7"/>
  <c r="CA19" i="7"/>
  <c r="AY19" i="7"/>
  <c r="CE18" i="7"/>
  <c r="CD18" i="7"/>
  <c r="CC18" i="7"/>
  <c r="CB18" i="7"/>
  <c r="CA18" i="7"/>
  <c r="AY18" i="7"/>
  <c r="CE17" i="7"/>
  <c r="CD17" i="7"/>
  <c r="CC17" i="7"/>
  <c r="CB17" i="7"/>
  <c r="CA17" i="7"/>
  <c r="AY17" i="7"/>
  <c r="CE16" i="7"/>
  <c r="CD16" i="7"/>
  <c r="CC16" i="7"/>
  <c r="CB16" i="7"/>
  <c r="CA16" i="7"/>
  <c r="AY16" i="7"/>
  <c r="CE15" i="7"/>
  <c r="CD15" i="7"/>
  <c r="CC15" i="7"/>
  <c r="CB15" i="7"/>
  <c r="CA15" i="7"/>
  <c r="AY15" i="7"/>
  <c r="CE14" i="7"/>
  <c r="CD14" i="7"/>
  <c r="CC14" i="7"/>
  <c r="CB14" i="7"/>
  <c r="CA14" i="7"/>
  <c r="AY14" i="7"/>
  <c r="CE13" i="7"/>
  <c r="CD13" i="7"/>
  <c r="CC13" i="7"/>
  <c r="CB13" i="7"/>
  <c r="CA13" i="7"/>
  <c r="AY13" i="7"/>
  <c r="CE12" i="7"/>
  <c r="CD12" i="7"/>
  <c r="CC12" i="7"/>
  <c r="CB12" i="7"/>
  <c r="CA12" i="7"/>
  <c r="AY12" i="7"/>
  <c r="CE11" i="7"/>
  <c r="CD11" i="7"/>
  <c r="CC11" i="7"/>
  <c r="CB11" i="7"/>
  <c r="CA11" i="7"/>
  <c r="AY11" i="7"/>
  <c r="A5" i="7"/>
  <c r="A4" i="7"/>
  <c r="A3" i="7"/>
  <c r="A2" i="7"/>
  <c r="E119" i="14"/>
  <c r="D119" i="14"/>
  <c r="CK118" i="14"/>
  <c r="CE118" i="14"/>
  <c r="E118" i="14"/>
  <c r="D118" i="14"/>
  <c r="C118" i="14"/>
  <c r="E117" i="14"/>
  <c r="D117" i="14"/>
  <c r="E116" i="14"/>
  <c r="D116" i="14"/>
  <c r="C116" i="14"/>
  <c r="CK116" i="14"/>
  <c r="CE116" i="14"/>
  <c r="E115" i="14"/>
  <c r="D115" i="14"/>
  <c r="CK114" i="14"/>
  <c r="CE114" i="14"/>
  <c r="E114" i="14"/>
  <c r="D114" i="14"/>
  <c r="C114" i="14"/>
  <c r="E113" i="14"/>
  <c r="D113" i="14"/>
  <c r="E112" i="14"/>
  <c r="D112" i="14"/>
  <c r="C112" i="14"/>
  <c r="E111" i="14"/>
  <c r="D111" i="14"/>
  <c r="CK110" i="14"/>
  <c r="CE110" i="14"/>
  <c r="E110" i="14"/>
  <c r="D110" i="14"/>
  <c r="C110" i="14"/>
  <c r="E109" i="14"/>
  <c r="D109" i="14"/>
  <c r="AQ104" i="14"/>
  <c r="AP104" i="14"/>
  <c r="AO104" i="14"/>
  <c r="AN104" i="14"/>
  <c r="AM104" i="14"/>
  <c r="AL104" i="14"/>
  <c r="AK104" i="14"/>
  <c r="AJ104" i="14"/>
  <c r="AI104" i="14"/>
  <c r="AH104" i="14"/>
  <c r="AG104" i="14"/>
  <c r="AF104" i="14"/>
  <c r="AE104" i="14"/>
  <c r="AD104" i="14"/>
  <c r="AC104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3" i="14"/>
  <c r="D103" i="14"/>
  <c r="C103" i="14"/>
  <c r="E102" i="14"/>
  <c r="D102" i="14"/>
  <c r="C102" i="14"/>
  <c r="CJ101" i="14"/>
  <c r="CD101" i="14"/>
  <c r="E101" i="14"/>
  <c r="D101" i="14"/>
  <c r="C101" i="14"/>
  <c r="E100" i="14"/>
  <c r="D100" i="14"/>
  <c r="C100" i="14"/>
  <c r="E99" i="14"/>
  <c r="D99" i="14"/>
  <c r="C99" i="14"/>
  <c r="CJ99" i="14"/>
  <c r="CD99" i="14"/>
  <c r="E98" i="14"/>
  <c r="D98" i="14"/>
  <c r="C98" i="14"/>
  <c r="CJ97" i="14"/>
  <c r="CD97" i="14"/>
  <c r="E97" i="14"/>
  <c r="D97" i="14"/>
  <c r="C97" i="14"/>
  <c r="CJ96" i="14"/>
  <c r="CD96" i="14"/>
  <c r="E96" i="14"/>
  <c r="CI96" i="14"/>
  <c r="CC96" i="14"/>
  <c r="CI95" i="14"/>
  <c r="CC95" i="14"/>
  <c r="E95" i="14"/>
  <c r="E94" i="14"/>
  <c r="D94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Z71" i="14"/>
  <c r="Y71" i="14"/>
  <c r="X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CK70" i="14"/>
  <c r="CE70" i="14"/>
  <c r="AA70" i="14"/>
  <c r="W70" i="14"/>
  <c r="B70" i="14"/>
  <c r="CK69" i="14"/>
  <c r="CE69" i="14"/>
  <c r="CI69" i="14"/>
  <c r="CC69" i="14"/>
  <c r="CH69" i="14"/>
  <c r="CG69" i="14"/>
  <c r="CA69" i="14"/>
  <c r="CB69" i="14"/>
  <c r="AA69" i="14"/>
  <c r="W69" i="14"/>
  <c r="B69" i="14"/>
  <c r="CK68" i="14"/>
  <c r="CE68" i="14"/>
  <c r="CI68" i="14"/>
  <c r="CC68" i="14"/>
  <c r="CB68" i="14"/>
  <c r="AA68" i="14"/>
  <c r="W68" i="14"/>
  <c r="B68" i="14"/>
  <c r="CH68" i="14"/>
  <c r="CK67" i="14"/>
  <c r="CE67" i="14"/>
  <c r="CH67" i="14"/>
  <c r="CB67" i="14"/>
  <c r="AA67" i="14"/>
  <c r="W67" i="14"/>
  <c r="B67" i="14"/>
  <c r="CK66" i="14"/>
  <c r="CE66" i="14"/>
  <c r="AA66" i="14"/>
  <c r="W66" i="14"/>
  <c r="B66" i="14"/>
  <c r="CK65" i="14"/>
  <c r="CJ65" i="14"/>
  <c r="CD65" i="14"/>
  <c r="CE65" i="14"/>
  <c r="AA65" i="14"/>
  <c r="W65" i="14"/>
  <c r="B65" i="14"/>
  <c r="CH65" i="14"/>
  <c r="CB65" i="14"/>
  <c r="CK64" i="14"/>
  <c r="CH64" i="14"/>
  <c r="CB64" i="14"/>
  <c r="CE64" i="14"/>
  <c r="AA64" i="14"/>
  <c r="W64" i="14"/>
  <c r="B64" i="14"/>
  <c r="CJ64" i="14"/>
  <c r="CD64" i="14"/>
  <c r="CK63" i="14"/>
  <c r="CJ63" i="14"/>
  <c r="CD63" i="14"/>
  <c r="CH63" i="14"/>
  <c r="CB63" i="14"/>
  <c r="CE63" i="14"/>
  <c r="AA63" i="14"/>
  <c r="W63" i="14"/>
  <c r="B63" i="14"/>
  <c r="CK62" i="14"/>
  <c r="CE62" i="14"/>
  <c r="AA62" i="14"/>
  <c r="W62" i="14"/>
  <c r="B62" i="14"/>
  <c r="CK61" i="14"/>
  <c r="CJ61" i="14"/>
  <c r="CD61" i="14"/>
  <c r="CE61" i="14"/>
  <c r="AA61" i="14"/>
  <c r="W61" i="14"/>
  <c r="B61" i="14"/>
  <c r="CH61" i="14"/>
  <c r="CB61" i="14"/>
  <c r="CK60" i="14"/>
  <c r="CH60" i="14"/>
  <c r="CB60" i="14"/>
  <c r="CE60" i="14"/>
  <c r="AA60" i="14"/>
  <c r="W60" i="14"/>
  <c r="B60" i="14"/>
  <c r="CJ60" i="14"/>
  <c r="CD60" i="14"/>
  <c r="CK59" i="14"/>
  <c r="CJ59" i="14"/>
  <c r="CD59" i="14"/>
  <c r="CH59" i="14"/>
  <c r="CB59" i="14"/>
  <c r="CE59" i="14"/>
  <c r="AA59" i="14"/>
  <c r="W59" i="14"/>
  <c r="B59" i="14"/>
  <c r="CK58" i="14"/>
  <c r="CE58" i="14"/>
  <c r="AA58" i="14"/>
  <c r="W58" i="14"/>
  <c r="B58" i="14"/>
  <c r="CK57" i="14"/>
  <c r="CJ57" i="14"/>
  <c r="CD57" i="14"/>
  <c r="CE57" i="14"/>
  <c r="AA57" i="14"/>
  <c r="W57" i="14"/>
  <c r="B57" i="14"/>
  <c r="CH57" i="14"/>
  <c r="CB57" i="14"/>
  <c r="CK56" i="14"/>
  <c r="CH56" i="14"/>
  <c r="CB56" i="14"/>
  <c r="CE56" i="14"/>
  <c r="AA56" i="14"/>
  <c r="W56" i="14"/>
  <c r="B56" i="14"/>
  <c r="CJ56" i="14"/>
  <c r="CD56" i="14"/>
  <c r="CK55" i="14"/>
  <c r="CJ55" i="14"/>
  <c r="CD55" i="14"/>
  <c r="CH55" i="14"/>
  <c r="CB55" i="14"/>
  <c r="CE55" i="14"/>
  <c r="AA55" i="14"/>
  <c r="W55" i="14"/>
  <c r="B55" i="14"/>
  <c r="CK54" i="14"/>
  <c r="CE54" i="14"/>
  <c r="AA54" i="14"/>
  <c r="W54" i="14"/>
  <c r="B54" i="14"/>
  <c r="CK53" i="14"/>
  <c r="CJ53" i="14"/>
  <c r="CD53" i="14"/>
  <c r="CE53" i="14"/>
  <c r="AA53" i="14"/>
  <c r="W53" i="14"/>
  <c r="B53" i="14"/>
  <c r="CH53" i="14"/>
  <c r="CB53" i="14"/>
  <c r="CK52" i="14"/>
  <c r="CH52" i="14"/>
  <c r="CB52" i="14"/>
  <c r="CE52" i="14"/>
  <c r="AA52" i="14"/>
  <c r="W52" i="14"/>
  <c r="B52" i="14"/>
  <c r="CJ52" i="14"/>
  <c r="CD52" i="14"/>
  <c r="CK51" i="14"/>
  <c r="CJ51" i="14"/>
  <c r="CD51" i="14"/>
  <c r="CH51" i="14"/>
  <c r="CB51" i="14"/>
  <c r="CE51" i="14"/>
  <c r="AA51" i="14"/>
  <c r="W51" i="14"/>
  <c r="B51" i="14"/>
  <c r="CK50" i="14"/>
  <c r="CE50" i="14"/>
  <c r="AA50" i="14"/>
  <c r="W50" i="14"/>
  <c r="B50" i="14"/>
  <c r="CK49" i="14"/>
  <c r="CJ49" i="14"/>
  <c r="CD49" i="14"/>
  <c r="CE49" i="14"/>
  <c r="AA49" i="14"/>
  <c r="W49" i="14"/>
  <c r="B49" i="14"/>
  <c r="CH49" i="14"/>
  <c r="CB49" i="14"/>
  <c r="CK48" i="14"/>
  <c r="CH48" i="14"/>
  <c r="CB48" i="14"/>
  <c r="CE48" i="14"/>
  <c r="AA48" i="14"/>
  <c r="W48" i="14"/>
  <c r="B48" i="14"/>
  <c r="CJ48" i="14"/>
  <c r="CD48" i="14"/>
  <c r="CK47" i="14"/>
  <c r="CJ47" i="14"/>
  <c r="CD47" i="14"/>
  <c r="CH47" i="14"/>
  <c r="CB47" i="14"/>
  <c r="CE47" i="14"/>
  <c r="AA47" i="14"/>
  <c r="W47" i="14"/>
  <c r="B47" i="14"/>
  <c r="CK46" i="14"/>
  <c r="CE46" i="14"/>
  <c r="AA46" i="14"/>
  <c r="W46" i="14"/>
  <c r="B46" i="14"/>
  <c r="CK45" i="14"/>
  <c r="CJ45" i="14"/>
  <c r="CD45" i="14"/>
  <c r="CE45" i="14"/>
  <c r="AA45" i="14"/>
  <c r="W45" i="14"/>
  <c r="B45" i="14"/>
  <c r="CH45" i="14"/>
  <c r="CB45" i="14"/>
  <c r="CK44" i="14"/>
  <c r="CH44" i="14"/>
  <c r="CB44" i="14"/>
  <c r="CE44" i="14"/>
  <c r="AA44" i="14"/>
  <c r="W44" i="14"/>
  <c r="B44" i="14"/>
  <c r="CJ44" i="14"/>
  <c r="CD44" i="14"/>
  <c r="CK43" i="14"/>
  <c r="CJ43" i="14"/>
  <c r="CD43" i="14"/>
  <c r="CH43" i="14"/>
  <c r="CB43" i="14"/>
  <c r="CE43" i="14"/>
  <c r="AA43" i="14"/>
  <c r="W43" i="14"/>
  <c r="B43" i="14"/>
  <c r="CK42" i="14"/>
  <c r="CE42" i="14"/>
  <c r="AA42" i="14"/>
  <c r="W42" i="14"/>
  <c r="B42" i="14"/>
  <c r="CK41" i="14"/>
  <c r="CH41" i="14"/>
  <c r="CB41" i="14"/>
  <c r="CE41" i="14"/>
  <c r="AA41" i="14"/>
  <c r="W41" i="14"/>
  <c r="B41" i="14"/>
  <c r="CG41" i="14"/>
  <c r="CA41" i="14"/>
  <c r="CK40" i="14"/>
  <c r="CE40" i="14"/>
  <c r="AA40" i="14"/>
  <c r="W40" i="14"/>
  <c r="B40" i="14"/>
  <c r="CI40" i="14"/>
  <c r="CC40" i="14"/>
  <c r="CK39" i="14"/>
  <c r="CH39" i="14"/>
  <c r="CB39" i="14"/>
  <c r="CE39" i="14"/>
  <c r="AA39" i="14"/>
  <c r="W39" i="14"/>
  <c r="B39" i="14"/>
  <c r="CG39" i="14"/>
  <c r="CA39" i="14"/>
  <c r="CK38" i="14"/>
  <c r="CE38" i="14"/>
  <c r="AA38" i="14"/>
  <c r="W38" i="14"/>
  <c r="B38" i="14"/>
  <c r="CI38" i="14"/>
  <c r="CC38" i="14"/>
  <c r="CK37" i="14"/>
  <c r="CH37" i="14"/>
  <c r="CB37" i="14"/>
  <c r="CE37" i="14"/>
  <c r="AA37" i="14"/>
  <c r="W37" i="14"/>
  <c r="B37" i="14"/>
  <c r="CG37" i="14"/>
  <c r="CA37" i="14"/>
  <c r="CK36" i="14"/>
  <c r="CE36" i="14"/>
  <c r="AA36" i="14"/>
  <c r="W36" i="14"/>
  <c r="B36" i="14"/>
  <c r="CI36" i="14"/>
  <c r="CC36" i="14"/>
  <c r="CK35" i="14"/>
  <c r="CH35" i="14"/>
  <c r="CB35" i="14"/>
  <c r="CE35" i="14"/>
  <c r="AA35" i="14"/>
  <c r="W35" i="14"/>
  <c r="B35" i="14"/>
  <c r="CG35" i="14"/>
  <c r="CA35" i="14"/>
  <c r="CK34" i="14"/>
  <c r="CE34" i="14"/>
  <c r="AA34" i="14"/>
  <c r="W34" i="14"/>
  <c r="B34" i="14"/>
  <c r="CK33" i="14"/>
  <c r="CH33" i="14"/>
  <c r="CB33" i="14"/>
  <c r="CE33" i="14"/>
  <c r="AA33" i="14"/>
  <c r="W33" i="14"/>
  <c r="B33" i="14"/>
  <c r="CG33" i="14"/>
  <c r="CA33" i="14"/>
  <c r="CK32" i="14"/>
  <c r="CJ32" i="14"/>
  <c r="CD32" i="14"/>
  <c r="CE32" i="14"/>
  <c r="AA32" i="14"/>
  <c r="W32" i="14"/>
  <c r="B32" i="14"/>
  <c r="CK31" i="14"/>
  <c r="CH31" i="14"/>
  <c r="CB31" i="14"/>
  <c r="CE31" i="14"/>
  <c r="AA31" i="14"/>
  <c r="W31" i="14"/>
  <c r="B31" i="14"/>
  <c r="CG31" i="14"/>
  <c r="CA31" i="14"/>
  <c r="CK30" i="14"/>
  <c r="CJ30" i="14"/>
  <c r="CD30" i="14"/>
  <c r="CE30" i="14"/>
  <c r="AA30" i="14"/>
  <c r="W30" i="14"/>
  <c r="B30" i="14"/>
  <c r="CK29" i="14"/>
  <c r="CH29" i="14"/>
  <c r="CB29" i="14"/>
  <c r="CE29" i="14"/>
  <c r="AA29" i="14"/>
  <c r="W29" i="14"/>
  <c r="B29" i="14"/>
  <c r="CG29" i="14"/>
  <c r="CA29" i="14"/>
  <c r="CK28" i="14"/>
  <c r="CJ28" i="14"/>
  <c r="CD28" i="14"/>
  <c r="CE28" i="14"/>
  <c r="AA28" i="14"/>
  <c r="W28" i="14"/>
  <c r="B28" i="14"/>
  <c r="CK27" i="14"/>
  <c r="CH27" i="14"/>
  <c r="CB27" i="14"/>
  <c r="CE27" i="14"/>
  <c r="AA27" i="14"/>
  <c r="W27" i="14"/>
  <c r="B27" i="14"/>
  <c r="CG27" i="14"/>
  <c r="CA27" i="14"/>
  <c r="CK26" i="14"/>
  <c r="CJ26" i="14"/>
  <c r="CD26" i="14"/>
  <c r="CE26" i="14"/>
  <c r="AA26" i="14"/>
  <c r="W26" i="14"/>
  <c r="B26" i="14"/>
  <c r="CK25" i="14"/>
  <c r="CH25" i="14"/>
  <c r="CB25" i="14"/>
  <c r="CE25" i="14"/>
  <c r="AA25" i="14"/>
  <c r="W25" i="14"/>
  <c r="B25" i="14"/>
  <c r="CG25" i="14"/>
  <c r="CA25" i="14"/>
  <c r="CK24" i="14"/>
  <c r="CE24" i="14"/>
  <c r="AA24" i="14"/>
  <c r="W24" i="14"/>
  <c r="B24" i="14"/>
  <c r="CJ24" i="14"/>
  <c r="CD24" i="14"/>
  <c r="CK23" i="14"/>
  <c r="CJ23" i="14"/>
  <c r="CD23" i="14"/>
  <c r="CH23" i="14"/>
  <c r="CB23" i="14"/>
  <c r="CE23" i="14"/>
  <c r="AA23" i="14"/>
  <c r="W23" i="14"/>
  <c r="B23" i="14"/>
  <c r="CK22" i="14"/>
  <c r="CH22" i="14"/>
  <c r="CB22" i="14"/>
  <c r="CE22" i="14"/>
  <c r="AA22" i="14"/>
  <c r="W22" i="14"/>
  <c r="B22" i="14"/>
  <c r="CK21" i="14"/>
  <c r="CJ21" i="14"/>
  <c r="CD21" i="14"/>
  <c r="CE21" i="14"/>
  <c r="AA21" i="14"/>
  <c r="W21" i="14"/>
  <c r="B21" i="14"/>
  <c r="CH21" i="14"/>
  <c r="CB21" i="14"/>
  <c r="CK20" i="14"/>
  <c r="CE20" i="14"/>
  <c r="AA20" i="14"/>
  <c r="W20" i="14"/>
  <c r="B20" i="14"/>
  <c r="CJ20" i="14"/>
  <c r="CD20" i="14"/>
  <c r="CK19" i="14"/>
  <c r="CJ19" i="14"/>
  <c r="CD19" i="14"/>
  <c r="CH19" i="14"/>
  <c r="CB19" i="14"/>
  <c r="CE19" i="14"/>
  <c r="AA19" i="14"/>
  <c r="W19" i="14"/>
  <c r="B19" i="14"/>
  <c r="CK18" i="14"/>
  <c r="CH18" i="14"/>
  <c r="CB18" i="14"/>
  <c r="CE18" i="14"/>
  <c r="AA18" i="14"/>
  <c r="W18" i="14"/>
  <c r="B18" i="14"/>
  <c r="CK17" i="14"/>
  <c r="CJ17" i="14"/>
  <c r="CD17" i="14"/>
  <c r="CE17" i="14"/>
  <c r="AA17" i="14"/>
  <c r="W17" i="14"/>
  <c r="B17" i="14"/>
  <c r="CH17" i="14"/>
  <c r="CB17" i="14"/>
  <c r="CK16" i="14"/>
  <c r="CE16" i="14"/>
  <c r="AA16" i="14"/>
  <c r="W16" i="14"/>
  <c r="B16" i="14"/>
  <c r="CJ16" i="14"/>
  <c r="CD16" i="14"/>
  <c r="CK15" i="14"/>
  <c r="CJ15" i="14"/>
  <c r="CD15" i="14"/>
  <c r="CH15" i="14"/>
  <c r="CB15" i="14"/>
  <c r="CE15" i="14"/>
  <c r="AA15" i="14"/>
  <c r="W15" i="14"/>
  <c r="B15" i="14"/>
  <c r="CK14" i="14"/>
  <c r="CH14" i="14"/>
  <c r="CB14" i="14"/>
  <c r="CE14" i="14"/>
  <c r="AA14" i="14"/>
  <c r="W14" i="14"/>
  <c r="B14" i="14"/>
  <c r="CK13" i="14"/>
  <c r="CJ13" i="14"/>
  <c r="CD13" i="14"/>
  <c r="CE13" i="14"/>
  <c r="AA13" i="14"/>
  <c r="W13" i="14"/>
  <c r="B13" i="14"/>
  <c r="CH13" i="14"/>
  <c r="CB13" i="14"/>
  <c r="CK12" i="14"/>
  <c r="CE12" i="14"/>
  <c r="AA12" i="14"/>
  <c r="W12" i="14"/>
  <c r="B12" i="14"/>
  <c r="CK11" i="14"/>
  <c r="CJ11" i="14"/>
  <c r="CD11" i="14"/>
  <c r="CH11" i="14"/>
  <c r="CB11" i="14"/>
  <c r="CE11" i="14"/>
  <c r="AA11" i="14"/>
  <c r="W11" i="14"/>
  <c r="W71" i="14"/>
  <c r="B11" i="14"/>
  <c r="A5" i="14"/>
  <c r="A4" i="14"/>
  <c r="A3" i="14"/>
  <c r="A2" i="14"/>
  <c r="CI12" i="14"/>
  <c r="CC12" i="14"/>
  <c r="CG12" i="14"/>
  <c r="CA12" i="14"/>
  <c r="CH12" i="14"/>
  <c r="CB12" i="14"/>
  <c r="CI14" i="14"/>
  <c r="CC14" i="14"/>
  <c r="CG14" i="14"/>
  <c r="CA14" i="14"/>
  <c r="CH16" i="14"/>
  <c r="CB16" i="14"/>
  <c r="CI18" i="14"/>
  <c r="CC18" i="14"/>
  <c r="CG18" i="14"/>
  <c r="CA18" i="14"/>
  <c r="AY18" i="14"/>
  <c r="CH20" i="14"/>
  <c r="CB20" i="14"/>
  <c r="CI22" i="14"/>
  <c r="CC22" i="14"/>
  <c r="CG22" i="14"/>
  <c r="CA22" i="14"/>
  <c r="AY27" i="14"/>
  <c r="AY41" i="14"/>
  <c r="B71" i="14"/>
  <c r="CG11" i="14"/>
  <c r="CI11" i="14"/>
  <c r="CC11" i="14"/>
  <c r="CJ12" i="14"/>
  <c r="CD12" i="14"/>
  <c r="CG15" i="14"/>
  <c r="CA15" i="14"/>
  <c r="CI15" i="14"/>
  <c r="CC15" i="14"/>
  <c r="CG19" i="14"/>
  <c r="CA19" i="14"/>
  <c r="CI19" i="14"/>
  <c r="CC19" i="14"/>
  <c r="CG23" i="14"/>
  <c r="CA23" i="14"/>
  <c r="CI23" i="14"/>
  <c r="CC23" i="14"/>
  <c r="CI26" i="14"/>
  <c r="CC26" i="14"/>
  <c r="CH26" i="14"/>
  <c r="CB26" i="14"/>
  <c r="CG26" i="14"/>
  <c r="CA26" i="14"/>
  <c r="CI30" i="14"/>
  <c r="CC30" i="14"/>
  <c r="CH30" i="14"/>
  <c r="CB30" i="14"/>
  <c r="CG30" i="14"/>
  <c r="CA30" i="14"/>
  <c r="CI34" i="14"/>
  <c r="CC34" i="14"/>
  <c r="CH34" i="14"/>
  <c r="CB34" i="14"/>
  <c r="CG34" i="14"/>
  <c r="CA34" i="14"/>
  <c r="CJ34" i="14"/>
  <c r="CD34" i="14"/>
  <c r="CI16" i="14"/>
  <c r="CC16" i="14"/>
  <c r="CG16" i="14"/>
  <c r="CA16" i="14"/>
  <c r="CI20" i="14"/>
  <c r="CC20" i="14"/>
  <c r="CG20" i="14"/>
  <c r="CA20" i="14"/>
  <c r="CI24" i="14"/>
  <c r="CC24" i="14"/>
  <c r="CH24" i="14"/>
  <c r="CB24" i="14"/>
  <c r="CG24" i="14"/>
  <c r="CA24" i="14"/>
  <c r="AY37" i="14"/>
  <c r="AA71" i="14"/>
  <c r="CG13" i="14"/>
  <c r="CA13" i="14"/>
  <c r="AY13" i="14"/>
  <c r="CI13" i="14"/>
  <c r="CC13" i="14"/>
  <c r="CJ14" i="14"/>
  <c r="CD14" i="14"/>
  <c r="CG17" i="14"/>
  <c r="CA17" i="14"/>
  <c r="CI17" i="14"/>
  <c r="CC17" i="14"/>
  <c r="CJ18" i="14"/>
  <c r="CD18" i="14"/>
  <c r="CG21" i="14"/>
  <c r="CA21" i="14"/>
  <c r="AY21" i="14"/>
  <c r="CI21" i="14"/>
  <c r="CC21" i="14"/>
  <c r="CJ22" i="14"/>
  <c r="CD22" i="14"/>
  <c r="CI28" i="14"/>
  <c r="CC28" i="14"/>
  <c r="CH28" i="14"/>
  <c r="CB28" i="14"/>
  <c r="CG28" i="14"/>
  <c r="CA28" i="14"/>
  <c r="CI32" i="14"/>
  <c r="CC32" i="14"/>
  <c r="CH32" i="14"/>
  <c r="CB32" i="14"/>
  <c r="CG32" i="14"/>
  <c r="CA32" i="14"/>
  <c r="AY69" i="14"/>
  <c r="CJ36" i="14"/>
  <c r="CD36" i="14"/>
  <c r="CJ38" i="14"/>
  <c r="CD38" i="14"/>
  <c r="CJ40" i="14"/>
  <c r="CD40" i="14"/>
  <c r="CG42" i="14"/>
  <c r="CA42" i="14"/>
  <c r="CI42" i="14"/>
  <c r="CC42" i="14"/>
  <c r="CG46" i="14"/>
  <c r="CA46" i="14"/>
  <c r="CI46" i="14"/>
  <c r="CC46" i="14"/>
  <c r="CG50" i="14"/>
  <c r="CA50" i="14"/>
  <c r="CI50" i="14"/>
  <c r="CC50" i="14"/>
  <c r="CG54" i="14"/>
  <c r="CA54" i="14"/>
  <c r="CI54" i="14"/>
  <c r="CC54" i="14"/>
  <c r="CG58" i="14"/>
  <c r="CA58" i="14"/>
  <c r="CI58" i="14"/>
  <c r="CC58" i="14"/>
  <c r="CG62" i="14"/>
  <c r="CA62" i="14"/>
  <c r="CI62" i="14"/>
  <c r="CC62" i="14"/>
  <c r="CG66" i="14"/>
  <c r="CA66" i="14"/>
  <c r="CI66" i="14"/>
  <c r="CC66" i="14"/>
  <c r="CI103" i="14"/>
  <c r="CC103" i="14"/>
  <c r="CH103" i="14"/>
  <c r="CB103" i="14"/>
  <c r="CG103" i="14"/>
  <c r="CA103" i="14"/>
  <c r="AR103" i="14"/>
  <c r="CJ112" i="14"/>
  <c r="CD112" i="14"/>
  <c r="CI112" i="14"/>
  <c r="CC112" i="14"/>
  <c r="CL112" i="14"/>
  <c r="CF112" i="14"/>
  <c r="CH112" i="14"/>
  <c r="CB112" i="14"/>
  <c r="CG112" i="14"/>
  <c r="CA112" i="14"/>
  <c r="CI25" i="14"/>
  <c r="CC25" i="14"/>
  <c r="AY25" i="14"/>
  <c r="CI27" i="14"/>
  <c r="CC27" i="14"/>
  <c r="CI29" i="14"/>
  <c r="CC29" i="14"/>
  <c r="AY29" i="14"/>
  <c r="CI31" i="14"/>
  <c r="CC31" i="14"/>
  <c r="AY31" i="14"/>
  <c r="CI33" i="14"/>
  <c r="CC33" i="14"/>
  <c r="AY33" i="14"/>
  <c r="CI35" i="14"/>
  <c r="CC35" i="14"/>
  <c r="AY35" i="14"/>
  <c r="CG36" i="14"/>
  <c r="CA36" i="14"/>
  <c r="CI37" i="14"/>
  <c r="CC37" i="14"/>
  <c r="CG38" i="14"/>
  <c r="CA38" i="14"/>
  <c r="CI39" i="14"/>
  <c r="CC39" i="14"/>
  <c r="AY39" i="14"/>
  <c r="CG40" i="14"/>
  <c r="CA40" i="14"/>
  <c r="CI41" i="14"/>
  <c r="CC41" i="14"/>
  <c r="CI43" i="14"/>
  <c r="CC43" i="14"/>
  <c r="CG43" i="14"/>
  <c r="CA43" i="14"/>
  <c r="CI47" i="14"/>
  <c r="CC47" i="14"/>
  <c r="CG47" i="14"/>
  <c r="CA47" i="14"/>
  <c r="CI51" i="14"/>
  <c r="CC51" i="14"/>
  <c r="CG51" i="14"/>
  <c r="CA51" i="14"/>
  <c r="CI55" i="14"/>
  <c r="CC55" i="14"/>
  <c r="CG55" i="14"/>
  <c r="CA55" i="14"/>
  <c r="CI59" i="14"/>
  <c r="CC59" i="14"/>
  <c r="CG59" i="14"/>
  <c r="CA59" i="14"/>
  <c r="CI63" i="14"/>
  <c r="CC63" i="14"/>
  <c r="CG63" i="14"/>
  <c r="CA63" i="14"/>
  <c r="CJ67" i="14"/>
  <c r="CD67" i="14"/>
  <c r="CG67" i="14"/>
  <c r="CA67" i="14"/>
  <c r="CI67" i="14"/>
  <c r="CC67" i="14"/>
  <c r="CI101" i="14"/>
  <c r="CC101" i="14"/>
  <c r="CH101" i="14"/>
  <c r="CB101" i="14"/>
  <c r="CG101" i="14"/>
  <c r="CA101" i="14"/>
  <c r="CJ110" i="14"/>
  <c r="CD110" i="14"/>
  <c r="CI110" i="14"/>
  <c r="CC110" i="14"/>
  <c r="CL110" i="14"/>
  <c r="CF110" i="14"/>
  <c r="CH110" i="14"/>
  <c r="CB110" i="14"/>
  <c r="CG110" i="14"/>
  <c r="CA110" i="14"/>
  <c r="AT110" i="14"/>
  <c r="CJ118" i="14"/>
  <c r="CD118" i="14"/>
  <c r="CI118" i="14"/>
  <c r="CC118" i="14"/>
  <c r="CL118" i="14"/>
  <c r="CF118" i="14"/>
  <c r="CH118" i="14"/>
  <c r="CB118" i="14"/>
  <c r="CG118" i="14"/>
  <c r="CA118" i="14"/>
  <c r="CJ25" i="14"/>
  <c r="CD25" i="14"/>
  <c r="CJ27" i="14"/>
  <c r="CD27" i="14"/>
  <c r="CJ29" i="14"/>
  <c r="CD29" i="14"/>
  <c r="CJ31" i="14"/>
  <c r="CD31" i="14"/>
  <c r="CJ33" i="14"/>
  <c r="CD33" i="14"/>
  <c r="CJ35" i="14"/>
  <c r="CD35" i="14"/>
  <c r="CH36" i="14"/>
  <c r="CB36" i="14"/>
  <c r="CJ37" i="14"/>
  <c r="CD37" i="14"/>
  <c r="CH38" i="14"/>
  <c r="CB38" i="14"/>
  <c r="CJ39" i="14"/>
  <c r="CD39" i="14"/>
  <c r="CH40" i="14"/>
  <c r="CB40" i="14"/>
  <c r="CJ41" i="14"/>
  <c r="CD41" i="14"/>
  <c r="CH42" i="14"/>
  <c r="CB42" i="14"/>
  <c r="CG44" i="14"/>
  <c r="CA44" i="14"/>
  <c r="CI44" i="14"/>
  <c r="CC44" i="14"/>
  <c r="CH46" i="14"/>
  <c r="CB46" i="14"/>
  <c r="CG48" i="14"/>
  <c r="CA48" i="14"/>
  <c r="AY48" i="14"/>
  <c r="CI48" i="14"/>
  <c r="CC48" i="14"/>
  <c r="CH50" i="14"/>
  <c r="CB50" i="14"/>
  <c r="CG52" i="14"/>
  <c r="CA52" i="14"/>
  <c r="CI52" i="14"/>
  <c r="CC52" i="14"/>
  <c r="CH54" i="14"/>
  <c r="CB54" i="14"/>
  <c r="CG56" i="14"/>
  <c r="CA56" i="14"/>
  <c r="AY56" i="14"/>
  <c r="CI56" i="14"/>
  <c r="CC56" i="14"/>
  <c r="CH58" i="14"/>
  <c r="CB58" i="14"/>
  <c r="CG60" i="14"/>
  <c r="CA60" i="14"/>
  <c r="CI60" i="14"/>
  <c r="CC60" i="14"/>
  <c r="CH62" i="14"/>
  <c r="CB62" i="14"/>
  <c r="CG64" i="14"/>
  <c r="CA64" i="14"/>
  <c r="AY64" i="14"/>
  <c r="CI64" i="14"/>
  <c r="CC64" i="14"/>
  <c r="CH66" i="14"/>
  <c r="CB66" i="14"/>
  <c r="CI70" i="14"/>
  <c r="CC70" i="14"/>
  <c r="CH70" i="14"/>
  <c r="CB70" i="14"/>
  <c r="CJ70" i="14"/>
  <c r="CD70" i="14"/>
  <c r="CG70" i="14"/>
  <c r="CA70" i="14"/>
  <c r="AY70" i="14"/>
  <c r="CI99" i="14"/>
  <c r="CC99" i="14"/>
  <c r="CH99" i="14"/>
  <c r="CB99" i="14"/>
  <c r="CG99" i="14"/>
  <c r="CA99" i="14"/>
  <c r="CJ116" i="14"/>
  <c r="CD116" i="14"/>
  <c r="CI116" i="14"/>
  <c r="CC116" i="14"/>
  <c r="CL116" i="14"/>
  <c r="CF116" i="14"/>
  <c r="CH116" i="14"/>
  <c r="CB116" i="14"/>
  <c r="CG116" i="14"/>
  <c r="CA116" i="14"/>
  <c r="AT116" i="14"/>
  <c r="CJ42" i="14"/>
  <c r="CD42" i="14"/>
  <c r="CI45" i="14"/>
  <c r="CC45" i="14"/>
  <c r="CG45" i="14"/>
  <c r="CA45" i="14"/>
  <c r="CJ46" i="14"/>
  <c r="CD46" i="14"/>
  <c r="CI49" i="14"/>
  <c r="CC49" i="14"/>
  <c r="CG49" i="14"/>
  <c r="CA49" i="14"/>
  <c r="AY49" i="14"/>
  <c r="CJ50" i="14"/>
  <c r="CD50" i="14"/>
  <c r="CI53" i="14"/>
  <c r="CC53" i="14"/>
  <c r="CG53" i="14"/>
  <c r="CA53" i="14"/>
  <c r="CJ54" i="14"/>
  <c r="CD54" i="14"/>
  <c r="CI57" i="14"/>
  <c r="CC57" i="14"/>
  <c r="CG57" i="14"/>
  <c r="CA57" i="14"/>
  <c r="AY57" i="14"/>
  <c r="CJ58" i="14"/>
  <c r="CD58" i="14"/>
  <c r="CI61" i="14"/>
  <c r="CC61" i="14"/>
  <c r="CG61" i="14"/>
  <c r="CA61" i="14"/>
  <c r="CJ62" i="14"/>
  <c r="CD62" i="14"/>
  <c r="CI65" i="14"/>
  <c r="CC65" i="14"/>
  <c r="CG65" i="14"/>
  <c r="CA65" i="14"/>
  <c r="AY65" i="14"/>
  <c r="CJ66" i="14"/>
  <c r="CD66" i="14"/>
  <c r="CI97" i="14"/>
  <c r="CC97" i="14"/>
  <c r="CH97" i="14"/>
  <c r="CB97" i="14"/>
  <c r="CG97" i="14"/>
  <c r="CA97" i="14"/>
  <c r="CJ103" i="14"/>
  <c r="CD103" i="14"/>
  <c r="CK112" i="14"/>
  <c r="CE112" i="14"/>
  <c r="CJ114" i="14"/>
  <c r="CD114" i="14"/>
  <c r="CI114" i="14"/>
  <c r="CC114" i="14"/>
  <c r="CL114" i="14"/>
  <c r="CF114" i="14"/>
  <c r="CH114" i="14"/>
  <c r="CB114" i="14"/>
  <c r="CG114" i="14"/>
  <c r="CA114" i="14"/>
  <c r="CJ68" i="14"/>
  <c r="CD68" i="14"/>
  <c r="B89" i="14"/>
  <c r="C94" i="14"/>
  <c r="D104" i="14"/>
  <c r="E104" i="14"/>
  <c r="CH95" i="14"/>
  <c r="CB95" i="14"/>
  <c r="C95" i="14"/>
  <c r="CG95" i="14"/>
  <c r="CA95" i="14"/>
  <c r="CJ95" i="14"/>
  <c r="CD95" i="14"/>
  <c r="CI98" i="14"/>
  <c r="CC98" i="14"/>
  <c r="CH98" i="14"/>
  <c r="CB98" i="14"/>
  <c r="CG98" i="14"/>
  <c r="CA98" i="14"/>
  <c r="CJ98" i="14"/>
  <c r="CD98" i="14"/>
  <c r="CI102" i="14"/>
  <c r="CC102" i="14"/>
  <c r="CH102" i="14"/>
  <c r="CB102" i="14"/>
  <c r="CG102" i="14"/>
  <c r="CA102" i="14"/>
  <c r="CJ102" i="14"/>
  <c r="CD102" i="14"/>
  <c r="C109" i="14"/>
  <c r="C113" i="14"/>
  <c r="C117" i="14"/>
  <c r="CG68" i="14"/>
  <c r="CA68" i="14"/>
  <c r="AY68" i="14"/>
  <c r="CJ69" i="14"/>
  <c r="CD69" i="14"/>
  <c r="CI100" i="14"/>
  <c r="CC100" i="14"/>
  <c r="CH100" i="14"/>
  <c r="CB100" i="14"/>
  <c r="CG100" i="14"/>
  <c r="CA100" i="14"/>
  <c r="CJ100" i="14"/>
  <c r="CD100" i="14"/>
  <c r="C111" i="14"/>
  <c r="C115" i="14"/>
  <c r="C119" i="14"/>
  <c r="CG96" i="14"/>
  <c r="CA96" i="14"/>
  <c r="AR96" i="14"/>
  <c r="C96" i="14"/>
  <c r="CH96" i="14"/>
  <c r="CB96" i="14"/>
  <c r="CJ111" i="14"/>
  <c r="CD111" i="14"/>
  <c r="CI111" i="14"/>
  <c r="CC111" i="14"/>
  <c r="CL111" i="14"/>
  <c r="CF111" i="14"/>
  <c r="CH111" i="14"/>
  <c r="CB111" i="14"/>
  <c r="CK111" i="14"/>
  <c r="CE111" i="14"/>
  <c r="CG111" i="14"/>
  <c r="CA111" i="14"/>
  <c r="AT111" i="14"/>
  <c r="CJ113" i="14"/>
  <c r="CD113" i="14"/>
  <c r="CI113" i="14"/>
  <c r="CC113" i="14"/>
  <c r="CL113" i="14"/>
  <c r="CF113" i="14"/>
  <c r="CH113" i="14"/>
  <c r="CB113" i="14"/>
  <c r="CK113" i="14"/>
  <c r="CE113" i="14"/>
  <c r="CG113" i="14"/>
  <c r="CA113" i="14"/>
  <c r="CG94" i="14"/>
  <c r="CA94" i="14"/>
  <c r="CJ94" i="14"/>
  <c r="CD94" i="14"/>
  <c r="C104" i="14"/>
  <c r="CI94" i="14"/>
  <c r="CC94" i="14"/>
  <c r="CH94" i="14"/>
  <c r="CB94" i="14"/>
  <c r="AY40" i="14"/>
  <c r="AY36" i="14"/>
  <c r="AY66" i="14"/>
  <c r="AY58" i="14"/>
  <c r="AY50" i="14"/>
  <c r="AY42" i="14"/>
  <c r="CA11" i="14"/>
  <c r="AY11" i="14"/>
  <c r="CJ109" i="14"/>
  <c r="CD109" i="14"/>
  <c r="CI109" i="14"/>
  <c r="CC109" i="14"/>
  <c r="CL109" i="14"/>
  <c r="CF109" i="14"/>
  <c r="CH109" i="14"/>
  <c r="CB109" i="14"/>
  <c r="CK109" i="14"/>
  <c r="CE109" i="14"/>
  <c r="CG109" i="14"/>
  <c r="CA109" i="14"/>
  <c r="AY61" i="14"/>
  <c r="AY45" i="14"/>
  <c r="AR99" i="14"/>
  <c r="AY60" i="14"/>
  <c r="AY44" i="14"/>
  <c r="AR101" i="14"/>
  <c r="AY67" i="14"/>
  <c r="AY59" i="14"/>
  <c r="AY51" i="14"/>
  <c r="AY43" i="14"/>
  <c r="AY28" i="14"/>
  <c r="AY17" i="14"/>
  <c r="AY20" i="14"/>
  <c r="AY26" i="14"/>
  <c r="AY23" i="14"/>
  <c r="AY15" i="14"/>
  <c r="A195" i="14"/>
  <c r="AY22" i="14"/>
  <c r="CJ119" i="14"/>
  <c r="CD119" i="14"/>
  <c r="CI119" i="14"/>
  <c r="CC119" i="14"/>
  <c r="CL119" i="14"/>
  <c r="CF119" i="14"/>
  <c r="CH119" i="14"/>
  <c r="CB119" i="14"/>
  <c r="CK119" i="14"/>
  <c r="CE119" i="14"/>
  <c r="CG119" i="14"/>
  <c r="CA119" i="14"/>
  <c r="AR100" i="14"/>
  <c r="AR97" i="14"/>
  <c r="AY38" i="14"/>
  <c r="AY62" i="14"/>
  <c r="AY54" i="14"/>
  <c r="AY46" i="14"/>
  <c r="AY32" i="14"/>
  <c r="AY24" i="14"/>
  <c r="AY30" i="14"/>
  <c r="AY12" i="14"/>
  <c r="CJ115" i="14"/>
  <c r="CD115" i="14"/>
  <c r="CI115" i="14"/>
  <c r="CC115" i="14"/>
  <c r="CL115" i="14"/>
  <c r="CF115" i="14"/>
  <c r="CH115" i="14"/>
  <c r="CB115" i="14"/>
  <c r="CK115" i="14"/>
  <c r="CE115" i="14"/>
  <c r="CG115" i="14"/>
  <c r="CA115" i="14"/>
  <c r="CJ117" i="14"/>
  <c r="CD117" i="14"/>
  <c r="CI117" i="14"/>
  <c r="CC117" i="14"/>
  <c r="CL117" i="14"/>
  <c r="CF117" i="14"/>
  <c r="CH117" i="14"/>
  <c r="CB117" i="14"/>
  <c r="CK117" i="14"/>
  <c r="CE117" i="14"/>
  <c r="CG117" i="14"/>
  <c r="CA117" i="14"/>
  <c r="AR102" i="14"/>
  <c r="AR98" i="14"/>
  <c r="AR95" i="14"/>
  <c r="AT114" i="14"/>
  <c r="AY53" i="14"/>
  <c r="AY52" i="14"/>
  <c r="AT118" i="14"/>
  <c r="AY63" i="14"/>
  <c r="AY55" i="14"/>
  <c r="AY47" i="14"/>
  <c r="AT112" i="14"/>
  <c r="AY16" i="14"/>
  <c r="AY34" i="14"/>
  <c r="AY19" i="14"/>
  <c r="AY14" i="14"/>
  <c r="B195" i="14"/>
  <c r="AT113" i="14"/>
  <c r="AT115" i="14"/>
  <c r="AT119" i="14"/>
  <c r="AT109" i="14"/>
  <c r="AT117" i="14"/>
  <c r="AR94" i="14"/>
  <c r="E119" i="12"/>
  <c r="C119" i="12"/>
  <c r="D119" i="12"/>
  <c r="CL118" i="12"/>
  <c r="CF118" i="12"/>
  <c r="CK118" i="12"/>
  <c r="CE118" i="12"/>
  <c r="CG118" i="12"/>
  <c r="CA118" i="12"/>
  <c r="E118" i="12"/>
  <c r="D118" i="12"/>
  <c r="C118" i="12"/>
  <c r="CL117" i="12"/>
  <c r="CF117" i="12"/>
  <c r="E117" i="12"/>
  <c r="D117" i="12"/>
  <c r="C117" i="12"/>
  <c r="E116" i="12"/>
  <c r="C116" i="12"/>
  <c r="D116" i="12"/>
  <c r="E115" i="12"/>
  <c r="D115" i="12"/>
  <c r="C115" i="12"/>
  <c r="CH114" i="12"/>
  <c r="CB114" i="12"/>
  <c r="CG114" i="12"/>
  <c r="CA114" i="12"/>
  <c r="E114" i="12"/>
  <c r="D114" i="12"/>
  <c r="C114" i="12"/>
  <c r="CL113" i="12"/>
  <c r="CF113" i="12"/>
  <c r="CI113" i="12"/>
  <c r="CC113" i="12"/>
  <c r="CG113" i="12"/>
  <c r="CA113" i="12"/>
  <c r="E113" i="12"/>
  <c r="C113" i="12"/>
  <c r="D113" i="12"/>
  <c r="CI112" i="12"/>
  <c r="CC112" i="12"/>
  <c r="E112" i="12"/>
  <c r="C112" i="12"/>
  <c r="D112" i="12"/>
  <c r="CK111" i="12"/>
  <c r="CE111" i="12"/>
  <c r="E111" i="12"/>
  <c r="C111" i="12"/>
  <c r="D111" i="12"/>
  <c r="E110" i="12"/>
  <c r="D110" i="12"/>
  <c r="C110" i="12"/>
  <c r="CL109" i="12"/>
  <c r="CF109" i="12"/>
  <c r="E109" i="12"/>
  <c r="C109" i="12"/>
  <c r="D109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CH103" i="12"/>
  <c r="CB103" i="12"/>
  <c r="CG103" i="12"/>
  <c r="CA103" i="12"/>
  <c r="E103" i="12"/>
  <c r="D103" i="12"/>
  <c r="C103" i="12"/>
  <c r="CJ102" i="12"/>
  <c r="CD102" i="12"/>
  <c r="E102" i="12"/>
  <c r="D102" i="12"/>
  <c r="C102" i="12"/>
  <c r="CH101" i="12"/>
  <c r="CB101" i="12"/>
  <c r="CG101" i="12"/>
  <c r="CA101" i="12"/>
  <c r="E101" i="12"/>
  <c r="D101" i="12"/>
  <c r="C101" i="12"/>
  <c r="E100" i="12"/>
  <c r="D100" i="12"/>
  <c r="C100" i="12"/>
  <c r="CH99" i="12"/>
  <c r="CB99" i="12"/>
  <c r="CG99" i="12"/>
  <c r="CA99" i="12"/>
  <c r="E99" i="12"/>
  <c r="D99" i="12"/>
  <c r="C99" i="12"/>
  <c r="CH98" i="12"/>
  <c r="CB98" i="12"/>
  <c r="E98" i="12"/>
  <c r="D98" i="12"/>
  <c r="C98" i="12"/>
  <c r="CH97" i="12"/>
  <c r="CB97" i="12"/>
  <c r="CG97" i="12"/>
  <c r="CA97" i="12"/>
  <c r="E97" i="12"/>
  <c r="D97" i="12"/>
  <c r="C97" i="12"/>
  <c r="CJ96" i="12"/>
  <c r="CD96" i="12"/>
  <c r="CH96" i="12"/>
  <c r="CB96" i="12"/>
  <c r="CG96" i="12"/>
  <c r="CA96" i="12"/>
  <c r="E96" i="12"/>
  <c r="CI96" i="12"/>
  <c r="CC96" i="12"/>
  <c r="C96" i="12"/>
  <c r="CG95" i="12"/>
  <c r="CA95" i="12"/>
  <c r="E95" i="12"/>
  <c r="E94" i="12"/>
  <c r="D94" i="12"/>
  <c r="C94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89" i="12"/>
  <c r="B76" i="12"/>
  <c r="B75" i="12"/>
  <c r="B74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Z71" i="12"/>
  <c r="Y71" i="12"/>
  <c r="X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CK70" i="12"/>
  <c r="CE70" i="12"/>
  <c r="CI70" i="12"/>
  <c r="CC70" i="12"/>
  <c r="CH70" i="12"/>
  <c r="CG70" i="12"/>
  <c r="CA70" i="12"/>
  <c r="CB70" i="12"/>
  <c r="AA70" i="12"/>
  <c r="W70" i="12"/>
  <c r="B70" i="12"/>
  <c r="CK69" i="12"/>
  <c r="CE69" i="12"/>
  <c r="CI69" i="12"/>
  <c r="CC69" i="12"/>
  <c r="CD69" i="12"/>
  <c r="CB69" i="12"/>
  <c r="AA69" i="12"/>
  <c r="W69" i="12"/>
  <c r="CJ69" i="12"/>
  <c r="B69" i="12"/>
  <c r="CH69" i="12"/>
  <c r="CK68" i="12"/>
  <c r="CE68" i="12"/>
  <c r="CI68" i="12"/>
  <c r="CH68" i="12"/>
  <c r="CG68" i="12"/>
  <c r="CA68" i="12"/>
  <c r="CC68" i="12"/>
  <c r="CB68" i="12"/>
  <c r="AA68" i="12"/>
  <c r="W68" i="12"/>
  <c r="B68" i="12"/>
  <c r="CK67" i="12"/>
  <c r="CE67" i="12"/>
  <c r="AA67" i="12"/>
  <c r="W67" i="12"/>
  <c r="B67" i="12"/>
  <c r="CK66" i="12"/>
  <c r="CE66" i="12"/>
  <c r="CI66" i="12"/>
  <c r="CC66" i="12"/>
  <c r="CH66" i="12"/>
  <c r="CG66" i="12"/>
  <c r="CA66" i="12"/>
  <c r="CB66" i="12"/>
  <c r="AA66" i="12"/>
  <c r="W66" i="12"/>
  <c r="B66" i="12"/>
  <c r="CJ66" i="12"/>
  <c r="CD66" i="12"/>
  <c r="CK65" i="12"/>
  <c r="CE65" i="12"/>
  <c r="AA65" i="12"/>
  <c r="W65" i="12"/>
  <c r="B65" i="12"/>
  <c r="CK64" i="12"/>
  <c r="CE64" i="12"/>
  <c r="CI64" i="12"/>
  <c r="CH64" i="12"/>
  <c r="CG64" i="12"/>
  <c r="CA64" i="12"/>
  <c r="AY64" i="12"/>
  <c r="CC64" i="12"/>
  <c r="CB64" i="12"/>
  <c r="AA64" i="12"/>
  <c r="W64" i="12"/>
  <c r="B64" i="12"/>
  <c r="CJ64" i="12"/>
  <c r="CD64" i="12"/>
  <c r="CK63" i="12"/>
  <c r="CE63" i="12"/>
  <c r="CG63" i="12"/>
  <c r="CA63" i="12"/>
  <c r="AA63" i="12"/>
  <c r="W63" i="12"/>
  <c r="B63" i="12"/>
  <c r="CK62" i="12"/>
  <c r="CE62" i="12"/>
  <c r="CI62" i="12"/>
  <c r="CH62" i="12"/>
  <c r="CG62" i="12"/>
  <c r="CA62" i="12"/>
  <c r="CC62" i="12"/>
  <c r="CB62" i="12"/>
  <c r="AA62" i="12"/>
  <c r="W62" i="12"/>
  <c r="B62" i="12"/>
  <c r="CK61" i="12"/>
  <c r="CJ61" i="12"/>
  <c r="CD61" i="12"/>
  <c r="CI61" i="12"/>
  <c r="CC61" i="12"/>
  <c r="CE61" i="12"/>
  <c r="CB61" i="12"/>
  <c r="AA61" i="12"/>
  <c r="W61" i="12"/>
  <c r="B61" i="12"/>
  <c r="CH61" i="12"/>
  <c r="CK60" i="12"/>
  <c r="CE60" i="12"/>
  <c r="CI60" i="12"/>
  <c r="CC60" i="12"/>
  <c r="AA60" i="12"/>
  <c r="W60" i="12"/>
  <c r="B60" i="12"/>
  <c r="CK59" i="12"/>
  <c r="CH59" i="12"/>
  <c r="CB59" i="12"/>
  <c r="CE59" i="12"/>
  <c r="AA59" i="12"/>
  <c r="W59" i="12"/>
  <c r="B59" i="12"/>
  <c r="CK58" i="12"/>
  <c r="CE58" i="12"/>
  <c r="AA58" i="12"/>
  <c r="W58" i="12"/>
  <c r="B58" i="12"/>
  <c r="CK57" i="12"/>
  <c r="CJ57" i="12"/>
  <c r="CD57" i="12"/>
  <c r="CE57" i="12"/>
  <c r="AA57" i="12"/>
  <c r="W57" i="12"/>
  <c r="B57" i="12"/>
  <c r="CK56" i="12"/>
  <c r="CG56" i="12"/>
  <c r="CE56" i="12"/>
  <c r="CC56" i="12"/>
  <c r="CA56" i="12"/>
  <c r="AA56" i="12"/>
  <c r="W56" i="12"/>
  <c r="CJ56" i="12"/>
  <c r="CD56" i="12"/>
  <c r="B56" i="12"/>
  <c r="CI56" i="12"/>
  <c r="CK55" i="12"/>
  <c r="CI55" i="12"/>
  <c r="CC55" i="12"/>
  <c r="CE55" i="12"/>
  <c r="AA55" i="12"/>
  <c r="CJ55" i="12"/>
  <c r="CD55" i="12"/>
  <c r="W55" i="12"/>
  <c r="B55" i="12"/>
  <c r="CG55" i="12"/>
  <c r="CA55" i="12"/>
  <c r="CK54" i="12"/>
  <c r="CE54" i="12"/>
  <c r="AA54" i="12"/>
  <c r="W54" i="12"/>
  <c r="B54" i="12"/>
  <c r="CK53" i="12"/>
  <c r="CH53" i="12"/>
  <c r="CB53" i="12"/>
  <c r="CE53" i="12"/>
  <c r="CA53" i="12"/>
  <c r="AA53" i="12"/>
  <c r="CJ53" i="12"/>
  <c r="CD53" i="12"/>
  <c r="W53" i="12"/>
  <c r="B53" i="12"/>
  <c r="CG53" i="12"/>
  <c r="CK52" i="12"/>
  <c r="CE52" i="12"/>
  <c r="AA52" i="12"/>
  <c r="W52" i="12"/>
  <c r="B52" i="12"/>
  <c r="CK51" i="12"/>
  <c r="CE51" i="12"/>
  <c r="AA51" i="12"/>
  <c r="W51" i="12"/>
  <c r="B51" i="12"/>
  <c r="CK50" i="12"/>
  <c r="CE50" i="12"/>
  <c r="AA50" i="12"/>
  <c r="W50" i="12"/>
  <c r="B50" i="12"/>
  <c r="CK49" i="12"/>
  <c r="CH49" i="12"/>
  <c r="CB49" i="12"/>
  <c r="CE49" i="12"/>
  <c r="AA49" i="12"/>
  <c r="W49" i="12"/>
  <c r="B49" i="12"/>
  <c r="CK48" i="12"/>
  <c r="CE48" i="12"/>
  <c r="CG48" i="12"/>
  <c r="CC48" i="12"/>
  <c r="CA48" i="12"/>
  <c r="AA48" i="12"/>
  <c r="CJ48" i="12"/>
  <c r="CD48" i="12"/>
  <c r="W48" i="12"/>
  <c r="B48" i="12"/>
  <c r="CI48" i="12"/>
  <c r="CK47" i="12"/>
  <c r="CI47" i="12"/>
  <c r="CE47" i="12"/>
  <c r="CC47" i="12"/>
  <c r="AA47" i="12"/>
  <c r="CJ47" i="12"/>
  <c r="CD47" i="12"/>
  <c r="W47" i="12"/>
  <c r="B47" i="12"/>
  <c r="CG47" i="12"/>
  <c r="CA47" i="12"/>
  <c r="CK46" i="12"/>
  <c r="CH46" i="12"/>
  <c r="CB46" i="12"/>
  <c r="CE46" i="12"/>
  <c r="AA46" i="12"/>
  <c r="W46" i="12"/>
  <c r="CJ46" i="12"/>
  <c r="CD46" i="12"/>
  <c r="B46" i="12"/>
  <c r="CK45" i="12"/>
  <c r="CI45" i="12"/>
  <c r="CC45" i="12"/>
  <c r="CE45" i="12"/>
  <c r="AA45" i="12"/>
  <c r="CJ45" i="12"/>
  <c r="CD45" i="12"/>
  <c r="W45" i="12"/>
  <c r="B45" i="12"/>
  <c r="CK44" i="12"/>
  <c r="CJ44" i="12"/>
  <c r="CD44" i="12"/>
  <c r="CH44" i="12"/>
  <c r="CB44" i="12"/>
  <c r="CE44" i="12"/>
  <c r="AA44" i="12"/>
  <c r="W44" i="12"/>
  <c r="B44" i="12"/>
  <c r="CK43" i="12"/>
  <c r="CH43" i="12"/>
  <c r="CB43" i="12"/>
  <c r="CE43" i="12"/>
  <c r="AA43" i="12"/>
  <c r="W43" i="12"/>
  <c r="B43" i="12"/>
  <c r="CK42" i="12"/>
  <c r="CE42" i="12"/>
  <c r="CG42" i="12"/>
  <c r="CA42" i="12"/>
  <c r="AA42" i="12"/>
  <c r="W42" i="12"/>
  <c r="B42" i="12"/>
  <c r="CK41" i="12"/>
  <c r="CE41" i="12"/>
  <c r="AA41" i="12"/>
  <c r="W41" i="12"/>
  <c r="B41" i="12"/>
  <c r="CK40" i="12"/>
  <c r="CG40" i="12"/>
  <c r="CE40" i="12"/>
  <c r="CA40" i="12"/>
  <c r="AA40" i="12"/>
  <c r="CJ40" i="12"/>
  <c r="CD40" i="12"/>
  <c r="W40" i="12"/>
  <c r="B40" i="12"/>
  <c r="CK39" i="12"/>
  <c r="CH39" i="12"/>
  <c r="CB39" i="12"/>
  <c r="CE39" i="12"/>
  <c r="AA39" i="12"/>
  <c r="W39" i="12"/>
  <c r="B39" i="12"/>
  <c r="CK38" i="12"/>
  <c r="CG38" i="12"/>
  <c r="CA38" i="12"/>
  <c r="CE38" i="12"/>
  <c r="CC38" i="12"/>
  <c r="AA38" i="12"/>
  <c r="W38" i="12"/>
  <c r="CJ38" i="12"/>
  <c r="CD38" i="12"/>
  <c r="B38" i="12"/>
  <c r="CI38" i="12"/>
  <c r="CK37" i="12"/>
  <c r="CI37" i="12"/>
  <c r="CC37" i="12"/>
  <c r="CE37" i="12"/>
  <c r="AA37" i="12"/>
  <c r="CJ37" i="12"/>
  <c r="CD37" i="12"/>
  <c r="W37" i="12"/>
  <c r="B37" i="12"/>
  <c r="CG37" i="12"/>
  <c r="CA37" i="12"/>
  <c r="CK36" i="12"/>
  <c r="CE36" i="12"/>
  <c r="AA36" i="12"/>
  <c r="W36" i="12"/>
  <c r="CJ36" i="12"/>
  <c r="CD36" i="12"/>
  <c r="B36" i="12"/>
  <c r="CK35" i="12"/>
  <c r="CI35" i="12"/>
  <c r="CC35" i="12"/>
  <c r="CH35" i="12"/>
  <c r="CB35" i="12"/>
  <c r="CE35" i="12"/>
  <c r="AA35" i="12"/>
  <c r="W35" i="12"/>
  <c r="B35" i="12"/>
  <c r="CK34" i="12"/>
  <c r="CJ34" i="12"/>
  <c r="CD34" i="12"/>
  <c r="CG34" i="12"/>
  <c r="CE34" i="12"/>
  <c r="CC34" i="12"/>
  <c r="CA34" i="12"/>
  <c r="AA34" i="12"/>
  <c r="W34" i="12"/>
  <c r="B34" i="12"/>
  <c r="CI34" i="12"/>
  <c r="CK33" i="12"/>
  <c r="CH33" i="12"/>
  <c r="CB33" i="12"/>
  <c r="CE33" i="12"/>
  <c r="AA33" i="12"/>
  <c r="W33" i="12"/>
  <c r="B33" i="12"/>
  <c r="CK32" i="12"/>
  <c r="CE32" i="12"/>
  <c r="AA32" i="12"/>
  <c r="W32" i="12"/>
  <c r="B32" i="12"/>
  <c r="CK31" i="12"/>
  <c r="CH31" i="12"/>
  <c r="CB31" i="12"/>
  <c r="CE31" i="12"/>
  <c r="AA31" i="12"/>
  <c r="CJ31" i="12"/>
  <c r="CD31" i="12"/>
  <c r="W31" i="12"/>
  <c r="B31" i="12"/>
  <c r="CK30" i="12"/>
  <c r="CE30" i="12"/>
  <c r="CJ30" i="12"/>
  <c r="CD30" i="12"/>
  <c r="CG30" i="12"/>
  <c r="CC30" i="12"/>
  <c r="CA30" i="12"/>
  <c r="AA30" i="12"/>
  <c r="W30" i="12"/>
  <c r="B30" i="12"/>
  <c r="CI30" i="12"/>
  <c r="CK29" i="12"/>
  <c r="CI29" i="12"/>
  <c r="CC29" i="12"/>
  <c r="CE29" i="12"/>
  <c r="AA29" i="12"/>
  <c r="CJ29" i="12"/>
  <c r="CD29" i="12"/>
  <c r="W29" i="12"/>
  <c r="B29" i="12"/>
  <c r="CG29" i="12"/>
  <c r="CA29" i="12"/>
  <c r="CK28" i="12"/>
  <c r="CE28" i="12"/>
  <c r="AA28" i="12"/>
  <c r="CJ28" i="12"/>
  <c r="CD28" i="12"/>
  <c r="W28" i="12"/>
  <c r="B28" i="12"/>
  <c r="CK27" i="12"/>
  <c r="CJ27" i="12"/>
  <c r="CD27" i="12"/>
  <c r="CH27" i="12"/>
  <c r="CB27" i="12"/>
  <c r="CE27" i="12"/>
  <c r="CA27" i="12"/>
  <c r="AA27" i="12"/>
  <c r="W27" i="12"/>
  <c r="B27" i="12"/>
  <c r="CG27" i="12"/>
  <c r="CK26" i="12"/>
  <c r="CE26" i="12"/>
  <c r="AA26" i="12"/>
  <c r="W26" i="12"/>
  <c r="B26" i="12"/>
  <c r="CK25" i="12"/>
  <c r="CI25" i="12"/>
  <c r="CC25" i="12"/>
  <c r="CH25" i="12"/>
  <c r="CB25" i="12"/>
  <c r="CE25" i="12"/>
  <c r="AA25" i="12"/>
  <c r="W25" i="12"/>
  <c r="B25" i="12"/>
  <c r="CK24" i="12"/>
  <c r="CH24" i="12"/>
  <c r="CB24" i="12"/>
  <c r="CE24" i="12"/>
  <c r="AA24" i="12"/>
  <c r="W24" i="12"/>
  <c r="B24" i="12"/>
  <c r="CK23" i="12"/>
  <c r="CE23" i="12"/>
  <c r="AA23" i="12"/>
  <c r="W23" i="12"/>
  <c r="B23" i="12"/>
  <c r="CK22" i="12"/>
  <c r="CG22" i="12"/>
  <c r="CA22" i="12"/>
  <c r="CE22" i="12"/>
  <c r="AA22" i="12"/>
  <c r="W22" i="12"/>
  <c r="B22" i="12"/>
  <c r="CI22" i="12"/>
  <c r="CC22" i="12"/>
  <c r="CK21" i="12"/>
  <c r="CH21" i="12"/>
  <c r="CB21" i="12"/>
  <c r="CE21" i="12"/>
  <c r="AA21" i="12"/>
  <c r="W21" i="12"/>
  <c r="B21" i="12"/>
  <c r="CK20" i="12"/>
  <c r="CE20" i="12"/>
  <c r="CH20" i="12"/>
  <c r="CB20" i="12"/>
  <c r="CG20" i="12"/>
  <c r="CA20" i="12"/>
  <c r="AA20" i="12"/>
  <c r="W20" i="12"/>
  <c r="B20" i="12"/>
  <c r="CK19" i="12"/>
  <c r="CJ19" i="12"/>
  <c r="CD19" i="12"/>
  <c r="CE19" i="12"/>
  <c r="AA19" i="12"/>
  <c r="W19" i="12"/>
  <c r="B19" i="12"/>
  <c r="CK18" i="12"/>
  <c r="CG18" i="12"/>
  <c r="CA18" i="12"/>
  <c r="CE18" i="12"/>
  <c r="AA18" i="12"/>
  <c r="W18" i="12"/>
  <c r="B18" i="12"/>
  <c r="CK17" i="12"/>
  <c r="CG17" i="12"/>
  <c r="CE17" i="12"/>
  <c r="CC17" i="12"/>
  <c r="CA17" i="12"/>
  <c r="AA17" i="12"/>
  <c r="W17" i="12"/>
  <c r="CJ17" i="12"/>
  <c r="CD17" i="12"/>
  <c r="B17" i="12"/>
  <c r="CI17" i="12"/>
  <c r="CK16" i="12"/>
  <c r="CI16" i="12"/>
  <c r="CE16" i="12"/>
  <c r="CC16" i="12"/>
  <c r="AA16" i="12"/>
  <c r="CJ16" i="12"/>
  <c r="CD16" i="12"/>
  <c r="W16" i="12"/>
  <c r="B16" i="12"/>
  <c r="CG16" i="12"/>
  <c r="CA16" i="12"/>
  <c r="CK15" i="12"/>
  <c r="CE15" i="12"/>
  <c r="AA15" i="12"/>
  <c r="W15" i="12"/>
  <c r="B15" i="12"/>
  <c r="CK14" i="12"/>
  <c r="CH14" i="12"/>
  <c r="CB14" i="12"/>
  <c r="CE14" i="12"/>
  <c r="AA14" i="12"/>
  <c r="W14" i="12"/>
  <c r="B14" i="12"/>
  <c r="CK13" i="12"/>
  <c r="CG13" i="12"/>
  <c r="CA13" i="12"/>
  <c r="CE13" i="12"/>
  <c r="AA13" i="12"/>
  <c r="W13" i="12"/>
  <c r="B13" i="12"/>
  <c r="CI13" i="12"/>
  <c r="CC13" i="12"/>
  <c r="CK12" i="12"/>
  <c r="CE12" i="12"/>
  <c r="CI12" i="12"/>
  <c r="CH12" i="12"/>
  <c r="CG12" i="12"/>
  <c r="CA12" i="12"/>
  <c r="CC12" i="12"/>
  <c r="CB12" i="12"/>
  <c r="AA12" i="12"/>
  <c r="W12" i="12"/>
  <c r="B12" i="12"/>
  <c r="CK11" i="12"/>
  <c r="CI11" i="12"/>
  <c r="CC11" i="12"/>
  <c r="CE11" i="12"/>
  <c r="AA11" i="12"/>
  <c r="W11" i="12"/>
  <c r="B11" i="12"/>
  <c r="A5" i="12"/>
  <c r="A4" i="12"/>
  <c r="A3" i="12"/>
  <c r="A2" i="12"/>
  <c r="AY34" i="12"/>
  <c r="CI100" i="12"/>
  <c r="CC100" i="12"/>
  <c r="CG100" i="12"/>
  <c r="CA100" i="12"/>
  <c r="AR100" i="12"/>
  <c r="CJ100" i="12"/>
  <c r="CD100" i="12"/>
  <c r="CH100" i="12"/>
  <c r="CB100" i="12"/>
  <c r="CJ119" i="12"/>
  <c r="CD119" i="12"/>
  <c r="CH119" i="12"/>
  <c r="CB119" i="12"/>
  <c r="CK119" i="12"/>
  <c r="CE119" i="12"/>
  <c r="CG119" i="12"/>
  <c r="CA119" i="12"/>
  <c r="CI119" i="12"/>
  <c r="CC119" i="12"/>
  <c r="CI32" i="12"/>
  <c r="CC32" i="12"/>
  <c r="CJ32" i="12"/>
  <c r="CD32" i="12"/>
  <c r="CH32" i="12"/>
  <c r="CB32" i="12"/>
  <c r="CG32" i="12"/>
  <c r="CA32" i="12"/>
  <c r="CG51" i="12"/>
  <c r="CA51" i="12"/>
  <c r="AY51" i="12"/>
  <c r="CJ51" i="12"/>
  <c r="CD51" i="12"/>
  <c r="CH51" i="12"/>
  <c r="CB51" i="12"/>
  <c r="CI51" i="12"/>
  <c r="CC51" i="12"/>
  <c r="AR101" i="12"/>
  <c r="CL119" i="12"/>
  <c r="CF119" i="12"/>
  <c r="B71" i="12"/>
  <c r="CH11" i="12"/>
  <c r="CB11" i="12"/>
  <c r="CG11" i="12"/>
  <c r="CJ11" i="12"/>
  <c r="CD11" i="12"/>
  <c r="CI15" i="12"/>
  <c r="CC15" i="12"/>
  <c r="CG15" i="12"/>
  <c r="CA15" i="12"/>
  <c r="AY15" i="12"/>
  <c r="CJ15" i="12"/>
  <c r="CD15" i="12"/>
  <c r="CG23" i="12"/>
  <c r="CA23" i="12"/>
  <c r="CH23" i="12"/>
  <c r="CB23" i="12"/>
  <c r="CJ23" i="12"/>
  <c r="CD23" i="12"/>
  <c r="CI26" i="12"/>
  <c r="CC26" i="12"/>
  <c r="CG26" i="12"/>
  <c r="CA26" i="12"/>
  <c r="CJ26" i="12"/>
  <c r="CD26" i="12"/>
  <c r="CH26" i="12"/>
  <c r="CB26" i="12"/>
  <c r="CH65" i="12"/>
  <c r="CB65" i="12"/>
  <c r="CJ65" i="12"/>
  <c r="CD65" i="12"/>
  <c r="CG65" i="12"/>
  <c r="CA65" i="12"/>
  <c r="AY65" i="12"/>
  <c r="CI65" i="12"/>
  <c r="CC65" i="12"/>
  <c r="CJ12" i="12"/>
  <c r="CD12" i="12"/>
  <c r="AY12" i="12"/>
  <c r="CG14" i="12"/>
  <c r="CA14" i="12"/>
  <c r="AY14" i="12"/>
  <c r="CJ14" i="12"/>
  <c r="CD14" i="12"/>
  <c r="CI14" i="12"/>
  <c r="CC14" i="12"/>
  <c r="CH15" i="12"/>
  <c r="CB15" i="12"/>
  <c r="CG19" i="12"/>
  <c r="CA19" i="12"/>
  <c r="AY19" i="12"/>
  <c r="CI19" i="12"/>
  <c r="CC19" i="12"/>
  <c r="CH19" i="12"/>
  <c r="CB19" i="12"/>
  <c r="CI23" i="12"/>
  <c r="CC23" i="12"/>
  <c r="CI42" i="12"/>
  <c r="CC42" i="12"/>
  <c r="CJ42" i="12"/>
  <c r="CD42" i="12"/>
  <c r="CH42" i="12"/>
  <c r="CB42" i="12"/>
  <c r="AY42" i="12"/>
  <c r="CI52" i="12"/>
  <c r="CC52" i="12"/>
  <c r="CG52" i="12"/>
  <c r="CA52" i="12"/>
  <c r="CJ52" i="12"/>
  <c r="CD52" i="12"/>
  <c r="CH52" i="12"/>
  <c r="CB52" i="12"/>
  <c r="CJ116" i="12"/>
  <c r="CD116" i="12"/>
  <c r="CL116" i="12"/>
  <c r="CF116" i="12"/>
  <c r="CG116" i="12"/>
  <c r="CA116" i="12"/>
  <c r="CI116" i="12"/>
  <c r="CC116" i="12"/>
  <c r="CK116" i="12"/>
  <c r="CE116" i="12"/>
  <c r="CH116" i="12"/>
  <c r="CB116" i="12"/>
  <c r="CH13" i="12"/>
  <c r="CB13" i="12"/>
  <c r="AY13" i="12"/>
  <c r="CH22" i="12"/>
  <c r="CB22" i="12"/>
  <c r="AY22" i="12"/>
  <c r="AY30" i="12"/>
  <c r="CG41" i="12"/>
  <c r="CA41" i="12"/>
  <c r="CI41" i="12"/>
  <c r="CC41" i="12"/>
  <c r="CH41" i="12"/>
  <c r="CB41" i="12"/>
  <c r="AY48" i="12"/>
  <c r="CI50" i="12"/>
  <c r="CC50" i="12"/>
  <c r="CJ50" i="12"/>
  <c r="CD50" i="12"/>
  <c r="CG50" i="12"/>
  <c r="CA50" i="12"/>
  <c r="CH50" i="12"/>
  <c r="CB50" i="12"/>
  <c r="CI54" i="12"/>
  <c r="CC54" i="12"/>
  <c r="CG54" i="12"/>
  <c r="CA54" i="12"/>
  <c r="CH54" i="12"/>
  <c r="CB54" i="12"/>
  <c r="CG59" i="12"/>
  <c r="CA59" i="12"/>
  <c r="AY59" i="12"/>
  <c r="CJ59" i="12"/>
  <c r="CD59" i="12"/>
  <c r="CI59" i="12"/>
  <c r="CC59" i="12"/>
  <c r="CI98" i="12"/>
  <c r="CC98" i="12"/>
  <c r="CG98" i="12"/>
  <c r="CA98" i="12"/>
  <c r="AR98" i="12"/>
  <c r="CJ98" i="12"/>
  <c r="CD98" i="12"/>
  <c r="D104" i="12"/>
  <c r="CJ109" i="12"/>
  <c r="CD109" i="12"/>
  <c r="CK109" i="12"/>
  <c r="CE109" i="12"/>
  <c r="CI109" i="12"/>
  <c r="CC109" i="12"/>
  <c r="CG109" i="12"/>
  <c r="CA109" i="12"/>
  <c r="CH109" i="12"/>
  <c r="CB109" i="12"/>
  <c r="CJ110" i="12"/>
  <c r="CD110" i="12"/>
  <c r="CI110" i="12"/>
  <c r="CC110" i="12"/>
  <c r="CL110" i="12"/>
  <c r="CF110" i="12"/>
  <c r="CH110" i="12"/>
  <c r="CB110" i="12"/>
  <c r="CJ111" i="12"/>
  <c r="CD111" i="12"/>
  <c r="CH111" i="12"/>
  <c r="CB111" i="12"/>
  <c r="CG111" i="12"/>
  <c r="CA111" i="12"/>
  <c r="CL111" i="12"/>
  <c r="CF111" i="12"/>
  <c r="CJ115" i="12"/>
  <c r="CD115" i="12"/>
  <c r="CH115" i="12"/>
  <c r="CB115" i="12"/>
  <c r="CL115" i="12"/>
  <c r="CF115" i="12"/>
  <c r="CI115" i="12"/>
  <c r="CC115" i="12"/>
  <c r="CG115" i="12"/>
  <c r="CA115" i="12"/>
  <c r="AT115" i="12"/>
  <c r="W71" i="12"/>
  <c r="CJ13" i="12"/>
  <c r="CD13" i="12"/>
  <c r="AY17" i="12"/>
  <c r="CI18" i="12"/>
  <c r="CC18" i="12"/>
  <c r="CH18" i="12"/>
  <c r="CB18" i="12"/>
  <c r="AY18" i="12"/>
  <c r="CJ18" i="12"/>
  <c r="CD18" i="12"/>
  <c r="CI20" i="12"/>
  <c r="CC20" i="12"/>
  <c r="AY20" i="12"/>
  <c r="CJ20" i="12"/>
  <c r="CD20" i="12"/>
  <c r="CJ22" i="12"/>
  <c r="CD22" i="12"/>
  <c r="CI28" i="12"/>
  <c r="CC28" i="12"/>
  <c r="CG28" i="12"/>
  <c r="CA28" i="12"/>
  <c r="AY28" i="12"/>
  <c r="CG35" i="12"/>
  <c r="CA35" i="12"/>
  <c r="AY35" i="12"/>
  <c r="CJ35" i="12"/>
  <c r="CD35" i="12"/>
  <c r="CJ41" i="12"/>
  <c r="CD41" i="12"/>
  <c r="CI44" i="12"/>
  <c r="CC44" i="12"/>
  <c r="CG44" i="12"/>
  <c r="CA44" i="12"/>
  <c r="AY44" i="12"/>
  <c r="CJ54" i="12"/>
  <c r="CD54" i="12"/>
  <c r="AY66" i="12"/>
  <c r="CH67" i="12"/>
  <c r="CB67" i="12"/>
  <c r="CG67" i="12"/>
  <c r="CA67" i="12"/>
  <c r="CI67" i="12"/>
  <c r="CC67" i="12"/>
  <c r="CJ67" i="12"/>
  <c r="CD67" i="12"/>
  <c r="CH95" i="12"/>
  <c r="CB95" i="12"/>
  <c r="AR95" i="12"/>
  <c r="C95" i="12"/>
  <c r="CI95" i="12"/>
  <c r="CC95" i="12"/>
  <c r="CJ95" i="12"/>
  <c r="CD95" i="12"/>
  <c r="CG110" i="12"/>
  <c r="CA110" i="12"/>
  <c r="AT110" i="12"/>
  <c r="CJ112" i="12"/>
  <c r="CD112" i="12"/>
  <c r="CL112" i="12"/>
  <c r="CF112" i="12"/>
  <c r="CG112" i="12"/>
  <c r="CA112" i="12"/>
  <c r="CK112" i="12"/>
  <c r="CE112" i="12"/>
  <c r="CH112" i="12"/>
  <c r="CB112" i="12"/>
  <c r="CK115" i="12"/>
  <c r="CE115" i="12"/>
  <c r="AA71" i="12"/>
  <c r="CH16" i="12"/>
  <c r="CB16" i="12"/>
  <c r="AY16" i="12"/>
  <c r="CH17" i="12"/>
  <c r="CB17" i="12"/>
  <c r="CG21" i="12"/>
  <c r="CA21" i="12"/>
  <c r="CJ21" i="12"/>
  <c r="CD21" i="12"/>
  <c r="CI21" i="12"/>
  <c r="CC21" i="12"/>
  <c r="CI24" i="12"/>
  <c r="CC24" i="12"/>
  <c r="CJ24" i="12"/>
  <c r="CD24" i="12"/>
  <c r="CG24" i="12"/>
  <c r="CA24" i="12"/>
  <c r="AY24" i="12"/>
  <c r="CG25" i="12"/>
  <c r="CA25" i="12"/>
  <c r="AY25" i="12"/>
  <c r="CJ25" i="12"/>
  <c r="CD25" i="12"/>
  <c r="CH28" i="12"/>
  <c r="CB28" i="12"/>
  <c r="CG31" i="12"/>
  <c r="CA31" i="12"/>
  <c r="CI31" i="12"/>
  <c r="CC31" i="12"/>
  <c r="CG33" i="12"/>
  <c r="CA33" i="12"/>
  <c r="CJ33" i="12"/>
  <c r="CD33" i="12"/>
  <c r="CI33" i="12"/>
  <c r="CC33" i="12"/>
  <c r="CI36" i="12"/>
  <c r="CC36" i="12"/>
  <c r="CG36" i="12"/>
  <c r="CA36" i="12"/>
  <c r="CH36" i="12"/>
  <c r="CB36" i="12"/>
  <c r="CG39" i="12"/>
  <c r="CA39" i="12"/>
  <c r="CI39" i="12"/>
  <c r="CC39" i="12"/>
  <c r="CJ39" i="12"/>
  <c r="CD39" i="12"/>
  <c r="CG57" i="12"/>
  <c r="CA57" i="12"/>
  <c r="CI57" i="12"/>
  <c r="CC57" i="12"/>
  <c r="CH57" i="12"/>
  <c r="CB57" i="12"/>
  <c r="CI58" i="12"/>
  <c r="CC58" i="12"/>
  <c r="CJ58" i="12"/>
  <c r="CD58" i="12"/>
  <c r="CH58" i="12"/>
  <c r="CB58" i="12"/>
  <c r="CG58" i="12"/>
  <c r="CA58" i="12"/>
  <c r="AY58" i="12"/>
  <c r="AR96" i="12"/>
  <c r="CK110" i="12"/>
  <c r="CE110" i="12"/>
  <c r="CI111" i="12"/>
  <c r="CC111" i="12"/>
  <c r="CJ113" i="12"/>
  <c r="CD113" i="12"/>
  <c r="CK113" i="12"/>
  <c r="CE113" i="12"/>
  <c r="CH113" i="12"/>
  <c r="CB113" i="12"/>
  <c r="AT113" i="12"/>
  <c r="CJ117" i="12"/>
  <c r="CD117" i="12"/>
  <c r="CK117" i="12"/>
  <c r="CE117" i="12"/>
  <c r="CG117" i="12"/>
  <c r="CA117" i="12"/>
  <c r="CI117" i="12"/>
  <c r="CC117" i="12"/>
  <c r="CH117" i="12"/>
  <c r="CB117" i="12"/>
  <c r="CI27" i="12"/>
  <c r="CC27" i="12"/>
  <c r="AY27" i="12"/>
  <c r="CH34" i="12"/>
  <c r="CB34" i="12"/>
  <c r="CI40" i="12"/>
  <c r="CC40" i="12"/>
  <c r="CH40" i="12"/>
  <c r="CB40" i="12"/>
  <c r="AY40" i="12"/>
  <c r="CG45" i="12"/>
  <c r="CA45" i="12"/>
  <c r="AY45" i="12"/>
  <c r="CH45" i="12"/>
  <c r="CB45" i="12"/>
  <c r="AY62" i="12"/>
  <c r="CG94" i="12"/>
  <c r="CA94" i="12"/>
  <c r="CI94" i="12"/>
  <c r="CC94" i="12"/>
  <c r="C104" i="12"/>
  <c r="CH94" i="12"/>
  <c r="CB94" i="12"/>
  <c r="CJ94" i="12"/>
  <c r="CD94" i="12"/>
  <c r="CH29" i="12"/>
  <c r="CB29" i="12"/>
  <c r="AY29" i="12"/>
  <c r="CH30" i="12"/>
  <c r="CB30" i="12"/>
  <c r="CH37" i="12"/>
  <c r="CB37" i="12"/>
  <c r="AY37" i="12"/>
  <c r="CH38" i="12"/>
  <c r="CB38" i="12"/>
  <c r="AY38" i="12"/>
  <c r="CG43" i="12"/>
  <c r="CA43" i="12"/>
  <c r="CJ43" i="12"/>
  <c r="CD43" i="12"/>
  <c r="CI43" i="12"/>
  <c r="CC43" i="12"/>
  <c r="CI46" i="12"/>
  <c r="CC46" i="12"/>
  <c r="CG46" i="12"/>
  <c r="CA46" i="12"/>
  <c r="CG49" i="12"/>
  <c r="CA49" i="12"/>
  <c r="CI49" i="12"/>
  <c r="CC49" i="12"/>
  <c r="CJ49" i="12"/>
  <c r="CD49" i="12"/>
  <c r="CI53" i="12"/>
  <c r="CC53" i="12"/>
  <c r="AY53" i="12"/>
  <c r="CJ60" i="12"/>
  <c r="CD60" i="12"/>
  <c r="CG60" i="12"/>
  <c r="CA60" i="12"/>
  <c r="CH60" i="12"/>
  <c r="CB60" i="12"/>
  <c r="CI102" i="12"/>
  <c r="CC102" i="12"/>
  <c r="CG102" i="12"/>
  <c r="CA102" i="12"/>
  <c r="CH102" i="12"/>
  <c r="CB102" i="12"/>
  <c r="CJ114" i="12"/>
  <c r="CD114" i="12"/>
  <c r="CI114" i="12"/>
  <c r="CC114" i="12"/>
  <c r="AT114" i="12"/>
  <c r="CK114" i="12"/>
  <c r="CE114" i="12"/>
  <c r="CL114" i="12"/>
  <c r="CF114" i="12"/>
  <c r="CH47" i="12"/>
  <c r="CB47" i="12"/>
  <c r="AY47" i="12"/>
  <c r="CH48" i="12"/>
  <c r="CB48" i="12"/>
  <c r="CH55" i="12"/>
  <c r="CB55" i="12"/>
  <c r="AY55" i="12"/>
  <c r="CH56" i="12"/>
  <c r="CB56" i="12"/>
  <c r="AY56" i="12"/>
  <c r="CH63" i="12"/>
  <c r="CB63" i="12"/>
  <c r="AY63" i="12"/>
  <c r="CI63" i="12"/>
  <c r="CC63" i="12"/>
  <c r="CJ63" i="12"/>
  <c r="CD63" i="12"/>
  <c r="CJ68" i="12"/>
  <c r="CD68" i="12"/>
  <c r="AY68" i="12"/>
  <c r="E104" i="12"/>
  <c r="CI97" i="12"/>
  <c r="CC97" i="12"/>
  <c r="AR97" i="12"/>
  <c r="CJ97" i="12"/>
  <c r="CD97" i="12"/>
  <c r="CI99" i="12"/>
  <c r="CC99" i="12"/>
  <c r="CJ99" i="12"/>
  <c r="CD99" i="12"/>
  <c r="CI101" i="12"/>
  <c r="CC101" i="12"/>
  <c r="CJ101" i="12"/>
  <c r="CD101" i="12"/>
  <c r="CI103" i="12"/>
  <c r="CC103" i="12"/>
  <c r="CJ103" i="12"/>
  <c r="CD103" i="12"/>
  <c r="CJ118" i="12"/>
  <c r="CD118" i="12"/>
  <c r="CI118" i="12"/>
  <c r="CC118" i="12"/>
  <c r="CH118" i="12"/>
  <c r="CB118" i="12"/>
  <c r="AT118" i="12"/>
  <c r="CG61" i="12"/>
  <c r="CA61" i="12"/>
  <c r="AY61" i="12"/>
  <c r="CJ62" i="12"/>
  <c r="CD62" i="12"/>
  <c r="CG69" i="12"/>
  <c r="CA69" i="12"/>
  <c r="AY69" i="12"/>
  <c r="CJ70" i="12"/>
  <c r="CD70" i="12"/>
  <c r="AY70" i="12"/>
  <c r="AR103" i="12"/>
  <c r="AY60" i="12"/>
  <c r="AY39" i="12"/>
  <c r="AY31" i="12"/>
  <c r="A195" i="12"/>
  <c r="AY57" i="12"/>
  <c r="AY21" i="12"/>
  <c r="AT111" i="12"/>
  <c r="AT109" i="12"/>
  <c r="AY54" i="12"/>
  <c r="AY26" i="12"/>
  <c r="AY23" i="12"/>
  <c r="AY32" i="12"/>
  <c r="AT119" i="12"/>
  <c r="AR94" i="12"/>
  <c r="AR99" i="12"/>
  <c r="AT112" i="12"/>
  <c r="AY50" i="12"/>
  <c r="AR102" i="12"/>
  <c r="AY49" i="12"/>
  <c r="AY46" i="12"/>
  <c r="AY43" i="12"/>
  <c r="AT117" i="12"/>
  <c r="AY36" i="12"/>
  <c r="AY33" i="12"/>
  <c r="AY67" i="12"/>
  <c r="AY41" i="12"/>
  <c r="AT116" i="12"/>
  <c r="AY52" i="12"/>
  <c r="B195" i="12"/>
  <c r="CA11" i="12"/>
  <c r="AY11" i="12"/>
  <c r="E119" i="6"/>
  <c r="D119" i="6"/>
  <c r="C119" i="6"/>
  <c r="CL118" i="6"/>
  <c r="CF118" i="6"/>
  <c r="CH118" i="6"/>
  <c r="CB118" i="6"/>
  <c r="E118" i="6"/>
  <c r="D118" i="6"/>
  <c r="C118" i="6"/>
  <c r="CL117" i="6"/>
  <c r="CF117" i="6"/>
  <c r="E117" i="6"/>
  <c r="D117" i="6"/>
  <c r="C117" i="6"/>
  <c r="CI117" i="6"/>
  <c r="CC117" i="6"/>
  <c r="CL116" i="6"/>
  <c r="CF116" i="6"/>
  <c r="CH116" i="6"/>
  <c r="CB116" i="6"/>
  <c r="E116" i="6"/>
  <c r="D116" i="6"/>
  <c r="C116" i="6"/>
  <c r="E115" i="6"/>
  <c r="D115" i="6"/>
  <c r="C115" i="6"/>
  <c r="CL114" i="6"/>
  <c r="CF114" i="6"/>
  <c r="CH114" i="6"/>
  <c r="CB114" i="6"/>
  <c r="E114" i="6"/>
  <c r="D114" i="6"/>
  <c r="C114" i="6"/>
  <c r="CL113" i="6"/>
  <c r="CF113" i="6"/>
  <c r="E113" i="6"/>
  <c r="D113" i="6"/>
  <c r="C113" i="6"/>
  <c r="CI113" i="6"/>
  <c r="CC113" i="6"/>
  <c r="CL112" i="6"/>
  <c r="CF112" i="6"/>
  <c r="CH112" i="6"/>
  <c r="CB112" i="6"/>
  <c r="E112" i="6"/>
  <c r="D112" i="6"/>
  <c r="C112" i="6"/>
  <c r="E111" i="6"/>
  <c r="D111" i="6"/>
  <c r="C111" i="6"/>
  <c r="CL110" i="6"/>
  <c r="CF110" i="6"/>
  <c r="CH110" i="6"/>
  <c r="CB110" i="6"/>
  <c r="E110" i="6"/>
  <c r="D110" i="6"/>
  <c r="C110" i="6"/>
  <c r="CL109" i="6"/>
  <c r="CF109" i="6"/>
  <c r="E109" i="6"/>
  <c r="D109" i="6"/>
  <c r="C109" i="6"/>
  <c r="CI109" i="6"/>
  <c r="CC109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3" i="6"/>
  <c r="D103" i="6"/>
  <c r="C103" i="6"/>
  <c r="E102" i="6"/>
  <c r="D102" i="6"/>
  <c r="C102" i="6"/>
  <c r="E101" i="6"/>
  <c r="D101" i="6"/>
  <c r="C101" i="6"/>
  <c r="CH101" i="6"/>
  <c r="CB101" i="6"/>
  <c r="CG100" i="6"/>
  <c r="CA100" i="6"/>
  <c r="E100" i="6"/>
  <c r="D100" i="6"/>
  <c r="C100" i="6"/>
  <c r="E99" i="6"/>
  <c r="D99" i="6"/>
  <c r="C99" i="6"/>
  <c r="CH98" i="6"/>
  <c r="CB98" i="6"/>
  <c r="E98" i="6"/>
  <c r="D98" i="6"/>
  <c r="C98" i="6"/>
  <c r="CH97" i="6"/>
  <c r="CB97" i="6"/>
  <c r="CG97" i="6"/>
  <c r="CA97" i="6"/>
  <c r="E97" i="6"/>
  <c r="D97" i="6"/>
  <c r="C97" i="6"/>
  <c r="CH96" i="6"/>
  <c r="CG96" i="6"/>
  <c r="CA96" i="6"/>
  <c r="CB96" i="6"/>
  <c r="E96" i="6"/>
  <c r="CI96" i="6"/>
  <c r="CC96" i="6"/>
  <c r="C96" i="6"/>
  <c r="CJ95" i="6"/>
  <c r="CD95" i="6"/>
  <c r="CH95" i="6"/>
  <c r="CG95" i="6"/>
  <c r="CB95" i="6"/>
  <c r="CA95" i="6"/>
  <c r="E95" i="6"/>
  <c r="CI95" i="6"/>
  <c r="CC95" i="6"/>
  <c r="C95" i="6"/>
  <c r="E94" i="6"/>
  <c r="D94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89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Z71" i="6"/>
  <c r="Y71" i="6"/>
  <c r="X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CK70" i="6"/>
  <c r="CJ70" i="6"/>
  <c r="CD70" i="6"/>
  <c r="CI70" i="6"/>
  <c r="CE70" i="6"/>
  <c r="CC70" i="6"/>
  <c r="AA70" i="6"/>
  <c r="W70" i="6"/>
  <c r="B70" i="6"/>
  <c r="CG70" i="6"/>
  <c r="CA70" i="6"/>
  <c r="CK69" i="6"/>
  <c r="CE69" i="6"/>
  <c r="AA69" i="6"/>
  <c r="W69" i="6"/>
  <c r="B69" i="6"/>
  <c r="CK68" i="6"/>
  <c r="CI68" i="6"/>
  <c r="CC68" i="6"/>
  <c r="CH68" i="6"/>
  <c r="CB68" i="6"/>
  <c r="CE68" i="6"/>
  <c r="AA68" i="6"/>
  <c r="W68" i="6"/>
  <c r="B68" i="6"/>
  <c r="CK67" i="6"/>
  <c r="CE67" i="6"/>
  <c r="CH67" i="6"/>
  <c r="CB67" i="6"/>
  <c r="CG67" i="6"/>
  <c r="CA67" i="6"/>
  <c r="AA67" i="6"/>
  <c r="W67" i="6"/>
  <c r="B67" i="6"/>
  <c r="CK66" i="6"/>
  <c r="CJ66" i="6"/>
  <c r="CD66" i="6"/>
  <c r="CE66" i="6"/>
  <c r="AA66" i="6"/>
  <c r="W66" i="6"/>
  <c r="B66" i="6"/>
  <c r="CK65" i="6"/>
  <c r="CG65" i="6"/>
  <c r="CA65" i="6"/>
  <c r="CE65" i="6"/>
  <c r="CC65" i="6"/>
  <c r="AA65" i="6"/>
  <c r="W65" i="6"/>
  <c r="CJ65" i="6"/>
  <c r="CD65" i="6"/>
  <c r="B65" i="6"/>
  <c r="CI65" i="6"/>
  <c r="CK64" i="6"/>
  <c r="CJ64" i="6"/>
  <c r="CD64" i="6"/>
  <c r="CI64" i="6"/>
  <c r="CC64" i="6"/>
  <c r="CE64" i="6"/>
  <c r="AA64" i="6"/>
  <c r="W64" i="6"/>
  <c r="B64" i="6"/>
  <c r="CG64" i="6"/>
  <c r="CA64" i="6"/>
  <c r="CK63" i="6"/>
  <c r="CE63" i="6"/>
  <c r="AA63" i="6"/>
  <c r="W63" i="6"/>
  <c r="B63" i="6"/>
  <c r="CK62" i="6"/>
  <c r="CE62" i="6"/>
  <c r="AA62" i="6"/>
  <c r="W62" i="6"/>
  <c r="B62" i="6"/>
  <c r="CI62" i="6"/>
  <c r="CC62" i="6"/>
  <c r="CK61" i="6"/>
  <c r="CG61" i="6"/>
  <c r="CE61" i="6"/>
  <c r="CA61" i="6"/>
  <c r="AA61" i="6"/>
  <c r="W61" i="6"/>
  <c r="B61" i="6"/>
  <c r="CI61" i="6"/>
  <c r="CC61" i="6"/>
  <c r="CK60" i="6"/>
  <c r="CE60" i="6"/>
  <c r="AA60" i="6"/>
  <c r="CJ60" i="6"/>
  <c r="CD60" i="6"/>
  <c r="W60" i="6"/>
  <c r="B60" i="6"/>
  <c r="CG60" i="6"/>
  <c r="CA60" i="6"/>
  <c r="CK59" i="6"/>
  <c r="CE59" i="6"/>
  <c r="CG59" i="6"/>
  <c r="CC59" i="6"/>
  <c r="CA59" i="6"/>
  <c r="AA59" i="6"/>
  <c r="W59" i="6"/>
  <c r="CJ59" i="6"/>
  <c r="CD59" i="6"/>
  <c r="B59" i="6"/>
  <c r="CI59" i="6"/>
  <c r="CK58" i="6"/>
  <c r="CI58" i="6"/>
  <c r="CC58" i="6"/>
  <c r="CE58" i="6"/>
  <c r="AA58" i="6"/>
  <c r="CJ58" i="6"/>
  <c r="CD58" i="6"/>
  <c r="W58" i="6"/>
  <c r="B58" i="6"/>
  <c r="CG58" i="6"/>
  <c r="CA58" i="6"/>
  <c r="CK57" i="6"/>
  <c r="CJ57" i="6"/>
  <c r="CD57" i="6"/>
  <c r="CH57" i="6"/>
  <c r="CB57" i="6"/>
  <c r="CE57" i="6"/>
  <c r="AA57" i="6"/>
  <c r="W57" i="6"/>
  <c r="B57" i="6"/>
  <c r="CK56" i="6"/>
  <c r="CI56" i="6"/>
  <c r="CC56" i="6"/>
  <c r="CE56" i="6"/>
  <c r="AA56" i="6"/>
  <c r="W56" i="6"/>
  <c r="B56" i="6"/>
  <c r="CH56" i="6"/>
  <c r="CB56" i="6"/>
  <c r="CK55" i="6"/>
  <c r="CE55" i="6"/>
  <c r="AA55" i="6"/>
  <c r="W55" i="6"/>
  <c r="B55" i="6"/>
  <c r="CK54" i="6"/>
  <c r="CE54" i="6"/>
  <c r="AA54" i="6"/>
  <c r="W54" i="6"/>
  <c r="B54" i="6"/>
  <c r="CK53" i="6"/>
  <c r="CG53" i="6"/>
  <c r="CE53" i="6"/>
  <c r="CA53" i="6"/>
  <c r="AA53" i="6"/>
  <c r="W53" i="6"/>
  <c r="B53" i="6"/>
  <c r="CI53" i="6"/>
  <c r="CC53" i="6"/>
  <c r="CK52" i="6"/>
  <c r="CE52" i="6"/>
  <c r="AA52" i="6"/>
  <c r="CJ52" i="6"/>
  <c r="CD52" i="6"/>
  <c r="W52" i="6"/>
  <c r="B52" i="6"/>
  <c r="CG52" i="6"/>
  <c r="CA52" i="6"/>
  <c r="CK51" i="6"/>
  <c r="CE51" i="6"/>
  <c r="CG51" i="6"/>
  <c r="CC51" i="6"/>
  <c r="CA51" i="6"/>
  <c r="AA51" i="6"/>
  <c r="W51" i="6"/>
  <c r="CJ51" i="6"/>
  <c r="CD51" i="6"/>
  <c r="B51" i="6"/>
  <c r="CI51" i="6"/>
  <c r="CK50" i="6"/>
  <c r="CI50" i="6"/>
  <c r="CC50" i="6"/>
  <c r="CE50" i="6"/>
  <c r="AA50" i="6"/>
  <c r="CJ50" i="6"/>
  <c r="CD50" i="6"/>
  <c r="W50" i="6"/>
  <c r="B50" i="6"/>
  <c r="CG50" i="6"/>
  <c r="CA50" i="6"/>
  <c r="CK49" i="6"/>
  <c r="CE49" i="6"/>
  <c r="CH49" i="6"/>
  <c r="CB49" i="6"/>
  <c r="AA49" i="6"/>
  <c r="W49" i="6"/>
  <c r="CJ49" i="6"/>
  <c r="CD49" i="6"/>
  <c r="B49" i="6"/>
  <c r="CK48" i="6"/>
  <c r="CI48" i="6"/>
  <c r="CC48" i="6"/>
  <c r="CH48" i="6"/>
  <c r="CB48" i="6"/>
  <c r="CE48" i="6"/>
  <c r="AA48" i="6"/>
  <c r="W48" i="6"/>
  <c r="B48" i="6"/>
  <c r="CK47" i="6"/>
  <c r="CH47" i="6"/>
  <c r="CB47" i="6"/>
  <c r="CE47" i="6"/>
  <c r="AA47" i="6"/>
  <c r="W47" i="6"/>
  <c r="B47" i="6"/>
  <c r="CK46" i="6"/>
  <c r="CE46" i="6"/>
  <c r="AA46" i="6"/>
  <c r="W46" i="6"/>
  <c r="B46" i="6"/>
  <c r="CK45" i="6"/>
  <c r="CE45" i="6"/>
  <c r="CG45" i="6"/>
  <c r="CA45" i="6"/>
  <c r="AA45" i="6"/>
  <c r="W45" i="6"/>
  <c r="B45" i="6"/>
  <c r="CI45" i="6"/>
  <c r="CC45" i="6"/>
  <c r="CK44" i="6"/>
  <c r="CE44" i="6"/>
  <c r="CJ44" i="6"/>
  <c r="CD44" i="6"/>
  <c r="AA44" i="6"/>
  <c r="W44" i="6"/>
  <c r="B44" i="6"/>
  <c r="CK43" i="6"/>
  <c r="CI43" i="6"/>
  <c r="CH43" i="6"/>
  <c r="CB43" i="6"/>
  <c r="CE43" i="6"/>
  <c r="CC43" i="6"/>
  <c r="AA43" i="6"/>
  <c r="W43" i="6"/>
  <c r="B43" i="6"/>
  <c r="CG43" i="6"/>
  <c r="CA43" i="6"/>
  <c r="CK42" i="6"/>
  <c r="CE42" i="6"/>
  <c r="CJ42" i="6"/>
  <c r="CD42" i="6"/>
  <c r="CG42" i="6"/>
  <c r="CA42" i="6"/>
  <c r="AA42" i="6"/>
  <c r="W42" i="6"/>
  <c r="B42" i="6"/>
  <c r="CK41" i="6"/>
  <c r="CI41" i="6"/>
  <c r="CH41" i="6"/>
  <c r="CB41" i="6"/>
  <c r="CE41" i="6"/>
  <c r="CC41" i="6"/>
  <c r="AA41" i="6"/>
  <c r="W41" i="6"/>
  <c r="B41" i="6"/>
  <c r="CG41" i="6"/>
  <c r="CA41" i="6"/>
  <c r="CK40" i="6"/>
  <c r="CG40" i="6"/>
  <c r="CA40" i="6"/>
  <c r="CE40" i="6"/>
  <c r="AA40" i="6"/>
  <c r="W40" i="6"/>
  <c r="CJ40" i="6"/>
  <c r="CD40" i="6"/>
  <c r="B40" i="6"/>
  <c r="CK39" i="6"/>
  <c r="CI39" i="6"/>
  <c r="CH39" i="6"/>
  <c r="CB39" i="6"/>
  <c r="CE39" i="6"/>
  <c r="CC39" i="6"/>
  <c r="AA39" i="6"/>
  <c r="W39" i="6"/>
  <c r="B39" i="6"/>
  <c r="CJ39" i="6"/>
  <c r="CD39" i="6"/>
  <c r="CK38" i="6"/>
  <c r="CE38" i="6"/>
  <c r="AA38" i="6"/>
  <c r="W38" i="6"/>
  <c r="B38" i="6"/>
  <c r="CK37" i="6"/>
  <c r="CI37" i="6"/>
  <c r="CH37" i="6"/>
  <c r="CB37" i="6"/>
  <c r="CE37" i="6"/>
  <c r="CC37" i="6"/>
  <c r="AA37" i="6"/>
  <c r="W37" i="6"/>
  <c r="B37" i="6"/>
  <c r="CK36" i="6"/>
  <c r="CE36" i="6"/>
  <c r="CJ36" i="6"/>
  <c r="CD36" i="6"/>
  <c r="AA36" i="6"/>
  <c r="W36" i="6"/>
  <c r="B36" i="6"/>
  <c r="CK35" i="6"/>
  <c r="CE35" i="6"/>
  <c r="AA35" i="6"/>
  <c r="W35" i="6"/>
  <c r="B35" i="6"/>
  <c r="CG35" i="6"/>
  <c r="CA35" i="6"/>
  <c r="CK34" i="6"/>
  <c r="CE34" i="6"/>
  <c r="CG34" i="6"/>
  <c r="CA34" i="6"/>
  <c r="AA34" i="6"/>
  <c r="W34" i="6"/>
  <c r="B34" i="6"/>
  <c r="CI34" i="6"/>
  <c r="CC34" i="6"/>
  <c r="CK33" i="6"/>
  <c r="CE33" i="6"/>
  <c r="CA33" i="6"/>
  <c r="AA33" i="6"/>
  <c r="CJ33" i="6"/>
  <c r="CD33" i="6"/>
  <c r="W33" i="6"/>
  <c r="B33" i="6"/>
  <c r="CG33" i="6"/>
  <c r="CK32" i="6"/>
  <c r="CE32" i="6"/>
  <c r="CG32" i="6"/>
  <c r="CC32" i="6"/>
  <c r="CA32" i="6"/>
  <c r="AA32" i="6"/>
  <c r="W32" i="6"/>
  <c r="CJ32" i="6"/>
  <c r="CD32" i="6"/>
  <c r="B32" i="6"/>
  <c r="CI32" i="6"/>
  <c r="CK31" i="6"/>
  <c r="CI31" i="6"/>
  <c r="CC31" i="6"/>
  <c r="CE31" i="6"/>
  <c r="AA31" i="6"/>
  <c r="CJ31" i="6"/>
  <c r="CD31" i="6"/>
  <c r="W31" i="6"/>
  <c r="B31" i="6"/>
  <c r="CG31" i="6"/>
  <c r="CA31" i="6"/>
  <c r="CK30" i="6"/>
  <c r="CE30" i="6"/>
  <c r="AA30" i="6"/>
  <c r="W30" i="6"/>
  <c r="B30" i="6"/>
  <c r="CI30" i="6"/>
  <c r="CC30" i="6"/>
  <c r="CK29" i="6"/>
  <c r="CE29" i="6"/>
  <c r="AA29" i="6"/>
  <c r="W29" i="6"/>
  <c r="B29" i="6"/>
  <c r="CG29" i="6"/>
  <c r="CA29" i="6"/>
  <c r="CK28" i="6"/>
  <c r="CG28" i="6"/>
  <c r="CA28" i="6"/>
  <c r="CE28" i="6"/>
  <c r="AA28" i="6"/>
  <c r="W28" i="6"/>
  <c r="B28" i="6"/>
  <c r="CI28" i="6"/>
  <c r="CC28" i="6"/>
  <c r="CK27" i="6"/>
  <c r="CE27" i="6"/>
  <c r="AA27" i="6"/>
  <c r="W27" i="6"/>
  <c r="B27" i="6"/>
  <c r="CG27" i="6"/>
  <c r="CA27" i="6"/>
  <c r="CK26" i="6"/>
  <c r="CE26" i="6"/>
  <c r="CG26" i="6"/>
  <c r="CA26" i="6"/>
  <c r="AA26" i="6"/>
  <c r="W26" i="6"/>
  <c r="B26" i="6"/>
  <c r="CI26" i="6"/>
  <c r="CC26" i="6"/>
  <c r="CK25" i="6"/>
  <c r="CE25" i="6"/>
  <c r="AA25" i="6"/>
  <c r="CJ25" i="6"/>
  <c r="CD25" i="6"/>
  <c r="W25" i="6"/>
  <c r="B25" i="6"/>
  <c r="CG25" i="6"/>
  <c r="CA25" i="6"/>
  <c r="CK24" i="6"/>
  <c r="CE24" i="6"/>
  <c r="CG24" i="6"/>
  <c r="CC24" i="6"/>
  <c r="CA24" i="6"/>
  <c r="AA24" i="6"/>
  <c r="W24" i="6"/>
  <c r="CJ24" i="6"/>
  <c r="CD24" i="6"/>
  <c r="B24" i="6"/>
  <c r="CI24" i="6"/>
  <c r="CK23" i="6"/>
  <c r="CI23" i="6"/>
  <c r="CE23" i="6"/>
  <c r="CC23" i="6"/>
  <c r="AA23" i="6"/>
  <c r="CJ23" i="6"/>
  <c r="CD23" i="6"/>
  <c r="W23" i="6"/>
  <c r="B23" i="6"/>
  <c r="CG23" i="6"/>
  <c r="CA23" i="6"/>
  <c r="CK22" i="6"/>
  <c r="CE22" i="6"/>
  <c r="AA22" i="6"/>
  <c r="W22" i="6"/>
  <c r="B22" i="6"/>
  <c r="CI22" i="6"/>
  <c r="CC22" i="6"/>
  <c r="CK21" i="6"/>
  <c r="CE21" i="6"/>
  <c r="AA21" i="6"/>
  <c r="W21" i="6"/>
  <c r="B21" i="6"/>
  <c r="CG21" i="6"/>
  <c r="CA21" i="6"/>
  <c r="CK20" i="6"/>
  <c r="CG20" i="6"/>
  <c r="CE20" i="6"/>
  <c r="CA20" i="6"/>
  <c r="AA20" i="6"/>
  <c r="W20" i="6"/>
  <c r="B20" i="6"/>
  <c r="CI20" i="6"/>
  <c r="CC20" i="6"/>
  <c r="CK19" i="6"/>
  <c r="CE19" i="6"/>
  <c r="AA19" i="6"/>
  <c r="W19" i="6"/>
  <c r="B19" i="6"/>
  <c r="CG19" i="6"/>
  <c r="CA19" i="6"/>
  <c r="CK18" i="6"/>
  <c r="CE18" i="6"/>
  <c r="CG18" i="6"/>
  <c r="CA18" i="6"/>
  <c r="AA18" i="6"/>
  <c r="W18" i="6"/>
  <c r="B18" i="6"/>
  <c r="CI18" i="6"/>
  <c r="CC18" i="6"/>
  <c r="CK17" i="6"/>
  <c r="CE17" i="6"/>
  <c r="AA17" i="6"/>
  <c r="CJ17" i="6"/>
  <c r="CD17" i="6"/>
  <c r="W17" i="6"/>
  <c r="B17" i="6"/>
  <c r="CG17" i="6"/>
  <c r="CA17" i="6"/>
  <c r="CK16" i="6"/>
  <c r="CG16" i="6"/>
  <c r="CE16" i="6"/>
  <c r="CC16" i="6"/>
  <c r="CA16" i="6"/>
  <c r="AA16" i="6"/>
  <c r="W16" i="6"/>
  <c r="CJ16" i="6"/>
  <c r="CD16" i="6"/>
  <c r="B16" i="6"/>
  <c r="CI16" i="6"/>
  <c r="CK15" i="6"/>
  <c r="CI15" i="6"/>
  <c r="CE15" i="6"/>
  <c r="CC15" i="6"/>
  <c r="AA15" i="6"/>
  <c r="CJ15" i="6"/>
  <c r="CD15" i="6"/>
  <c r="W15" i="6"/>
  <c r="B15" i="6"/>
  <c r="CG15" i="6"/>
  <c r="CA15" i="6"/>
  <c r="CK14" i="6"/>
  <c r="CE14" i="6"/>
  <c r="AA14" i="6"/>
  <c r="W14" i="6"/>
  <c r="B14" i="6"/>
  <c r="CI14" i="6"/>
  <c r="CC14" i="6"/>
  <c r="CK13" i="6"/>
  <c r="CE13" i="6"/>
  <c r="AA13" i="6"/>
  <c r="W13" i="6"/>
  <c r="B13" i="6"/>
  <c r="CG13" i="6"/>
  <c r="CA13" i="6"/>
  <c r="CK12" i="6"/>
  <c r="CG12" i="6"/>
  <c r="CE12" i="6"/>
  <c r="CA12" i="6"/>
  <c r="AA12" i="6"/>
  <c r="W12" i="6"/>
  <c r="B12" i="6"/>
  <c r="CI12" i="6"/>
  <c r="CC12" i="6"/>
  <c r="CK11" i="6"/>
  <c r="CE11" i="6"/>
  <c r="AA11" i="6"/>
  <c r="W11" i="6"/>
  <c r="B11" i="6"/>
  <c r="A5" i="6"/>
  <c r="A4" i="6"/>
  <c r="A3" i="6"/>
  <c r="A2" i="6"/>
  <c r="AY15" i="6"/>
  <c r="AY28" i="6"/>
  <c r="AY41" i="6"/>
  <c r="AY21" i="6"/>
  <c r="CH13" i="6"/>
  <c r="CB13" i="6"/>
  <c r="AY13" i="6"/>
  <c r="CH22" i="6"/>
  <c r="CB22" i="6"/>
  <c r="CH29" i="6"/>
  <c r="CB29" i="6"/>
  <c r="AY29" i="6"/>
  <c r="CI38" i="6"/>
  <c r="CC38" i="6"/>
  <c r="CH38" i="6"/>
  <c r="CB38" i="6"/>
  <c r="CI55" i="6"/>
  <c r="CC55" i="6"/>
  <c r="CJ55" i="6"/>
  <c r="CD55" i="6"/>
  <c r="AY61" i="6"/>
  <c r="AR95" i="6"/>
  <c r="CJ115" i="6"/>
  <c r="CD115" i="6"/>
  <c r="CK115" i="6"/>
  <c r="CE115" i="6"/>
  <c r="CG115" i="6"/>
  <c r="CA115" i="6"/>
  <c r="CH115" i="6"/>
  <c r="CB115" i="6"/>
  <c r="CL115" i="6"/>
  <c r="CF115" i="6"/>
  <c r="B71" i="6"/>
  <c r="CG11" i="6"/>
  <c r="CH11" i="6"/>
  <c r="CB11" i="6"/>
  <c r="CH19" i="6"/>
  <c r="CB19" i="6"/>
  <c r="AY19" i="6"/>
  <c r="CH27" i="6"/>
  <c r="CB27" i="6"/>
  <c r="AY27" i="6"/>
  <c r="CH36" i="6"/>
  <c r="CB36" i="6"/>
  <c r="CI36" i="6"/>
  <c r="CC36" i="6"/>
  <c r="CI44" i="6"/>
  <c r="CC44" i="6"/>
  <c r="CH44" i="6"/>
  <c r="CB44" i="6"/>
  <c r="CG46" i="6"/>
  <c r="CA46" i="6"/>
  <c r="CI46" i="6"/>
  <c r="CC46" i="6"/>
  <c r="CJ46" i="6"/>
  <c r="CD46" i="6"/>
  <c r="CI47" i="6"/>
  <c r="CC47" i="6"/>
  <c r="CJ47" i="6"/>
  <c r="CD47" i="6"/>
  <c r="CI63" i="6"/>
  <c r="CC63" i="6"/>
  <c r="CG63" i="6"/>
  <c r="CA63" i="6"/>
  <c r="CJ63" i="6"/>
  <c r="CD63" i="6"/>
  <c r="CH63" i="6"/>
  <c r="CB63" i="6"/>
  <c r="CI69" i="6"/>
  <c r="CC69" i="6"/>
  <c r="CG69" i="6"/>
  <c r="CA69" i="6"/>
  <c r="CH69" i="6"/>
  <c r="CB69" i="6"/>
  <c r="CJ69" i="6"/>
  <c r="CD69" i="6"/>
  <c r="CI100" i="6"/>
  <c r="CC100" i="6"/>
  <c r="CJ100" i="6"/>
  <c r="CD100" i="6"/>
  <c r="CH100" i="6"/>
  <c r="CB100" i="6"/>
  <c r="AR100" i="6"/>
  <c r="CI11" i="6"/>
  <c r="CC11" i="6"/>
  <c r="CH18" i="6"/>
  <c r="CB18" i="6"/>
  <c r="AY18" i="6"/>
  <c r="CI19" i="6"/>
  <c r="CC19" i="6"/>
  <c r="CJ21" i="6"/>
  <c r="CD21" i="6"/>
  <c r="CH25" i="6"/>
  <c r="CB25" i="6"/>
  <c r="AY25" i="6"/>
  <c r="CH26" i="6"/>
  <c r="CB26" i="6"/>
  <c r="AY26" i="6"/>
  <c r="CI27" i="6"/>
  <c r="CC27" i="6"/>
  <c r="CJ29" i="6"/>
  <c r="CD29" i="6"/>
  <c r="AA71" i="6"/>
  <c r="CJ11" i="6"/>
  <c r="CD11" i="6"/>
  <c r="CG14" i="6"/>
  <c r="CA14" i="6"/>
  <c r="CH15" i="6"/>
  <c r="CB15" i="6"/>
  <c r="CH16" i="6"/>
  <c r="CB16" i="6"/>
  <c r="AY16" i="6"/>
  <c r="CI17" i="6"/>
  <c r="CC17" i="6"/>
  <c r="CJ18" i="6"/>
  <c r="CD18" i="6"/>
  <c r="CJ19" i="6"/>
  <c r="CD19" i="6"/>
  <c r="CG22" i="6"/>
  <c r="CA22" i="6"/>
  <c r="CH23" i="6"/>
  <c r="CB23" i="6"/>
  <c r="AY23" i="6"/>
  <c r="CH24" i="6"/>
  <c r="CB24" i="6"/>
  <c r="CI25" i="6"/>
  <c r="CC25" i="6"/>
  <c r="CJ26" i="6"/>
  <c r="CD26" i="6"/>
  <c r="CJ27" i="6"/>
  <c r="CD27" i="6"/>
  <c r="CG30" i="6"/>
  <c r="CA30" i="6"/>
  <c r="CH31" i="6"/>
  <c r="CB31" i="6"/>
  <c r="AY31" i="6"/>
  <c r="CH32" i="6"/>
  <c r="CB32" i="6"/>
  <c r="AY32" i="6"/>
  <c r="CI33" i="6"/>
  <c r="CC33" i="6"/>
  <c r="CJ34" i="6"/>
  <c r="CD34" i="6"/>
  <c r="CJ35" i="6"/>
  <c r="CD35" i="6"/>
  <c r="CG36" i="6"/>
  <c r="CA36" i="6"/>
  <c r="AY36" i="6"/>
  <c r="CJ38" i="6"/>
  <c r="CD38" i="6"/>
  <c r="CH40" i="6"/>
  <c r="CB40" i="6"/>
  <c r="AY40" i="6"/>
  <c r="CI40" i="6"/>
  <c r="CC40" i="6"/>
  <c r="CG44" i="6"/>
  <c r="CA44" i="6"/>
  <c r="AY44" i="6"/>
  <c r="CH46" i="6"/>
  <c r="CB46" i="6"/>
  <c r="CG47" i="6"/>
  <c r="CA47" i="6"/>
  <c r="CI49" i="6"/>
  <c r="CC49" i="6"/>
  <c r="CG49" i="6"/>
  <c r="CA49" i="6"/>
  <c r="AY49" i="6"/>
  <c r="CH55" i="6"/>
  <c r="CB55" i="6"/>
  <c r="CG66" i="6"/>
  <c r="CA66" i="6"/>
  <c r="AY66" i="6"/>
  <c r="CI66" i="6"/>
  <c r="CC66" i="6"/>
  <c r="CH66" i="6"/>
  <c r="CB66" i="6"/>
  <c r="AY70" i="6"/>
  <c r="CI103" i="6"/>
  <c r="CC103" i="6"/>
  <c r="CJ103" i="6"/>
  <c r="CD103" i="6"/>
  <c r="CG103" i="6"/>
  <c r="CA103" i="6"/>
  <c r="CH103" i="6"/>
  <c r="CB103" i="6"/>
  <c r="CH14" i="6"/>
  <c r="CB14" i="6"/>
  <c r="CH21" i="6"/>
  <c r="CB21" i="6"/>
  <c r="CH30" i="6"/>
  <c r="CB30" i="6"/>
  <c r="CG54" i="6"/>
  <c r="CA54" i="6"/>
  <c r="CI54" i="6"/>
  <c r="CC54" i="6"/>
  <c r="CJ54" i="6"/>
  <c r="CD54" i="6"/>
  <c r="CG62" i="6"/>
  <c r="CA62" i="6"/>
  <c r="CJ62" i="6"/>
  <c r="CD62" i="6"/>
  <c r="CI102" i="6"/>
  <c r="CC102" i="6"/>
  <c r="CJ102" i="6"/>
  <c r="CD102" i="6"/>
  <c r="CG102" i="6"/>
  <c r="CA102" i="6"/>
  <c r="CI115" i="6"/>
  <c r="CC115" i="6"/>
  <c r="CH12" i="6"/>
  <c r="CB12" i="6"/>
  <c r="CI13" i="6"/>
  <c r="CC13" i="6"/>
  <c r="CJ14" i="6"/>
  <c r="CD14" i="6"/>
  <c r="CH20" i="6"/>
  <c r="CB20" i="6"/>
  <c r="AY20" i="6"/>
  <c r="CI21" i="6"/>
  <c r="CC21" i="6"/>
  <c r="CJ22" i="6"/>
  <c r="CD22" i="6"/>
  <c r="CH28" i="6"/>
  <c r="CB28" i="6"/>
  <c r="CI29" i="6"/>
  <c r="CC29" i="6"/>
  <c r="CJ30" i="6"/>
  <c r="CD30" i="6"/>
  <c r="CH35" i="6"/>
  <c r="CB35" i="6"/>
  <c r="AY35" i="6"/>
  <c r="CG56" i="6"/>
  <c r="CA56" i="6"/>
  <c r="AY56" i="6"/>
  <c r="CJ56" i="6"/>
  <c r="CD56" i="6"/>
  <c r="CI101" i="6"/>
  <c r="CC101" i="6"/>
  <c r="CJ101" i="6"/>
  <c r="CD101" i="6"/>
  <c r="CG101" i="6"/>
  <c r="CA101" i="6"/>
  <c r="W71" i="6"/>
  <c r="CJ12" i="6"/>
  <c r="CD12" i="6"/>
  <c r="AY12" i="6"/>
  <c r="CJ13" i="6"/>
  <c r="CD13" i="6"/>
  <c r="CH17" i="6"/>
  <c r="CB17" i="6"/>
  <c r="AY17" i="6"/>
  <c r="CJ20" i="6"/>
  <c r="CD20" i="6"/>
  <c r="AY24" i="6"/>
  <c r="CJ28" i="6"/>
  <c r="CD28" i="6"/>
  <c r="CH33" i="6"/>
  <c r="CB33" i="6"/>
  <c r="AY33" i="6"/>
  <c r="CH34" i="6"/>
  <c r="CB34" i="6"/>
  <c r="AY34" i="6"/>
  <c r="CI35" i="6"/>
  <c r="CC35" i="6"/>
  <c r="CJ37" i="6"/>
  <c r="CD37" i="6"/>
  <c r="CG38" i="6"/>
  <c r="CA38" i="6"/>
  <c r="AY38" i="6"/>
  <c r="CH42" i="6"/>
  <c r="CB42" i="6"/>
  <c r="AY42" i="6"/>
  <c r="CI42" i="6"/>
  <c r="CC42" i="6"/>
  <c r="CG48" i="6"/>
  <c r="CA48" i="6"/>
  <c r="CJ48" i="6"/>
  <c r="CD48" i="6"/>
  <c r="CH54" i="6"/>
  <c r="CB54" i="6"/>
  <c r="CG55" i="6"/>
  <c r="CA55" i="6"/>
  <c r="AY55" i="6"/>
  <c r="CI57" i="6"/>
  <c r="CC57" i="6"/>
  <c r="CG57" i="6"/>
  <c r="CA57" i="6"/>
  <c r="AY57" i="6"/>
  <c r="CH62" i="6"/>
  <c r="CB62" i="6"/>
  <c r="CH102" i="6"/>
  <c r="CB102" i="6"/>
  <c r="CJ111" i="6"/>
  <c r="CD111" i="6"/>
  <c r="CK111" i="6"/>
  <c r="CE111" i="6"/>
  <c r="CG111" i="6"/>
  <c r="CA111" i="6"/>
  <c r="CH111" i="6"/>
  <c r="CB111" i="6"/>
  <c r="CL111" i="6"/>
  <c r="CF111" i="6"/>
  <c r="CI111" i="6"/>
  <c r="CC111" i="6"/>
  <c r="CJ119" i="6"/>
  <c r="CD119" i="6"/>
  <c r="CK119" i="6"/>
  <c r="CE119" i="6"/>
  <c r="CG119" i="6"/>
  <c r="CA119" i="6"/>
  <c r="CH119" i="6"/>
  <c r="CB119" i="6"/>
  <c r="CL119" i="6"/>
  <c r="CF119" i="6"/>
  <c r="CI119" i="6"/>
  <c r="CC119" i="6"/>
  <c r="CJ41" i="6"/>
  <c r="CD41" i="6"/>
  <c r="CJ43" i="6"/>
  <c r="CD43" i="6"/>
  <c r="AY43" i="6"/>
  <c r="CH45" i="6"/>
  <c r="CB45" i="6"/>
  <c r="AY45" i="6"/>
  <c r="CH60" i="6"/>
  <c r="CB60" i="6"/>
  <c r="AY60" i="6"/>
  <c r="CH61" i="6"/>
  <c r="CB61" i="6"/>
  <c r="CI67" i="6"/>
  <c r="CC67" i="6"/>
  <c r="CJ67" i="6"/>
  <c r="CD67" i="6"/>
  <c r="AY67" i="6"/>
  <c r="CG37" i="6"/>
  <c r="CA37" i="6"/>
  <c r="AY37" i="6"/>
  <c r="CG39" i="6"/>
  <c r="CA39" i="6"/>
  <c r="AY39" i="6"/>
  <c r="CJ45" i="6"/>
  <c r="CD45" i="6"/>
  <c r="CH50" i="6"/>
  <c r="CB50" i="6"/>
  <c r="AY50" i="6"/>
  <c r="CH51" i="6"/>
  <c r="CB51" i="6"/>
  <c r="AY51" i="6"/>
  <c r="CI52" i="6"/>
  <c r="CC52" i="6"/>
  <c r="CJ53" i="6"/>
  <c r="CD53" i="6"/>
  <c r="CH58" i="6"/>
  <c r="CB58" i="6"/>
  <c r="AY58" i="6"/>
  <c r="CH59" i="6"/>
  <c r="CB59" i="6"/>
  <c r="AY59" i="6"/>
  <c r="CI60" i="6"/>
  <c r="CC60" i="6"/>
  <c r="CJ61" i="6"/>
  <c r="CD61" i="6"/>
  <c r="CG68" i="6"/>
  <c r="CA68" i="6"/>
  <c r="CJ68" i="6"/>
  <c r="CD68" i="6"/>
  <c r="CI97" i="6"/>
  <c r="CC97" i="6"/>
  <c r="AR97" i="6"/>
  <c r="CJ97" i="6"/>
  <c r="CD97" i="6"/>
  <c r="CI98" i="6"/>
  <c r="CC98" i="6"/>
  <c r="CJ98" i="6"/>
  <c r="CD98" i="6"/>
  <c r="CG98" i="6"/>
  <c r="CA98" i="6"/>
  <c r="CI99" i="6"/>
  <c r="CC99" i="6"/>
  <c r="CJ99" i="6"/>
  <c r="CD99" i="6"/>
  <c r="CG99" i="6"/>
  <c r="CA99" i="6"/>
  <c r="AR99" i="6"/>
  <c r="CH99" i="6"/>
  <c r="CB99" i="6"/>
  <c r="D104" i="6"/>
  <c r="CH52" i="6"/>
  <c r="CB52" i="6"/>
  <c r="AY52" i="6"/>
  <c r="CH53" i="6"/>
  <c r="CB53" i="6"/>
  <c r="AY53" i="6"/>
  <c r="CJ109" i="6"/>
  <c r="CD109" i="6"/>
  <c r="CK109" i="6"/>
  <c r="CE109" i="6"/>
  <c r="CG109" i="6"/>
  <c r="CA109" i="6"/>
  <c r="CH109" i="6"/>
  <c r="CB109" i="6"/>
  <c r="CJ113" i="6"/>
  <c r="CD113" i="6"/>
  <c r="CK113" i="6"/>
  <c r="CE113" i="6"/>
  <c r="CG113" i="6"/>
  <c r="CA113" i="6"/>
  <c r="CH113" i="6"/>
  <c r="CB113" i="6"/>
  <c r="CJ117" i="6"/>
  <c r="CD117" i="6"/>
  <c r="CK117" i="6"/>
  <c r="CE117" i="6"/>
  <c r="CG117" i="6"/>
  <c r="CA117" i="6"/>
  <c r="CH117" i="6"/>
  <c r="CB117" i="6"/>
  <c r="CH70" i="6"/>
  <c r="CB70" i="6"/>
  <c r="CH64" i="6"/>
  <c r="CB64" i="6"/>
  <c r="AY64" i="6"/>
  <c r="CH65" i="6"/>
  <c r="CB65" i="6"/>
  <c r="AY65" i="6"/>
  <c r="E104" i="6"/>
  <c r="C94" i="6"/>
  <c r="CJ110" i="6"/>
  <c r="CD110" i="6"/>
  <c r="CK110" i="6"/>
  <c r="CE110" i="6"/>
  <c r="CG110" i="6"/>
  <c r="CA110" i="6"/>
  <c r="AT110" i="6"/>
  <c r="CI110" i="6"/>
  <c r="CC110" i="6"/>
  <c r="CJ112" i="6"/>
  <c r="CD112" i="6"/>
  <c r="CK112" i="6"/>
  <c r="CE112" i="6"/>
  <c r="CG112" i="6"/>
  <c r="CA112" i="6"/>
  <c r="AT112" i="6"/>
  <c r="CI112" i="6"/>
  <c r="CC112" i="6"/>
  <c r="CJ114" i="6"/>
  <c r="CD114" i="6"/>
  <c r="CK114" i="6"/>
  <c r="CE114" i="6"/>
  <c r="CG114" i="6"/>
  <c r="CA114" i="6"/>
  <c r="AT114" i="6"/>
  <c r="CI114" i="6"/>
  <c r="CC114" i="6"/>
  <c r="CJ116" i="6"/>
  <c r="CD116" i="6"/>
  <c r="CK116" i="6"/>
  <c r="CE116" i="6"/>
  <c r="CG116" i="6"/>
  <c r="CA116" i="6"/>
  <c r="AT116" i="6"/>
  <c r="CI116" i="6"/>
  <c r="CC116" i="6"/>
  <c r="CJ118" i="6"/>
  <c r="CD118" i="6"/>
  <c r="CK118" i="6"/>
  <c r="CE118" i="6"/>
  <c r="CG118" i="6"/>
  <c r="CA118" i="6"/>
  <c r="AT118" i="6"/>
  <c r="CI118" i="6"/>
  <c r="CC118" i="6"/>
  <c r="CJ96" i="6"/>
  <c r="CD96" i="6"/>
  <c r="AR96" i="6"/>
  <c r="AY22" i="6"/>
  <c r="AT117" i="6"/>
  <c r="AY68" i="6"/>
  <c r="CG94" i="6"/>
  <c r="CA94" i="6"/>
  <c r="CH94" i="6"/>
  <c r="CB94" i="6"/>
  <c r="CI94" i="6"/>
  <c r="CC94" i="6"/>
  <c r="CJ94" i="6"/>
  <c r="CD94" i="6"/>
  <c r="C104" i="6"/>
  <c r="AR98" i="6"/>
  <c r="AT111" i="6"/>
  <c r="AR102" i="6"/>
  <c r="AY54" i="6"/>
  <c r="AY69" i="6"/>
  <c r="AY63" i="6"/>
  <c r="B195" i="6"/>
  <c r="CA11" i="6"/>
  <c r="AY11" i="6"/>
  <c r="AT115" i="6"/>
  <c r="AY62" i="6"/>
  <c r="A195" i="6"/>
  <c r="AT113" i="6"/>
  <c r="AT109" i="6"/>
  <c r="AT119" i="6"/>
  <c r="AY46" i="6"/>
  <c r="AY48" i="6"/>
  <c r="AR101" i="6"/>
  <c r="AR103" i="6"/>
  <c r="AY47" i="6"/>
  <c r="AY30" i="6"/>
  <c r="AY14" i="6"/>
  <c r="AR94" i="6"/>
  <c r="E119" i="5"/>
  <c r="D119" i="5"/>
  <c r="C119" i="5"/>
  <c r="CH118" i="5"/>
  <c r="CB118" i="5"/>
  <c r="E118" i="5"/>
  <c r="D118" i="5"/>
  <c r="C118" i="5"/>
  <c r="CL118" i="5"/>
  <c r="CF118" i="5"/>
  <c r="CL117" i="5"/>
  <c r="CF117" i="5"/>
  <c r="CI117" i="5"/>
  <c r="CC117" i="5"/>
  <c r="E117" i="5"/>
  <c r="D117" i="5"/>
  <c r="C117" i="5"/>
  <c r="CH116" i="5"/>
  <c r="CB116" i="5"/>
  <c r="E116" i="5"/>
  <c r="D116" i="5"/>
  <c r="C116" i="5"/>
  <c r="CL116" i="5"/>
  <c r="CF116" i="5"/>
  <c r="CL115" i="5"/>
  <c r="CF115" i="5"/>
  <c r="E115" i="5"/>
  <c r="D115" i="5"/>
  <c r="C115" i="5"/>
  <c r="CI115" i="5"/>
  <c r="CC115" i="5"/>
  <c r="CH114" i="5"/>
  <c r="CB114" i="5"/>
  <c r="E114" i="5"/>
  <c r="D114" i="5"/>
  <c r="C114" i="5"/>
  <c r="CL114" i="5"/>
  <c r="CF114" i="5"/>
  <c r="E113" i="5"/>
  <c r="D113" i="5"/>
  <c r="C113" i="5"/>
  <c r="CH112" i="5"/>
  <c r="CB112" i="5"/>
  <c r="E112" i="5"/>
  <c r="D112" i="5"/>
  <c r="C112" i="5"/>
  <c r="CL112" i="5"/>
  <c r="CF112" i="5"/>
  <c r="E111" i="5"/>
  <c r="D111" i="5"/>
  <c r="C111" i="5"/>
  <c r="CH110" i="5"/>
  <c r="CB110" i="5"/>
  <c r="E110" i="5"/>
  <c r="D110" i="5"/>
  <c r="C110" i="5"/>
  <c r="CL110" i="5"/>
  <c r="CF110" i="5"/>
  <c r="CL109" i="5"/>
  <c r="CF109" i="5"/>
  <c r="CI109" i="5"/>
  <c r="CC109" i="5"/>
  <c r="E109" i="5"/>
  <c r="D109" i="5"/>
  <c r="C109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D104" i="5"/>
  <c r="E103" i="5"/>
  <c r="D103" i="5"/>
  <c r="C103" i="5"/>
  <c r="CH102" i="5"/>
  <c r="CB102" i="5"/>
  <c r="CA102" i="5"/>
  <c r="E102" i="5"/>
  <c r="D102" i="5"/>
  <c r="C102" i="5"/>
  <c r="CG102" i="5"/>
  <c r="CH101" i="5"/>
  <c r="CB101" i="5"/>
  <c r="E101" i="5"/>
  <c r="D101" i="5"/>
  <c r="C101" i="5"/>
  <c r="CG101" i="5"/>
  <c r="CA101" i="5"/>
  <c r="CG100" i="5"/>
  <c r="CA100" i="5"/>
  <c r="E100" i="5"/>
  <c r="D100" i="5"/>
  <c r="C100" i="5"/>
  <c r="E99" i="5"/>
  <c r="D99" i="5"/>
  <c r="C99" i="5"/>
  <c r="CH98" i="5"/>
  <c r="CB98" i="5"/>
  <c r="CA98" i="5"/>
  <c r="E98" i="5"/>
  <c r="D98" i="5"/>
  <c r="C98" i="5"/>
  <c r="CG98" i="5"/>
  <c r="CH97" i="5"/>
  <c r="CB97" i="5"/>
  <c r="CG97" i="5"/>
  <c r="CA97" i="5"/>
  <c r="E97" i="5"/>
  <c r="D97" i="5"/>
  <c r="C97" i="5"/>
  <c r="CH96" i="5"/>
  <c r="CG96" i="5"/>
  <c r="CA96" i="5"/>
  <c r="CB96" i="5"/>
  <c r="E96" i="5"/>
  <c r="CI96" i="5"/>
  <c r="CC96" i="5"/>
  <c r="C96" i="5"/>
  <c r="CJ95" i="5"/>
  <c r="CD95" i="5"/>
  <c r="CH95" i="5"/>
  <c r="CG95" i="5"/>
  <c r="CA95" i="5"/>
  <c r="CB95" i="5"/>
  <c r="E95" i="5"/>
  <c r="CI95" i="5"/>
  <c r="CC95" i="5"/>
  <c r="C95" i="5"/>
  <c r="E94" i="5"/>
  <c r="D94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89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Z71" i="5"/>
  <c r="Y71" i="5"/>
  <c r="X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CK70" i="5"/>
  <c r="CJ70" i="5"/>
  <c r="CD70" i="5"/>
  <c r="CI70" i="5"/>
  <c r="CE70" i="5"/>
  <c r="CC70" i="5"/>
  <c r="AA70" i="5"/>
  <c r="W70" i="5"/>
  <c r="B70" i="5"/>
  <c r="CG70" i="5"/>
  <c r="CA70" i="5"/>
  <c r="CK69" i="5"/>
  <c r="CE69" i="5"/>
  <c r="AA69" i="5"/>
  <c r="W69" i="5"/>
  <c r="B69" i="5"/>
  <c r="CK68" i="5"/>
  <c r="CI68" i="5"/>
  <c r="CC68" i="5"/>
  <c r="CH68" i="5"/>
  <c r="CB68" i="5"/>
  <c r="CE68" i="5"/>
  <c r="AA68" i="5"/>
  <c r="W68" i="5"/>
  <c r="B68" i="5"/>
  <c r="CK67" i="5"/>
  <c r="CH67" i="5"/>
  <c r="CB67" i="5"/>
  <c r="CG67" i="5"/>
  <c r="CA67" i="5"/>
  <c r="CE67" i="5"/>
  <c r="AA67" i="5"/>
  <c r="W67" i="5"/>
  <c r="B67" i="5"/>
  <c r="CK66" i="5"/>
  <c r="CH66" i="5"/>
  <c r="CB66" i="5"/>
  <c r="CE66" i="5"/>
  <c r="AA66" i="5"/>
  <c r="W66" i="5"/>
  <c r="B66" i="5"/>
  <c r="CK65" i="5"/>
  <c r="CE65" i="5"/>
  <c r="CG65" i="5"/>
  <c r="CA65" i="5"/>
  <c r="AA65" i="5"/>
  <c r="W65" i="5"/>
  <c r="B65" i="5"/>
  <c r="CI65" i="5"/>
  <c r="CC65" i="5"/>
  <c r="CK64" i="5"/>
  <c r="CE64" i="5"/>
  <c r="AA64" i="5"/>
  <c r="CJ64" i="5"/>
  <c r="CD64" i="5"/>
  <c r="W64" i="5"/>
  <c r="B64" i="5"/>
  <c r="CG64" i="5"/>
  <c r="CA64" i="5"/>
  <c r="CK63" i="5"/>
  <c r="CE63" i="5"/>
  <c r="CG63" i="5"/>
  <c r="CC63" i="5"/>
  <c r="CA63" i="5"/>
  <c r="AA63" i="5"/>
  <c r="CJ63" i="5"/>
  <c r="CD63" i="5"/>
  <c r="W63" i="5"/>
  <c r="B63" i="5"/>
  <c r="CI63" i="5"/>
  <c r="CK62" i="5"/>
  <c r="CJ62" i="5"/>
  <c r="CD62" i="5"/>
  <c r="CI62" i="5"/>
  <c r="CE62" i="5"/>
  <c r="CC62" i="5"/>
  <c r="AA62" i="5"/>
  <c r="W62" i="5"/>
  <c r="B62" i="5"/>
  <c r="CG62" i="5"/>
  <c r="CA62" i="5"/>
  <c r="CK61" i="5"/>
  <c r="CH61" i="5"/>
  <c r="CB61" i="5"/>
  <c r="CE61" i="5"/>
  <c r="CC61" i="5"/>
  <c r="AA61" i="5"/>
  <c r="W61" i="5"/>
  <c r="CJ61" i="5"/>
  <c r="CD61" i="5"/>
  <c r="B61" i="5"/>
  <c r="CI61" i="5"/>
  <c r="CK60" i="5"/>
  <c r="CI60" i="5"/>
  <c r="CC60" i="5"/>
  <c r="CE60" i="5"/>
  <c r="AA60" i="5"/>
  <c r="W60" i="5"/>
  <c r="B60" i="5"/>
  <c r="CK59" i="5"/>
  <c r="CE59" i="5"/>
  <c r="CI59" i="5"/>
  <c r="CH59" i="5"/>
  <c r="CG59" i="5"/>
  <c r="CA59" i="5"/>
  <c r="CC59" i="5"/>
  <c r="CB59" i="5"/>
  <c r="AA59" i="5"/>
  <c r="W59" i="5"/>
  <c r="B59" i="5"/>
  <c r="CJ59" i="5"/>
  <c r="CD59" i="5"/>
  <c r="CK58" i="5"/>
  <c r="CI58" i="5"/>
  <c r="CC58" i="5"/>
  <c r="CE58" i="5"/>
  <c r="AA58" i="5"/>
  <c r="W58" i="5"/>
  <c r="B58" i="5"/>
  <c r="CK57" i="5"/>
  <c r="CE57" i="5"/>
  <c r="CI57" i="5"/>
  <c r="CH57" i="5"/>
  <c r="CB57" i="5"/>
  <c r="CG57" i="5"/>
  <c r="CA57" i="5"/>
  <c r="CC57" i="5"/>
  <c r="AA57" i="5"/>
  <c r="W57" i="5"/>
  <c r="B57" i="5"/>
  <c r="CK56" i="5"/>
  <c r="CJ56" i="5"/>
  <c r="CD56" i="5"/>
  <c r="CE56" i="5"/>
  <c r="AA56" i="5"/>
  <c r="W56" i="5"/>
  <c r="B56" i="5"/>
  <c r="CK55" i="5"/>
  <c r="CE55" i="5"/>
  <c r="CI55" i="5"/>
  <c r="CH55" i="5"/>
  <c r="CB55" i="5"/>
  <c r="CG55" i="5"/>
  <c r="CA55" i="5"/>
  <c r="CC55" i="5"/>
  <c r="AA55" i="5"/>
  <c r="W55" i="5"/>
  <c r="B55" i="5"/>
  <c r="CK54" i="5"/>
  <c r="CI54" i="5"/>
  <c r="CC54" i="5"/>
  <c r="CE54" i="5"/>
  <c r="AA54" i="5"/>
  <c r="W54" i="5"/>
  <c r="B54" i="5"/>
  <c r="CK53" i="5"/>
  <c r="CE53" i="5"/>
  <c r="CI53" i="5"/>
  <c r="CH53" i="5"/>
  <c r="CB53" i="5"/>
  <c r="CG53" i="5"/>
  <c r="CA53" i="5"/>
  <c r="CC53" i="5"/>
  <c r="AA53" i="5"/>
  <c r="W53" i="5"/>
  <c r="B53" i="5"/>
  <c r="CJ53" i="5"/>
  <c r="CD53" i="5"/>
  <c r="CK52" i="5"/>
  <c r="CI52" i="5"/>
  <c r="CC52" i="5"/>
  <c r="CE52" i="5"/>
  <c r="AA52" i="5"/>
  <c r="W52" i="5"/>
  <c r="B52" i="5"/>
  <c r="CK51" i="5"/>
  <c r="CE51" i="5"/>
  <c r="CI51" i="5"/>
  <c r="CH51" i="5"/>
  <c r="CG51" i="5"/>
  <c r="CA51" i="5"/>
  <c r="CC51" i="5"/>
  <c r="CB51" i="5"/>
  <c r="AA51" i="5"/>
  <c r="W51" i="5"/>
  <c r="B51" i="5"/>
  <c r="CJ51" i="5"/>
  <c r="CD51" i="5"/>
  <c r="CK50" i="5"/>
  <c r="CI50" i="5"/>
  <c r="CC50" i="5"/>
  <c r="CE50" i="5"/>
  <c r="AA50" i="5"/>
  <c r="W50" i="5"/>
  <c r="B50" i="5"/>
  <c r="CK49" i="5"/>
  <c r="CE49" i="5"/>
  <c r="CI49" i="5"/>
  <c r="CH49" i="5"/>
  <c r="CB49" i="5"/>
  <c r="CG49" i="5"/>
  <c r="CA49" i="5"/>
  <c r="CC49" i="5"/>
  <c r="AA49" i="5"/>
  <c r="W49" i="5"/>
  <c r="B49" i="5"/>
  <c r="CK48" i="5"/>
  <c r="CJ48" i="5"/>
  <c r="CD48" i="5"/>
  <c r="CE48" i="5"/>
  <c r="AA48" i="5"/>
  <c r="W48" i="5"/>
  <c r="B48" i="5"/>
  <c r="CK47" i="5"/>
  <c r="CE47" i="5"/>
  <c r="CI47" i="5"/>
  <c r="CH47" i="5"/>
  <c r="CB47" i="5"/>
  <c r="CG47" i="5"/>
  <c r="CA47" i="5"/>
  <c r="CC47" i="5"/>
  <c r="AA47" i="5"/>
  <c r="W47" i="5"/>
  <c r="B47" i="5"/>
  <c r="CK46" i="5"/>
  <c r="CI46" i="5"/>
  <c r="CC46" i="5"/>
  <c r="CE46" i="5"/>
  <c r="AA46" i="5"/>
  <c r="W46" i="5"/>
  <c r="B46" i="5"/>
  <c r="CK45" i="5"/>
  <c r="CE45" i="5"/>
  <c r="CI45" i="5"/>
  <c r="CH45" i="5"/>
  <c r="CB45" i="5"/>
  <c r="CG45" i="5"/>
  <c r="CA45" i="5"/>
  <c r="CC45" i="5"/>
  <c r="AA45" i="5"/>
  <c r="W45" i="5"/>
  <c r="B45" i="5"/>
  <c r="CJ45" i="5"/>
  <c r="CD45" i="5"/>
  <c r="CK44" i="5"/>
  <c r="CE44" i="5"/>
  <c r="AA44" i="5"/>
  <c r="W44" i="5"/>
  <c r="B44" i="5"/>
  <c r="CK43" i="5"/>
  <c r="CE43" i="5"/>
  <c r="CI43" i="5"/>
  <c r="CH43" i="5"/>
  <c r="CB43" i="5"/>
  <c r="CG43" i="5"/>
  <c r="CA43" i="5"/>
  <c r="AY43" i="5"/>
  <c r="CC43" i="5"/>
  <c r="AA43" i="5"/>
  <c r="W43" i="5"/>
  <c r="B43" i="5"/>
  <c r="CJ43" i="5"/>
  <c r="CD43" i="5"/>
  <c r="CK42" i="5"/>
  <c r="CE42" i="5"/>
  <c r="AA42" i="5"/>
  <c r="W42" i="5"/>
  <c r="B42" i="5"/>
  <c r="CH42" i="5"/>
  <c r="CB42" i="5"/>
  <c r="CK41" i="5"/>
  <c r="CE41" i="5"/>
  <c r="CI41" i="5"/>
  <c r="CH41" i="5"/>
  <c r="CG41" i="5"/>
  <c r="CA41" i="5"/>
  <c r="CC41" i="5"/>
  <c r="CB41" i="5"/>
  <c r="AA41" i="5"/>
  <c r="W41" i="5"/>
  <c r="B41" i="5"/>
  <c r="CK40" i="5"/>
  <c r="CE40" i="5"/>
  <c r="CJ40" i="5"/>
  <c r="CD40" i="5"/>
  <c r="AA40" i="5"/>
  <c r="W40" i="5"/>
  <c r="B40" i="5"/>
  <c r="CH40" i="5"/>
  <c r="CB40" i="5"/>
  <c r="CK39" i="5"/>
  <c r="CE39" i="5"/>
  <c r="CI39" i="5"/>
  <c r="CH39" i="5"/>
  <c r="CG39" i="5"/>
  <c r="CA39" i="5"/>
  <c r="CC39" i="5"/>
  <c r="CB39" i="5"/>
  <c r="AA39" i="5"/>
  <c r="W39" i="5"/>
  <c r="B39" i="5"/>
  <c r="CK38" i="5"/>
  <c r="CJ38" i="5"/>
  <c r="CD38" i="5"/>
  <c r="CI38" i="5"/>
  <c r="CC38" i="5"/>
  <c r="CE38" i="5"/>
  <c r="CB38" i="5"/>
  <c r="AA38" i="5"/>
  <c r="W38" i="5"/>
  <c r="B38" i="5"/>
  <c r="CH38" i="5"/>
  <c r="CK37" i="5"/>
  <c r="CE37" i="5"/>
  <c r="CI37" i="5"/>
  <c r="CH37" i="5"/>
  <c r="CG37" i="5"/>
  <c r="CA37" i="5"/>
  <c r="CC37" i="5"/>
  <c r="CB37" i="5"/>
  <c r="AA37" i="5"/>
  <c r="W37" i="5"/>
  <c r="B37" i="5"/>
  <c r="CJ37" i="5"/>
  <c r="CD37" i="5"/>
  <c r="CK36" i="5"/>
  <c r="CG36" i="5"/>
  <c r="CA36" i="5"/>
  <c r="CE36" i="5"/>
  <c r="AA36" i="5"/>
  <c r="W36" i="5"/>
  <c r="B36" i="5"/>
  <c r="CK35" i="5"/>
  <c r="CE35" i="5"/>
  <c r="CI35" i="5"/>
  <c r="CH35" i="5"/>
  <c r="CB35" i="5"/>
  <c r="AY35" i="5"/>
  <c r="CG35" i="5"/>
  <c r="CA35" i="5"/>
  <c r="CC35" i="5"/>
  <c r="AA35" i="5"/>
  <c r="W35" i="5"/>
  <c r="B35" i="5"/>
  <c r="CJ35" i="5"/>
  <c r="CD35" i="5"/>
  <c r="CK34" i="5"/>
  <c r="CE34" i="5"/>
  <c r="AA34" i="5"/>
  <c r="W34" i="5"/>
  <c r="B34" i="5"/>
  <c r="CG34" i="5"/>
  <c r="CA34" i="5"/>
  <c r="CK33" i="5"/>
  <c r="CE33" i="5"/>
  <c r="CI33" i="5"/>
  <c r="CH33" i="5"/>
  <c r="CG33" i="5"/>
  <c r="CA33" i="5"/>
  <c r="CC33" i="5"/>
  <c r="CB33" i="5"/>
  <c r="AA33" i="5"/>
  <c r="W33" i="5"/>
  <c r="B33" i="5"/>
  <c r="CK32" i="5"/>
  <c r="CE32" i="5"/>
  <c r="CJ32" i="5"/>
  <c r="CD32" i="5"/>
  <c r="AA32" i="5"/>
  <c r="W32" i="5"/>
  <c r="B32" i="5"/>
  <c r="CH32" i="5"/>
  <c r="CB32" i="5"/>
  <c r="CK31" i="5"/>
  <c r="CE31" i="5"/>
  <c r="CI31" i="5"/>
  <c r="CH31" i="5"/>
  <c r="CG31" i="5"/>
  <c r="CA31" i="5"/>
  <c r="CC31" i="5"/>
  <c r="CB31" i="5"/>
  <c r="AA31" i="5"/>
  <c r="W31" i="5"/>
  <c r="B31" i="5"/>
  <c r="CK30" i="5"/>
  <c r="CE30" i="5"/>
  <c r="CI30" i="5"/>
  <c r="CC30" i="5"/>
  <c r="CB30" i="5"/>
  <c r="AA30" i="5"/>
  <c r="W30" i="5"/>
  <c r="CJ30" i="5"/>
  <c r="CD30" i="5"/>
  <c r="B30" i="5"/>
  <c r="CH30" i="5"/>
  <c r="CK29" i="5"/>
  <c r="CE29" i="5"/>
  <c r="CI29" i="5"/>
  <c r="CH29" i="5"/>
  <c r="CB29" i="5"/>
  <c r="CG29" i="5"/>
  <c r="CA29" i="5"/>
  <c r="CC29" i="5"/>
  <c r="AA29" i="5"/>
  <c r="W29" i="5"/>
  <c r="B29" i="5"/>
  <c r="CK28" i="5"/>
  <c r="CI28" i="5"/>
  <c r="CC28" i="5"/>
  <c r="CG28" i="5"/>
  <c r="CA28" i="5"/>
  <c r="CE28" i="5"/>
  <c r="AA28" i="5"/>
  <c r="W28" i="5"/>
  <c r="B28" i="5"/>
  <c r="CK27" i="5"/>
  <c r="CE27" i="5"/>
  <c r="CI27" i="5"/>
  <c r="CH27" i="5"/>
  <c r="CG27" i="5"/>
  <c r="CA27" i="5"/>
  <c r="CC27" i="5"/>
  <c r="CB27" i="5"/>
  <c r="AY27" i="5"/>
  <c r="AA27" i="5"/>
  <c r="W27" i="5"/>
  <c r="B27" i="5"/>
  <c r="CJ27" i="5"/>
  <c r="CD27" i="5"/>
  <c r="CK26" i="5"/>
  <c r="CE26" i="5"/>
  <c r="AA26" i="5"/>
  <c r="W26" i="5"/>
  <c r="B26" i="5"/>
  <c r="CK25" i="5"/>
  <c r="CE25" i="5"/>
  <c r="CI25" i="5"/>
  <c r="CH25" i="5"/>
  <c r="CG25" i="5"/>
  <c r="CA25" i="5"/>
  <c r="CC25" i="5"/>
  <c r="CB25" i="5"/>
  <c r="AA25" i="5"/>
  <c r="W25" i="5"/>
  <c r="B25" i="5"/>
  <c r="CK24" i="5"/>
  <c r="CE24" i="5"/>
  <c r="CJ24" i="5"/>
  <c r="CD24" i="5"/>
  <c r="AA24" i="5"/>
  <c r="W24" i="5"/>
  <c r="B24" i="5"/>
  <c r="CH24" i="5"/>
  <c r="CB24" i="5"/>
  <c r="CK23" i="5"/>
  <c r="CE23" i="5"/>
  <c r="CI23" i="5"/>
  <c r="CH23" i="5"/>
  <c r="CG23" i="5"/>
  <c r="CA23" i="5"/>
  <c r="CC23" i="5"/>
  <c r="CB23" i="5"/>
  <c r="AA23" i="5"/>
  <c r="W23" i="5"/>
  <c r="B23" i="5"/>
  <c r="CK22" i="5"/>
  <c r="CE22" i="5"/>
  <c r="CI22" i="5"/>
  <c r="CC22" i="5"/>
  <c r="CB22" i="5"/>
  <c r="AA22" i="5"/>
  <c r="W22" i="5"/>
  <c r="CJ22" i="5"/>
  <c r="CD22" i="5"/>
  <c r="B22" i="5"/>
  <c r="CH22" i="5"/>
  <c r="CK21" i="5"/>
  <c r="CE21" i="5"/>
  <c r="CI21" i="5"/>
  <c r="CC21" i="5"/>
  <c r="CH21" i="5"/>
  <c r="CB21" i="5"/>
  <c r="CG21" i="5"/>
  <c r="CA21" i="5"/>
  <c r="AA21" i="5"/>
  <c r="W21" i="5"/>
  <c r="B21" i="5"/>
  <c r="CK20" i="5"/>
  <c r="CI20" i="5"/>
  <c r="CC20" i="5"/>
  <c r="CE20" i="5"/>
  <c r="AA20" i="5"/>
  <c r="W20" i="5"/>
  <c r="B20" i="5"/>
  <c r="CK19" i="5"/>
  <c r="CE19" i="5"/>
  <c r="CI19" i="5"/>
  <c r="CC19" i="5"/>
  <c r="CH19" i="5"/>
  <c r="CG19" i="5"/>
  <c r="CA19" i="5"/>
  <c r="AY19" i="5"/>
  <c r="CB19" i="5"/>
  <c r="AA19" i="5"/>
  <c r="W19" i="5"/>
  <c r="B19" i="5"/>
  <c r="CJ19" i="5"/>
  <c r="CD19" i="5"/>
  <c r="CK18" i="5"/>
  <c r="CE18" i="5"/>
  <c r="AA18" i="5"/>
  <c r="W18" i="5"/>
  <c r="B18" i="5"/>
  <c r="CK17" i="5"/>
  <c r="CE17" i="5"/>
  <c r="CI17" i="5"/>
  <c r="CH17" i="5"/>
  <c r="CG17" i="5"/>
  <c r="CA17" i="5"/>
  <c r="CC17" i="5"/>
  <c r="CB17" i="5"/>
  <c r="AA17" i="5"/>
  <c r="W17" i="5"/>
  <c r="B17" i="5"/>
  <c r="CK16" i="5"/>
  <c r="CE16" i="5"/>
  <c r="CJ16" i="5"/>
  <c r="CD16" i="5"/>
  <c r="AA16" i="5"/>
  <c r="W16" i="5"/>
  <c r="B16" i="5"/>
  <c r="CH16" i="5"/>
  <c r="CB16" i="5"/>
  <c r="CK15" i="5"/>
  <c r="CE15" i="5"/>
  <c r="CI15" i="5"/>
  <c r="CH15" i="5"/>
  <c r="CG15" i="5"/>
  <c r="CA15" i="5"/>
  <c r="CC15" i="5"/>
  <c r="CB15" i="5"/>
  <c r="AA15" i="5"/>
  <c r="W15" i="5"/>
  <c r="B15" i="5"/>
  <c r="CK14" i="5"/>
  <c r="CJ14" i="5"/>
  <c r="CD14" i="5"/>
  <c r="CI14" i="5"/>
  <c r="CC14" i="5"/>
  <c r="CE14" i="5"/>
  <c r="AA14" i="5"/>
  <c r="W14" i="5"/>
  <c r="B14" i="5"/>
  <c r="CH14" i="5"/>
  <c r="CB14" i="5"/>
  <c r="CK13" i="5"/>
  <c r="CE13" i="5"/>
  <c r="AA13" i="5"/>
  <c r="W13" i="5"/>
  <c r="B13" i="5"/>
  <c r="CK12" i="5"/>
  <c r="CI12" i="5"/>
  <c r="CH12" i="5"/>
  <c r="CB12" i="5"/>
  <c r="CE12" i="5"/>
  <c r="CC12" i="5"/>
  <c r="AA12" i="5"/>
  <c r="W12" i="5"/>
  <c r="B12" i="5"/>
  <c r="CG12" i="5"/>
  <c r="CA12" i="5"/>
  <c r="CK11" i="5"/>
  <c r="CE11" i="5"/>
  <c r="CJ11" i="5"/>
  <c r="CD11" i="5"/>
  <c r="AA11" i="5"/>
  <c r="W11" i="5"/>
  <c r="B11" i="5"/>
  <c r="CG11" i="5"/>
  <c r="A5" i="5"/>
  <c r="A4" i="5"/>
  <c r="A3" i="5"/>
  <c r="A2" i="5"/>
  <c r="CA11" i="5"/>
  <c r="AY12" i="5"/>
  <c r="AY25" i="5"/>
  <c r="CH13" i="5"/>
  <c r="CB13" i="5"/>
  <c r="CI13" i="5"/>
  <c r="CC13" i="5"/>
  <c r="CH20" i="5"/>
  <c r="CB20" i="5"/>
  <c r="CJ20" i="5"/>
  <c r="CD20" i="5"/>
  <c r="AY23" i="5"/>
  <c r="AA71" i="5"/>
  <c r="CJ13" i="5"/>
  <c r="CD13" i="5"/>
  <c r="CG20" i="5"/>
  <c r="CA20" i="5"/>
  <c r="AY20" i="5"/>
  <c r="CJ29" i="5"/>
  <c r="CD29" i="5"/>
  <c r="AY29" i="5"/>
  <c r="CH36" i="5"/>
  <c r="CB36" i="5"/>
  <c r="CJ36" i="5"/>
  <c r="CD36" i="5"/>
  <c r="AY37" i="5"/>
  <c r="CI69" i="5"/>
  <c r="CC69" i="5"/>
  <c r="CG69" i="5"/>
  <c r="CA69" i="5"/>
  <c r="CH69" i="5"/>
  <c r="CB69" i="5"/>
  <c r="CJ69" i="5"/>
  <c r="CD69" i="5"/>
  <c r="AR96" i="5"/>
  <c r="CJ119" i="5"/>
  <c r="CD119" i="5"/>
  <c r="CK119" i="5"/>
  <c r="CE119" i="5"/>
  <c r="CG119" i="5"/>
  <c r="CA119" i="5"/>
  <c r="CH119" i="5"/>
  <c r="CB119" i="5"/>
  <c r="CL119" i="5"/>
  <c r="CF119" i="5"/>
  <c r="CI119" i="5"/>
  <c r="CC119" i="5"/>
  <c r="CH18" i="5"/>
  <c r="CB18" i="5"/>
  <c r="CJ18" i="5"/>
  <c r="CD18" i="5"/>
  <c r="CI18" i="5"/>
  <c r="CC18" i="5"/>
  <c r="CH26" i="5"/>
  <c r="CB26" i="5"/>
  <c r="CJ26" i="5"/>
  <c r="CD26" i="5"/>
  <c r="CI26" i="5"/>
  <c r="CC26" i="5"/>
  <c r="CH44" i="5"/>
  <c r="CB44" i="5"/>
  <c r="CJ44" i="5"/>
  <c r="CD44" i="5"/>
  <c r="CI44" i="5"/>
  <c r="CC44" i="5"/>
  <c r="CJ111" i="5"/>
  <c r="CD111" i="5"/>
  <c r="CK111" i="5"/>
  <c r="CE111" i="5"/>
  <c r="CG111" i="5"/>
  <c r="CA111" i="5"/>
  <c r="CH111" i="5"/>
  <c r="CB111" i="5"/>
  <c r="CL111" i="5"/>
  <c r="CF111" i="5"/>
  <c r="CI111" i="5"/>
  <c r="CC111" i="5"/>
  <c r="B71" i="5"/>
  <c r="CI11" i="5"/>
  <c r="CC11" i="5"/>
  <c r="CH11" i="5"/>
  <c r="CB11" i="5"/>
  <c r="AY15" i="5"/>
  <c r="CH34" i="5"/>
  <c r="CB34" i="5"/>
  <c r="CI34" i="5"/>
  <c r="CC34" i="5"/>
  <c r="CJ34" i="5"/>
  <c r="CD34" i="5"/>
  <c r="AY34" i="5"/>
  <c r="AY41" i="5"/>
  <c r="CG44" i="5"/>
  <c r="CA44" i="5"/>
  <c r="AY67" i="5"/>
  <c r="CI100" i="5"/>
  <c r="CC100" i="5"/>
  <c r="CJ100" i="5"/>
  <c r="CD100" i="5"/>
  <c r="CH100" i="5"/>
  <c r="CB100" i="5"/>
  <c r="AR100" i="5"/>
  <c r="W71" i="5"/>
  <c r="CG13" i="5"/>
  <c r="CA13" i="5"/>
  <c r="CG18" i="5"/>
  <c r="CA18" i="5"/>
  <c r="CJ21" i="5"/>
  <c r="CD21" i="5"/>
  <c r="AY21" i="5"/>
  <c r="CG26" i="5"/>
  <c r="CA26" i="5"/>
  <c r="AY26" i="5"/>
  <c r="CH28" i="5"/>
  <c r="CB28" i="5"/>
  <c r="AY28" i="5"/>
  <c r="CJ28" i="5"/>
  <c r="CD28" i="5"/>
  <c r="CI36" i="5"/>
  <c r="CC36" i="5"/>
  <c r="AY36" i="5"/>
  <c r="CG48" i="5"/>
  <c r="CA48" i="5"/>
  <c r="CH48" i="5"/>
  <c r="CB48" i="5"/>
  <c r="CI48" i="5"/>
  <c r="CC48" i="5"/>
  <c r="CG56" i="5"/>
  <c r="CA56" i="5"/>
  <c r="CH56" i="5"/>
  <c r="CB56" i="5"/>
  <c r="CI56" i="5"/>
  <c r="CC56" i="5"/>
  <c r="AY45" i="5"/>
  <c r="CG46" i="5"/>
  <c r="CA46" i="5"/>
  <c r="CH46" i="5"/>
  <c r="CB46" i="5"/>
  <c r="CJ46" i="5"/>
  <c r="CD46" i="5"/>
  <c r="CG54" i="5"/>
  <c r="CA54" i="5"/>
  <c r="CH54" i="5"/>
  <c r="CB54" i="5"/>
  <c r="CJ54" i="5"/>
  <c r="CD54" i="5"/>
  <c r="CJ113" i="5"/>
  <c r="CD113" i="5"/>
  <c r="CK113" i="5"/>
  <c r="CE113" i="5"/>
  <c r="CG113" i="5"/>
  <c r="CA113" i="5"/>
  <c r="AT113" i="5"/>
  <c r="CH113" i="5"/>
  <c r="CB113" i="5"/>
  <c r="CJ12" i="5"/>
  <c r="CD12" i="5"/>
  <c r="CG16" i="5"/>
  <c r="CA16" i="5"/>
  <c r="CJ17" i="5"/>
  <c r="CD17" i="5"/>
  <c r="AY17" i="5"/>
  <c r="CG14" i="5"/>
  <c r="CA14" i="5"/>
  <c r="AY14" i="5"/>
  <c r="CJ15" i="5"/>
  <c r="CD15" i="5"/>
  <c r="CI16" i="5"/>
  <c r="CC16" i="5"/>
  <c r="CG22" i="5"/>
  <c r="CA22" i="5"/>
  <c r="AY22" i="5"/>
  <c r="CJ23" i="5"/>
  <c r="CD23" i="5"/>
  <c r="CI24" i="5"/>
  <c r="CC24" i="5"/>
  <c r="CG30" i="5"/>
  <c r="CA30" i="5"/>
  <c r="AY30" i="5"/>
  <c r="CJ31" i="5"/>
  <c r="CD31" i="5"/>
  <c r="AY31" i="5"/>
  <c r="CI32" i="5"/>
  <c r="CC32" i="5"/>
  <c r="CG38" i="5"/>
  <c r="CA38" i="5"/>
  <c r="AY38" i="5"/>
  <c r="CJ39" i="5"/>
  <c r="CD39" i="5"/>
  <c r="AY39" i="5"/>
  <c r="CI40" i="5"/>
  <c r="CC40" i="5"/>
  <c r="CJ42" i="5"/>
  <c r="CD42" i="5"/>
  <c r="CJ47" i="5"/>
  <c r="CD47" i="5"/>
  <c r="AY47" i="5"/>
  <c r="CG50" i="5"/>
  <c r="CA50" i="5"/>
  <c r="AY50" i="5"/>
  <c r="CH50" i="5"/>
  <c r="CB50" i="5"/>
  <c r="CJ50" i="5"/>
  <c r="CD50" i="5"/>
  <c r="CJ55" i="5"/>
  <c r="CD55" i="5"/>
  <c r="AY55" i="5"/>
  <c r="AY57" i="5"/>
  <c r="CG58" i="5"/>
  <c r="CA58" i="5"/>
  <c r="CH58" i="5"/>
  <c r="CB58" i="5"/>
  <c r="CJ58" i="5"/>
  <c r="CD58" i="5"/>
  <c r="CG68" i="5"/>
  <c r="CA68" i="5"/>
  <c r="AY68" i="5"/>
  <c r="CJ68" i="5"/>
  <c r="CD68" i="5"/>
  <c r="CI99" i="5"/>
  <c r="CC99" i="5"/>
  <c r="CJ99" i="5"/>
  <c r="CD99" i="5"/>
  <c r="CG99" i="5"/>
  <c r="CA99" i="5"/>
  <c r="AR99" i="5"/>
  <c r="CH99" i="5"/>
  <c r="CB99" i="5"/>
  <c r="CJ109" i="5"/>
  <c r="CD109" i="5"/>
  <c r="CK109" i="5"/>
  <c r="CE109" i="5"/>
  <c r="CG109" i="5"/>
  <c r="CA109" i="5"/>
  <c r="AT109" i="5"/>
  <c r="CH109" i="5"/>
  <c r="CB109" i="5"/>
  <c r="CL113" i="5"/>
  <c r="CF113" i="5"/>
  <c r="CJ117" i="5"/>
  <c r="CD117" i="5"/>
  <c r="CK117" i="5"/>
  <c r="CE117" i="5"/>
  <c r="CG117" i="5"/>
  <c r="CA117" i="5"/>
  <c r="CH117" i="5"/>
  <c r="CB117" i="5"/>
  <c r="CG42" i="5"/>
  <c r="CA42" i="5"/>
  <c r="AY53" i="5"/>
  <c r="CI101" i="5"/>
  <c r="CC101" i="5"/>
  <c r="AR101" i="5"/>
  <c r="CJ101" i="5"/>
  <c r="CD101" i="5"/>
  <c r="CG24" i="5"/>
  <c r="CA24" i="5"/>
  <c r="AY24" i="5"/>
  <c r="CJ25" i="5"/>
  <c r="CD25" i="5"/>
  <c r="CG32" i="5"/>
  <c r="CA32" i="5"/>
  <c r="AY32" i="5"/>
  <c r="CJ33" i="5"/>
  <c r="CD33" i="5"/>
  <c r="AY33" i="5"/>
  <c r="CG40" i="5"/>
  <c r="CA40" i="5"/>
  <c r="CJ41" i="5"/>
  <c r="CD41" i="5"/>
  <c r="CI42" i="5"/>
  <c r="CC42" i="5"/>
  <c r="CJ49" i="5"/>
  <c r="CD49" i="5"/>
  <c r="AY49" i="5"/>
  <c r="AY51" i="5"/>
  <c r="CG52" i="5"/>
  <c r="CA52" i="5"/>
  <c r="CH52" i="5"/>
  <c r="CB52" i="5"/>
  <c r="CJ52" i="5"/>
  <c r="CD52" i="5"/>
  <c r="CJ57" i="5"/>
  <c r="CD57" i="5"/>
  <c r="AY59" i="5"/>
  <c r="CG60" i="5"/>
  <c r="CA60" i="5"/>
  <c r="CH60" i="5"/>
  <c r="CB60" i="5"/>
  <c r="CJ60" i="5"/>
  <c r="CD60" i="5"/>
  <c r="CG66" i="5"/>
  <c r="CA66" i="5"/>
  <c r="CI66" i="5"/>
  <c r="CC66" i="5"/>
  <c r="CJ66" i="5"/>
  <c r="CD66" i="5"/>
  <c r="CI67" i="5"/>
  <c r="CC67" i="5"/>
  <c r="CJ67" i="5"/>
  <c r="CD67" i="5"/>
  <c r="AR95" i="5"/>
  <c r="CI97" i="5"/>
  <c r="CC97" i="5"/>
  <c r="AR97" i="5"/>
  <c r="CJ97" i="5"/>
  <c r="CD97" i="5"/>
  <c r="CI103" i="5"/>
  <c r="CC103" i="5"/>
  <c r="CJ103" i="5"/>
  <c r="CD103" i="5"/>
  <c r="CG103" i="5"/>
  <c r="CA103" i="5"/>
  <c r="AR103" i="5"/>
  <c r="CH103" i="5"/>
  <c r="CB103" i="5"/>
  <c r="CI113" i="5"/>
  <c r="CC113" i="5"/>
  <c r="CJ115" i="5"/>
  <c r="CD115" i="5"/>
  <c r="CK115" i="5"/>
  <c r="CE115" i="5"/>
  <c r="CG115" i="5"/>
  <c r="CA115" i="5"/>
  <c r="CH115" i="5"/>
  <c r="CB115" i="5"/>
  <c r="CG61" i="5"/>
  <c r="CA61" i="5"/>
  <c r="AY61" i="5"/>
  <c r="CH62" i="5"/>
  <c r="CB62" i="5"/>
  <c r="AY62" i="5"/>
  <c r="CH63" i="5"/>
  <c r="CB63" i="5"/>
  <c r="CI64" i="5"/>
  <c r="CC64" i="5"/>
  <c r="CJ65" i="5"/>
  <c r="CD65" i="5"/>
  <c r="CH70" i="5"/>
  <c r="CB70" i="5"/>
  <c r="AY70" i="5"/>
  <c r="AY63" i="5"/>
  <c r="CH64" i="5"/>
  <c r="CB64" i="5"/>
  <c r="AY64" i="5"/>
  <c r="CH65" i="5"/>
  <c r="CB65" i="5"/>
  <c r="AY65" i="5"/>
  <c r="E104" i="5"/>
  <c r="C94" i="5"/>
  <c r="CI98" i="5"/>
  <c r="CC98" i="5"/>
  <c r="AR98" i="5"/>
  <c r="CJ98" i="5"/>
  <c r="CD98" i="5"/>
  <c r="CI102" i="5"/>
  <c r="CC102" i="5"/>
  <c r="AR102" i="5"/>
  <c r="CJ102" i="5"/>
  <c r="CD102" i="5"/>
  <c r="CJ110" i="5"/>
  <c r="CD110" i="5"/>
  <c r="CK110" i="5"/>
  <c r="CE110" i="5"/>
  <c r="CG110" i="5"/>
  <c r="CA110" i="5"/>
  <c r="AT110" i="5"/>
  <c r="CI110" i="5"/>
  <c r="CC110" i="5"/>
  <c r="CJ112" i="5"/>
  <c r="CD112" i="5"/>
  <c r="CK112" i="5"/>
  <c r="CE112" i="5"/>
  <c r="CG112" i="5"/>
  <c r="CA112" i="5"/>
  <c r="AT112" i="5"/>
  <c r="CI112" i="5"/>
  <c r="CC112" i="5"/>
  <c r="CJ114" i="5"/>
  <c r="CD114" i="5"/>
  <c r="CK114" i="5"/>
  <c r="CE114" i="5"/>
  <c r="CG114" i="5"/>
  <c r="CA114" i="5"/>
  <c r="AT114" i="5"/>
  <c r="CI114" i="5"/>
  <c r="CC114" i="5"/>
  <c r="CJ116" i="5"/>
  <c r="CD116" i="5"/>
  <c r="CK116" i="5"/>
  <c r="CE116" i="5"/>
  <c r="CG116" i="5"/>
  <c r="CA116" i="5"/>
  <c r="AT116" i="5"/>
  <c r="CI116" i="5"/>
  <c r="CC116" i="5"/>
  <c r="CJ118" i="5"/>
  <c r="CD118" i="5"/>
  <c r="CK118" i="5"/>
  <c r="CE118" i="5"/>
  <c r="CG118" i="5"/>
  <c r="CA118" i="5"/>
  <c r="AT118" i="5"/>
  <c r="CI118" i="5"/>
  <c r="CC118" i="5"/>
  <c r="CJ96" i="5"/>
  <c r="CD96" i="5"/>
  <c r="AY46" i="5"/>
  <c r="AY48" i="5"/>
  <c r="AY11" i="5"/>
  <c r="CG94" i="5"/>
  <c r="CA94" i="5"/>
  <c r="CH94" i="5"/>
  <c r="CB94" i="5"/>
  <c r="CI94" i="5"/>
  <c r="CC94" i="5"/>
  <c r="CJ94" i="5"/>
  <c r="CD94" i="5"/>
  <c r="C104" i="5"/>
  <c r="AT115" i="5"/>
  <c r="AY40" i="5"/>
  <c r="AT117" i="5"/>
  <c r="AY58" i="5"/>
  <c r="AY13" i="5"/>
  <c r="AY44" i="5"/>
  <c r="A195" i="5"/>
  <c r="AT111" i="5"/>
  <c r="AT119" i="5"/>
  <c r="AY69" i="5"/>
  <c r="AY60" i="5"/>
  <c r="AY42" i="5"/>
  <c r="AY16" i="5"/>
  <c r="AY56" i="5"/>
  <c r="AY66" i="5"/>
  <c r="AY52" i="5"/>
  <c r="AY54" i="5"/>
  <c r="AY18" i="5"/>
  <c r="B195" i="5"/>
  <c r="AR94" i="5"/>
  <c r="CG119" i="4"/>
  <c r="CA119" i="4"/>
  <c r="E119" i="4"/>
  <c r="D119" i="4"/>
  <c r="C119" i="4"/>
  <c r="CL118" i="4"/>
  <c r="CF118" i="4"/>
  <c r="CG118" i="4"/>
  <c r="CA118" i="4"/>
  <c r="E118" i="4"/>
  <c r="D118" i="4"/>
  <c r="C118" i="4"/>
  <c r="E117" i="4"/>
  <c r="D117" i="4"/>
  <c r="C117" i="4"/>
  <c r="E116" i="4"/>
  <c r="C116" i="4"/>
  <c r="D116" i="4"/>
  <c r="E115" i="4"/>
  <c r="D115" i="4"/>
  <c r="C115" i="4"/>
  <c r="CG114" i="4"/>
  <c r="CA114" i="4"/>
  <c r="E114" i="4"/>
  <c r="D114" i="4"/>
  <c r="C114" i="4"/>
  <c r="E113" i="4"/>
  <c r="C113" i="4"/>
  <c r="D113" i="4"/>
  <c r="CK112" i="4"/>
  <c r="CE112" i="4"/>
  <c r="CI112" i="4"/>
  <c r="CH112" i="4"/>
  <c r="CB112" i="4"/>
  <c r="CC112" i="4"/>
  <c r="E112" i="4"/>
  <c r="C112" i="4"/>
  <c r="D112" i="4"/>
  <c r="E111" i="4"/>
  <c r="C111" i="4"/>
  <c r="D111" i="4"/>
  <c r="E110" i="4"/>
  <c r="D110" i="4"/>
  <c r="C110" i="4"/>
  <c r="E109" i="4"/>
  <c r="C109" i="4"/>
  <c r="D109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CH103" i="4"/>
  <c r="CB103" i="4"/>
  <c r="CG103" i="4"/>
  <c r="CA103" i="4"/>
  <c r="E103" i="4"/>
  <c r="D103" i="4"/>
  <c r="C103" i="4"/>
  <c r="CJ102" i="4"/>
  <c r="CD102" i="4"/>
  <c r="CH102" i="4"/>
  <c r="CB102" i="4"/>
  <c r="E102" i="4"/>
  <c r="D102" i="4"/>
  <c r="C102" i="4"/>
  <c r="CH101" i="4"/>
  <c r="CB101" i="4"/>
  <c r="CG101" i="4"/>
  <c r="CA101" i="4"/>
  <c r="E101" i="4"/>
  <c r="D101" i="4"/>
  <c r="C101" i="4"/>
  <c r="CJ100" i="4"/>
  <c r="CD100" i="4"/>
  <c r="CH100" i="4"/>
  <c r="CB100" i="4"/>
  <c r="E100" i="4"/>
  <c r="D100" i="4"/>
  <c r="C100" i="4"/>
  <c r="CH99" i="4"/>
  <c r="CB99" i="4"/>
  <c r="CG99" i="4"/>
  <c r="CA99" i="4"/>
  <c r="E99" i="4"/>
  <c r="D99" i="4"/>
  <c r="C99" i="4"/>
  <c r="CJ98" i="4"/>
  <c r="CD98" i="4"/>
  <c r="CH98" i="4"/>
  <c r="CB98" i="4"/>
  <c r="E98" i="4"/>
  <c r="D98" i="4"/>
  <c r="C98" i="4"/>
  <c r="CH97" i="4"/>
  <c r="CB97" i="4"/>
  <c r="CG97" i="4"/>
  <c r="CA97" i="4"/>
  <c r="E97" i="4"/>
  <c r="D97" i="4"/>
  <c r="C97" i="4"/>
  <c r="CJ96" i="4"/>
  <c r="CD96" i="4"/>
  <c r="CH96" i="4"/>
  <c r="CB96" i="4"/>
  <c r="CG96" i="4"/>
  <c r="CA96" i="4"/>
  <c r="E96" i="4"/>
  <c r="CI96" i="4"/>
  <c r="CC96" i="4"/>
  <c r="C96" i="4"/>
  <c r="CG95" i="4"/>
  <c r="CA95" i="4"/>
  <c r="E95" i="4"/>
  <c r="E94" i="4"/>
  <c r="D94" i="4"/>
  <c r="C94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89" i="4"/>
  <c r="B75" i="4"/>
  <c r="B74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Z71" i="4"/>
  <c r="Y71" i="4"/>
  <c r="X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CK70" i="4"/>
  <c r="CE70" i="4"/>
  <c r="CI70" i="4"/>
  <c r="CH70" i="4"/>
  <c r="CG70" i="4"/>
  <c r="CA70" i="4"/>
  <c r="CC70" i="4"/>
  <c r="CB70" i="4"/>
  <c r="AA70" i="4"/>
  <c r="W70" i="4"/>
  <c r="B70" i="4"/>
  <c r="CK69" i="4"/>
  <c r="CE69" i="4"/>
  <c r="CJ69" i="4"/>
  <c r="CD69" i="4"/>
  <c r="CI69" i="4"/>
  <c r="CC69" i="4"/>
  <c r="CB69" i="4"/>
  <c r="AA69" i="4"/>
  <c r="W69" i="4"/>
  <c r="B69" i="4"/>
  <c r="CH69" i="4"/>
  <c r="CK68" i="4"/>
  <c r="CE68" i="4"/>
  <c r="CI68" i="4"/>
  <c r="CH68" i="4"/>
  <c r="CG68" i="4"/>
  <c r="CA68" i="4"/>
  <c r="CC68" i="4"/>
  <c r="CB68" i="4"/>
  <c r="AA68" i="4"/>
  <c r="W68" i="4"/>
  <c r="B68" i="4"/>
  <c r="CK67" i="4"/>
  <c r="CG67" i="4"/>
  <c r="CE67" i="4"/>
  <c r="CA67" i="4"/>
  <c r="AA67" i="4"/>
  <c r="W67" i="4"/>
  <c r="CJ67" i="4"/>
  <c r="CD67" i="4"/>
  <c r="B67" i="4"/>
  <c r="CH67" i="4"/>
  <c r="CB67" i="4"/>
  <c r="CK66" i="4"/>
  <c r="CE66" i="4"/>
  <c r="CI66" i="4"/>
  <c r="CC66" i="4"/>
  <c r="CH66" i="4"/>
  <c r="CB66" i="4"/>
  <c r="AY66" i="4"/>
  <c r="CG66" i="4"/>
  <c r="CA66" i="4"/>
  <c r="AA66" i="4"/>
  <c r="W66" i="4"/>
  <c r="B66" i="4"/>
  <c r="CJ66" i="4"/>
  <c r="CD66" i="4"/>
  <c r="CK65" i="4"/>
  <c r="CE65" i="4"/>
  <c r="CG65" i="4"/>
  <c r="CA65" i="4"/>
  <c r="AA65" i="4"/>
  <c r="W65" i="4"/>
  <c r="B65" i="4"/>
  <c r="CK64" i="4"/>
  <c r="CE64" i="4"/>
  <c r="CI64" i="4"/>
  <c r="CH64" i="4"/>
  <c r="CB64" i="4"/>
  <c r="AY64" i="4"/>
  <c r="CG64" i="4"/>
  <c r="CA64" i="4"/>
  <c r="CC64" i="4"/>
  <c r="AA64" i="4"/>
  <c r="W64" i="4"/>
  <c r="B64" i="4"/>
  <c r="CJ64" i="4"/>
  <c r="CD64" i="4"/>
  <c r="CK63" i="4"/>
  <c r="CG63" i="4"/>
  <c r="CA63" i="4"/>
  <c r="CE63" i="4"/>
  <c r="AA63" i="4"/>
  <c r="W63" i="4"/>
  <c r="B63" i="4"/>
  <c r="CK62" i="4"/>
  <c r="CE62" i="4"/>
  <c r="CI62" i="4"/>
  <c r="CC62" i="4"/>
  <c r="CH62" i="4"/>
  <c r="CG62" i="4"/>
  <c r="CA62" i="4"/>
  <c r="CB62" i="4"/>
  <c r="AA62" i="4"/>
  <c r="W62" i="4"/>
  <c r="B62" i="4"/>
  <c r="CK61" i="4"/>
  <c r="CE61" i="4"/>
  <c r="CJ61" i="4"/>
  <c r="CD61" i="4"/>
  <c r="CI61" i="4"/>
  <c r="CC61" i="4"/>
  <c r="CB61" i="4"/>
  <c r="AA61" i="4"/>
  <c r="W61" i="4"/>
  <c r="B61" i="4"/>
  <c r="CH61" i="4"/>
  <c r="CK60" i="4"/>
  <c r="CE60" i="4"/>
  <c r="AA60" i="4"/>
  <c r="W60" i="4"/>
  <c r="B60" i="4"/>
  <c r="CK59" i="4"/>
  <c r="CE59" i="4"/>
  <c r="AA59" i="4"/>
  <c r="W59" i="4"/>
  <c r="B59" i="4"/>
  <c r="CK58" i="4"/>
  <c r="CG58" i="4"/>
  <c r="CE58" i="4"/>
  <c r="CA58" i="4"/>
  <c r="AA58" i="4"/>
  <c r="W58" i="4"/>
  <c r="B58" i="4"/>
  <c r="CI58" i="4"/>
  <c r="CC58" i="4"/>
  <c r="CK57" i="4"/>
  <c r="CE57" i="4"/>
  <c r="AA57" i="4"/>
  <c r="W57" i="4"/>
  <c r="B57" i="4"/>
  <c r="CG57" i="4"/>
  <c r="CA57" i="4"/>
  <c r="CK56" i="4"/>
  <c r="CG56" i="4"/>
  <c r="CE56" i="4"/>
  <c r="CA56" i="4"/>
  <c r="AA56" i="4"/>
  <c r="W56" i="4"/>
  <c r="B56" i="4"/>
  <c r="CI56" i="4"/>
  <c r="CC56" i="4"/>
  <c r="CK55" i="4"/>
  <c r="CE55" i="4"/>
  <c r="AA55" i="4"/>
  <c r="CJ55" i="4"/>
  <c r="CD55" i="4"/>
  <c r="W55" i="4"/>
  <c r="B55" i="4"/>
  <c r="CG55" i="4"/>
  <c r="CA55" i="4"/>
  <c r="CK54" i="4"/>
  <c r="CJ54" i="4"/>
  <c r="CD54" i="4"/>
  <c r="CG54" i="4"/>
  <c r="CE54" i="4"/>
  <c r="CC54" i="4"/>
  <c r="CA54" i="4"/>
  <c r="AA54" i="4"/>
  <c r="W54" i="4"/>
  <c r="B54" i="4"/>
  <c r="CI54" i="4"/>
  <c r="CK53" i="4"/>
  <c r="CI53" i="4"/>
  <c r="CE53" i="4"/>
  <c r="CC53" i="4"/>
  <c r="AA53" i="4"/>
  <c r="CJ53" i="4"/>
  <c r="CD53" i="4"/>
  <c r="W53" i="4"/>
  <c r="B53" i="4"/>
  <c r="CG53" i="4"/>
  <c r="CA53" i="4"/>
  <c r="CK52" i="4"/>
  <c r="CH52" i="4"/>
  <c r="CB52" i="4"/>
  <c r="CE52" i="4"/>
  <c r="AA52" i="4"/>
  <c r="W52" i="4"/>
  <c r="B52" i="4"/>
  <c r="CK51" i="4"/>
  <c r="CE51" i="4"/>
  <c r="AA51" i="4"/>
  <c r="W51" i="4"/>
  <c r="B51" i="4"/>
  <c r="CK50" i="4"/>
  <c r="CG50" i="4"/>
  <c r="CE50" i="4"/>
  <c r="CA50" i="4"/>
  <c r="AA50" i="4"/>
  <c r="W50" i="4"/>
  <c r="B50" i="4"/>
  <c r="CI50" i="4"/>
  <c r="CC50" i="4"/>
  <c r="CK49" i="4"/>
  <c r="CE49" i="4"/>
  <c r="AA49" i="4"/>
  <c r="W49" i="4"/>
  <c r="B49" i="4"/>
  <c r="CG49" i="4"/>
  <c r="CA49" i="4"/>
  <c r="CK48" i="4"/>
  <c r="CG48" i="4"/>
  <c r="CE48" i="4"/>
  <c r="CA48" i="4"/>
  <c r="AA48" i="4"/>
  <c r="W48" i="4"/>
  <c r="B48" i="4"/>
  <c r="CI48" i="4"/>
  <c r="CC48" i="4"/>
  <c r="CK47" i="4"/>
  <c r="CJ47" i="4"/>
  <c r="CE47" i="4"/>
  <c r="CD47" i="4"/>
  <c r="AA47" i="4"/>
  <c r="W47" i="4"/>
  <c r="B47" i="4"/>
  <c r="CG47" i="4"/>
  <c r="CA47" i="4"/>
  <c r="CK46" i="4"/>
  <c r="CG46" i="4"/>
  <c r="CE46" i="4"/>
  <c r="CC46" i="4"/>
  <c r="CA46" i="4"/>
  <c r="AA46" i="4"/>
  <c r="W46" i="4"/>
  <c r="CJ46" i="4"/>
  <c r="CD46" i="4"/>
  <c r="B46" i="4"/>
  <c r="CI46" i="4"/>
  <c r="CK45" i="4"/>
  <c r="CI45" i="4"/>
  <c r="CE45" i="4"/>
  <c r="CC45" i="4"/>
  <c r="AA45" i="4"/>
  <c r="CJ45" i="4"/>
  <c r="CD45" i="4"/>
  <c r="W45" i="4"/>
  <c r="B45" i="4"/>
  <c r="CG45" i="4"/>
  <c r="CA45" i="4"/>
  <c r="CK44" i="4"/>
  <c r="CE44" i="4"/>
  <c r="AA44" i="4"/>
  <c r="W44" i="4"/>
  <c r="B44" i="4"/>
  <c r="CK43" i="4"/>
  <c r="CH43" i="4"/>
  <c r="CB43" i="4"/>
  <c r="CE43" i="4"/>
  <c r="AA43" i="4"/>
  <c r="W43" i="4"/>
  <c r="B43" i="4"/>
  <c r="CK42" i="4"/>
  <c r="CG42" i="4"/>
  <c r="CA42" i="4"/>
  <c r="CE42" i="4"/>
  <c r="AA42" i="4"/>
  <c r="W42" i="4"/>
  <c r="B42" i="4"/>
  <c r="CI42" i="4"/>
  <c r="CC42" i="4"/>
  <c r="CK41" i="4"/>
  <c r="CE41" i="4"/>
  <c r="AA41" i="4"/>
  <c r="W41" i="4"/>
  <c r="B41" i="4"/>
  <c r="CG41" i="4"/>
  <c r="CA41" i="4"/>
  <c r="CK40" i="4"/>
  <c r="CE40" i="4"/>
  <c r="CG40" i="4"/>
  <c r="CA40" i="4"/>
  <c r="AA40" i="4"/>
  <c r="W40" i="4"/>
  <c r="B40" i="4"/>
  <c r="CI40" i="4"/>
  <c r="CC40" i="4"/>
  <c r="CK39" i="4"/>
  <c r="CJ39" i="4"/>
  <c r="CD39" i="4"/>
  <c r="CE39" i="4"/>
  <c r="AA39" i="4"/>
  <c r="W39" i="4"/>
  <c r="B39" i="4"/>
  <c r="CG39" i="4"/>
  <c r="CA39" i="4"/>
  <c r="CK38" i="4"/>
  <c r="CG38" i="4"/>
  <c r="CE38" i="4"/>
  <c r="CC38" i="4"/>
  <c r="CA38" i="4"/>
  <c r="AA38" i="4"/>
  <c r="W38" i="4"/>
  <c r="CJ38" i="4"/>
  <c r="CD38" i="4"/>
  <c r="B38" i="4"/>
  <c r="CI38" i="4"/>
  <c r="CK37" i="4"/>
  <c r="CI37" i="4"/>
  <c r="CC37" i="4"/>
  <c r="CE37" i="4"/>
  <c r="AA37" i="4"/>
  <c r="CJ37" i="4"/>
  <c r="CD37" i="4"/>
  <c r="W37" i="4"/>
  <c r="B37" i="4"/>
  <c r="CG37" i="4"/>
  <c r="CA37" i="4"/>
  <c r="CK36" i="4"/>
  <c r="CE36" i="4"/>
  <c r="AA36" i="4"/>
  <c r="W36" i="4"/>
  <c r="B36" i="4"/>
  <c r="CK35" i="4"/>
  <c r="CE35" i="4"/>
  <c r="AA35" i="4"/>
  <c r="W35" i="4"/>
  <c r="B35" i="4"/>
  <c r="CK34" i="4"/>
  <c r="CG34" i="4"/>
  <c r="CA34" i="4"/>
  <c r="CE34" i="4"/>
  <c r="AA34" i="4"/>
  <c r="W34" i="4"/>
  <c r="B34" i="4"/>
  <c r="CI34" i="4"/>
  <c r="CC34" i="4"/>
  <c r="CK33" i="4"/>
  <c r="CE33" i="4"/>
  <c r="AA33" i="4"/>
  <c r="W33" i="4"/>
  <c r="B33" i="4"/>
  <c r="CG33" i="4"/>
  <c r="CA33" i="4"/>
  <c r="CK32" i="4"/>
  <c r="CE32" i="4"/>
  <c r="CG32" i="4"/>
  <c r="CA32" i="4"/>
  <c r="AA32" i="4"/>
  <c r="W32" i="4"/>
  <c r="B32" i="4"/>
  <c r="CI32" i="4"/>
  <c r="CC32" i="4"/>
  <c r="CK31" i="4"/>
  <c r="CJ31" i="4"/>
  <c r="CD31" i="4"/>
  <c r="CE31" i="4"/>
  <c r="AA31" i="4"/>
  <c r="W31" i="4"/>
  <c r="B31" i="4"/>
  <c r="CG31" i="4"/>
  <c r="CA31" i="4"/>
  <c r="CK30" i="4"/>
  <c r="CJ30" i="4"/>
  <c r="CD30" i="4"/>
  <c r="CG30" i="4"/>
  <c r="CE30" i="4"/>
  <c r="CC30" i="4"/>
  <c r="CA30" i="4"/>
  <c r="AA30" i="4"/>
  <c r="W30" i="4"/>
  <c r="B30" i="4"/>
  <c r="CI30" i="4"/>
  <c r="CK29" i="4"/>
  <c r="CI29" i="4"/>
  <c r="CC29" i="4"/>
  <c r="CE29" i="4"/>
  <c r="AA29" i="4"/>
  <c r="CJ29" i="4"/>
  <c r="CD29" i="4"/>
  <c r="W29" i="4"/>
  <c r="B29" i="4"/>
  <c r="CG29" i="4"/>
  <c r="CA29" i="4"/>
  <c r="CK28" i="4"/>
  <c r="CJ28" i="4"/>
  <c r="CD28" i="4"/>
  <c r="CE28" i="4"/>
  <c r="AA28" i="4"/>
  <c r="W28" i="4"/>
  <c r="B28" i="4"/>
  <c r="CK27" i="4"/>
  <c r="CE27" i="4"/>
  <c r="AA27" i="4"/>
  <c r="W27" i="4"/>
  <c r="B27" i="4"/>
  <c r="CK26" i="4"/>
  <c r="CH26" i="4"/>
  <c r="CB26" i="4"/>
  <c r="CG26" i="4"/>
  <c r="CA26" i="4"/>
  <c r="CE26" i="4"/>
  <c r="AA26" i="4"/>
  <c r="W26" i="4"/>
  <c r="B26" i="4"/>
  <c r="CK25" i="4"/>
  <c r="CH25" i="4"/>
  <c r="CB25" i="4"/>
  <c r="CE25" i="4"/>
  <c r="AA25" i="4"/>
  <c r="W25" i="4"/>
  <c r="B25" i="4"/>
  <c r="CK24" i="4"/>
  <c r="CG24" i="4"/>
  <c r="CA24" i="4"/>
  <c r="CE24" i="4"/>
  <c r="AA24" i="4"/>
  <c r="W24" i="4"/>
  <c r="B24" i="4"/>
  <c r="CI24" i="4"/>
  <c r="CC24" i="4"/>
  <c r="CK23" i="4"/>
  <c r="CE23" i="4"/>
  <c r="AA23" i="4"/>
  <c r="CJ23" i="4"/>
  <c r="CD23" i="4"/>
  <c r="W23" i="4"/>
  <c r="B23" i="4"/>
  <c r="CG23" i="4"/>
  <c r="CA23" i="4"/>
  <c r="CK22" i="4"/>
  <c r="CG22" i="4"/>
  <c r="CE22" i="4"/>
  <c r="CC22" i="4"/>
  <c r="CA22" i="4"/>
  <c r="AA22" i="4"/>
  <c r="W22" i="4"/>
  <c r="CJ22" i="4"/>
  <c r="CD22" i="4"/>
  <c r="B22" i="4"/>
  <c r="CI22" i="4"/>
  <c r="CK21" i="4"/>
  <c r="CI21" i="4"/>
  <c r="CC21" i="4"/>
  <c r="CE21" i="4"/>
  <c r="AA21" i="4"/>
  <c r="CJ21" i="4"/>
  <c r="CD21" i="4"/>
  <c r="W21" i="4"/>
  <c r="B21" i="4"/>
  <c r="CG21" i="4"/>
  <c r="CA21" i="4"/>
  <c r="CK20" i="4"/>
  <c r="CJ20" i="4"/>
  <c r="CD20" i="4"/>
  <c r="CE20" i="4"/>
  <c r="AA20" i="4"/>
  <c r="W20" i="4"/>
  <c r="B20" i="4"/>
  <c r="CK19" i="4"/>
  <c r="CE19" i="4"/>
  <c r="AA19" i="4"/>
  <c r="W19" i="4"/>
  <c r="B19" i="4"/>
  <c r="CK18" i="4"/>
  <c r="CH18" i="4"/>
  <c r="CB18" i="4"/>
  <c r="CG18" i="4"/>
  <c r="CA18" i="4"/>
  <c r="CE18" i="4"/>
  <c r="AA18" i="4"/>
  <c r="W18" i="4"/>
  <c r="B18" i="4"/>
  <c r="CK17" i="4"/>
  <c r="CI17" i="4"/>
  <c r="CH17" i="4"/>
  <c r="CB17" i="4"/>
  <c r="CE17" i="4"/>
  <c r="CC17" i="4"/>
  <c r="AA17" i="4"/>
  <c r="W17" i="4"/>
  <c r="B17" i="4"/>
  <c r="CG17" i="4"/>
  <c r="CA17" i="4"/>
  <c r="CK16" i="4"/>
  <c r="CE16" i="4"/>
  <c r="AA16" i="4"/>
  <c r="W16" i="4"/>
  <c r="B16" i="4"/>
  <c r="CK15" i="4"/>
  <c r="CI15" i="4"/>
  <c r="CH15" i="4"/>
  <c r="CB15" i="4"/>
  <c r="CE15" i="4"/>
  <c r="CC15" i="4"/>
  <c r="AA15" i="4"/>
  <c r="W15" i="4"/>
  <c r="B15" i="4"/>
  <c r="CG15" i="4"/>
  <c r="CA15" i="4"/>
  <c r="CK14" i="4"/>
  <c r="CE14" i="4"/>
  <c r="CJ14" i="4"/>
  <c r="CD14" i="4"/>
  <c r="AA14" i="4"/>
  <c r="W14" i="4"/>
  <c r="B14" i="4"/>
  <c r="CK13" i="4"/>
  <c r="CI13" i="4"/>
  <c r="CH13" i="4"/>
  <c r="CB13" i="4"/>
  <c r="CE13" i="4"/>
  <c r="CC13" i="4"/>
  <c r="AA13" i="4"/>
  <c r="W13" i="4"/>
  <c r="B13" i="4"/>
  <c r="CG13" i="4"/>
  <c r="CA13" i="4"/>
  <c r="CK12" i="4"/>
  <c r="CE12" i="4"/>
  <c r="CJ12" i="4"/>
  <c r="CD12" i="4"/>
  <c r="CG12" i="4"/>
  <c r="CA12" i="4"/>
  <c r="AA12" i="4"/>
  <c r="W12" i="4"/>
  <c r="B12" i="4"/>
  <c r="CK11" i="4"/>
  <c r="CI11" i="4"/>
  <c r="CH11" i="4"/>
  <c r="CB11" i="4"/>
  <c r="CE11" i="4"/>
  <c r="CC11" i="4"/>
  <c r="AA11" i="4"/>
  <c r="W11" i="4"/>
  <c r="B11" i="4"/>
  <c r="CG11" i="4"/>
  <c r="A5" i="4"/>
  <c r="A4" i="4"/>
  <c r="A3" i="4"/>
  <c r="A2" i="4"/>
  <c r="AY12" i="4"/>
  <c r="CA11" i="4"/>
  <c r="AY11" i="4"/>
  <c r="CI16" i="4"/>
  <c r="CC16" i="4"/>
  <c r="CH16" i="4"/>
  <c r="CB16" i="4"/>
  <c r="CG19" i="4"/>
  <c r="CA19" i="4"/>
  <c r="CJ19" i="4"/>
  <c r="CD19" i="4"/>
  <c r="CG27" i="4"/>
  <c r="CA27" i="4"/>
  <c r="AY27" i="4"/>
  <c r="CJ27" i="4"/>
  <c r="CD27" i="4"/>
  <c r="AY37" i="4"/>
  <c r="CG51" i="4"/>
  <c r="CA51" i="4"/>
  <c r="CJ51" i="4"/>
  <c r="CD51" i="4"/>
  <c r="CI51" i="4"/>
  <c r="CC51" i="4"/>
  <c r="CJ60" i="4"/>
  <c r="CD60" i="4"/>
  <c r="CG60" i="4"/>
  <c r="CA60" i="4"/>
  <c r="CI60" i="4"/>
  <c r="CC60" i="4"/>
  <c r="CH60" i="4"/>
  <c r="CB60" i="4"/>
  <c r="CJ113" i="4"/>
  <c r="CD113" i="4"/>
  <c r="CK113" i="4"/>
  <c r="CE113" i="4"/>
  <c r="CI113" i="4"/>
  <c r="CC113" i="4"/>
  <c r="CH113" i="4"/>
  <c r="CB113" i="4"/>
  <c r="CG113" i="4"/>
  <c r="CA113" i="4"/>
  <c r="CJ115" i="4"/>
  <c r="CD115" i="4"/>
  <c r="CH115" i="4"/>
  <c r="CB115" i="4"/>
  <c r="CG115" i="4"/>
  <c r="CA115" i="4"/>
  <c r="CL115" i="4"/>
  <c r="CF115" i="4"/>
  <c r="CK115" i="4"/>
  <c r="CE115" i="4"/>
  <c r="CI115" i="4"/>
  <c r="CC115" i="4"/>
  <c r="CJ117" i="4"/>
  <c r="CD117" i="4"/>
  <c r="CK117" i="4"/>
  <c r="CE117" i="4"/>
  <c r="CH117" i="4"/>
  <c r="CB117" i="4"/>
  <c r="CG117" i="4"/>
  <c r="CA117" i="4"/>
  <c r="CL117" i="4"/>
  <c r="CF117" i="4"/>
  <c r="CI117" i="4"/>
  <c r="CC117" i="4"/>
  <c r="CI14" i="4"/>
  <c r="CC14" i="4"/>
  <c r="CH14" i="4"/>
  <c r="CB14" i="4"/>
  <c r="CI20" i="4"/>
  <c r="CC20" i="4"/>
  <c r="CG20" i="4"/>
  <c r="CA20" i="4"/>
  <c r="CI28" i="4"/>
  <c r="CC28" i="4"/>
  <c r="CG28" i="4"/>
  <c r="CA28" i="4"/>
  <c r="CI36" i="4"/>
  <c r="CC36" i="4"/>
  <c r="CG36" i="4"/>
  <c r="CA36" i="4"/>
  <c r="CJ36" i="4"/>
  <c r="CD36" i="4"/>
  <c r="CH51" i="4"/>
  <c r="CB51" i="4"/>
  <c r="AY58" i="4"/>
  <c r="CG59" i="4"/>
  <c r="CA59" i="4"/>
  <c r="CJ59" i="4"/>
  <c r="CD59" i="4"/>
  <c r="CI59" i="4"/>
  <c r="CC59" i="4"/>
  <c r="CJ109" i="4"/>
  <c r="CD109" i="4"/>
  <c r="CK109" i="4"/>
  <c r="CE109" i="4"/>
  <c r="CL109" i="4"/>
  <c r="CF109" i="4"/>
  <c r="CI109" i="4"/>
  <c r="CC109" i="4"/>
  <c r="CH109" i="4"/>
  <c r="CB109" i="4"/>
  <c r="CJ111" i="4"/>
  <c r="CD111" i="4"/>
  <c r="CH111" i="4"/>
  <c r="CB111" i="4"/>
  <c r="CI111" i="4"/>
  <c r="CC111" i="4"/>
  <c r="CG111" i="4"/>
  <c r="CA111" i="4"/>
  <c r="CL111" i="4"/>
  <c r="CF111" i="4"/>
  <c r="AA71" i="4"/>
  <c r="CI12" i="4"/>
  <c r="CC12" i="4"/>
  <c r="CH12" i="4"/>
  <c r="CB12" i="4"/>
  <c r="B71" i="4"/>
  <c r="CG16" i="4"/>
  <c r="CA16" i="4"/>
  <c r="AY16" i="4"/>
  <c r="CH19" i="4"/>
  <c r="CB19" i="4"/>
  <c r="CH27" i="4"/>
  <c r="CB27" i="4"/>
  <c r="CG35" i="4"/>
  <c r="CA35" i="4"/>
  <c r="CJ35" i="4"/>
  <c r="CD35" i="4"/>
  <c r="CI35" i="4"/>
  <c r="CC35" i="4"/>
  <c r="CH36" i="4"/>
  <c r="CB36" i="4"/>
  <c r="CI44" i="4"/>
  <c r="CC44" i="4"/>
  <c r="CG44" i="4"/>
  <c r="CA44" i="4"/>
  <c r="CJ44" i="4"/>
  <c r="CD44" i="4"/>
  <c r="AY53" i="4"/>
  <c r="CH59" i="4"/>
  <c r="CB59" i="4"/>
  <c r="CG109" i="4"/>
  <c r="CA109" i="4"/>
  <c r="CL113" i="4"/>
  <c r="CF113" i="4"/>
  <c r="CJ116" i="4"/>
  <c r="CD116" i="4"/>
  <c r="CL116" i="4"/>
  <c r="CF116" i="4"/>
  <c r="CG116" i="4"/>
  <c r="CA116" i="4"/>
  <c r="CK116" i="4"/>
  <c r="CE116" i="4"/>
  <c r="CI116" i="4"/>
  <c r="CC116" i="4"/>
  <c r="CH116" i="4"/>
  <c r="CB116" i="4"/>
  <c r="CG14" i="4"/>
  <c r="CA14" i="4"/>
  <c r="CJ16" i="4"/>
  <c r="CD16" i="4"/>
  <c r="CI18" i="4"/>
  <c r="CC18" i="4"/>
  <c r="AY18" i="4"/>
  <c r="CJ18" i="4"/>
  <c r="CD18" i="4"/>
  <c r="CI19" i="4"/>
  <c r="CC19" i="4"/>
  <c r="CH20" i="4"/>
  <c r="CB20" i="4"/>
  <c r="CG25" i="4"/>
  <c r="CA25" i="4"/>
  <c r="AY25" i="4"/>
  <c r="CJ25" i="4"/>
  <c r="CD25" i="4"/>
  <c r="CI25" i="4"/>
  <c r="CC25" i="4"/>
  <c r="CI26" i="4"/>
  <c r="CC26" i="4"/>
  <c r="CJ26" i="4"/>
  <c r="CD26" i="4"/>
  <c r="AY26" i="4"/>
  <c r="CI27" i="4"/>
  <c r="CC27" i="4"/>
  <c r="CH28" i="4"/>
  <c r="CB28" i="4"/>
  <c r="AY31" i="4"/>
  <c r="CH35" i="4"/>
  <c r="CB35" i="4"/>
  <c r="CG43" i="4"/>
  <c r="CA43" i="4"/>
  <c r="CJ43" i="4"/>
  <c r="CD43" i="4"/>
  <c r="CI43" i="4"/>
  <c r="CC43" i="4"/>
  <c r="CH44" i="4"/>
  <c r="CB44" i="4"/>
  <c r="CI52" i="4"/>
  <c r="CC52" i="4"/>
  <c r="CG52" i="4"/>
  <c r="CA52" i="4"/>
  <c r="CJ52" i="4"/>
  <c r="CD52" i="4"/>
  <c r="CH95" i="4"/>
  <c r="CB95" i="4"/>
  <c r="AR95" i="4"/>
  <c r="C95" i="4"/>
  <c r="CI95" i="4"/>
  <c r="CC95" i="4"/>
  <c r="CJ95" i="4"/>
  <c r="CD95" i="4"/>
  <c r="AR96" i="4"/>
  <c r="CJ110" i="4"/>
  <c r="CD110" i="4"/>
  <c r="CI110" i="4"/>
  <c r="CC110" i="4"/>
  <c r="CG110" i="4"/>
  <c r="CA110" i="4"/>
  <c r="CL110" i="4"/>
  <c r="CF110" i="4"/>
  <c r="CK110" i="4"/>
  <c r="CE110" i="4"/>
  <c r="CH110" i="4"/>
  <c r="CB110" i="4"/>
  <c r="CK111" i="4"/>
  <c r="CE111" i="4"/>
  <c r="AY32" i="4"/>
  <c r="CH33" i="4"/>
  <c r="CB33" i="4"/>
  <c r="CH34" i="4"/>
  <c r="CB34" i="4"/>
  <c r="AY34" i="4"/>
  <c r="CH41" i="4"/>
  <c r="CB41" i="4"/>
  <c r="CH42" i="4"/>
  <c r="CB42" i="4"/>
  <c r="AY42" i="4"/>
  <c r="CH49" i="4"/>
  <c r="CB49" i="4"/>
  <c r="AY49" i="4"/>
  <c r="CH50" i="4"/>
  <c r="CB50" i="4"/>
  <c r="AY50" i="4"/>
  <c r="CH57" i="4"/>
  <c r="CB57" i="4"/>
  <c r="CH58" i="4"/>
  <c r="CB58" i="4"/>
  <c r="CG94" i="4"/>
  <c r="CA94" i="4"/>
  <c r="CI94" i="4"/>
  <c r="CC94" i="4"/>
  <c r="CJ114" i="4"/>
  <c r="CD114" i="4"/>
  <c r="CI114" i="4"/>
  <c r="CC114" i="4"/>
  <c r="CH114" i="4"/>
  <c r="CB114" i="4"/>
  <c r="CJ119" i="4"/>
  <c r="CD119" i="4"/>
  <c r="CH119" i="4"/>
  <c r="CB119" i="4"/>
  <c r="CI119" i="4"/>
  <c r="CC119" i="4"/>
  <c r="CJ11" i="4"/>
  <c r="CD11" i="4"/>
  <c r="CJ13" i="4"/>
  <c r="CD13" i="4"/>
  <c r="AY13" i="4"/>
  <c r="CJ15" i="4"/>
  <c r="CD15" i="4"/>
  <c r="AY15" i="4"/>
  <c r="CJ17" i="4"/>
  <c r="CD17" i="4"/>
  <c r="AY17" i="4"/>
  <c r="CH23" i="4"/>
  <c r="CB23" i="4"/>
  <c r="AY23" i="4"/>
  <c r="CH24" i="4"/>
  <c r="CB24" i="4"/>
  <c r="AY24" i="4"/>
  <c r="AY30" i="4"/>
  <c r="CH31" i="4"/>
  <c r="CB31" i="4"/>
  <c r="CH32" i="4"/>
  <c r="CB32" i="4"/>
  <c r="CI33" i="4"/>
  <c r="CC33" i="4"/>
  <c r="CJ34" i="4"/>
  <c r="CD34" i="4"/>
  <c r="CH39" i="4"/>
  <c r="CB39" i="4"/>
  <c r="CH40" i="4"/>
  <c r="CB40" i="4"/>
  <c r="AY40" i="4"/>
  <c r="CI41" i="4"/>
  <c r="CC41" i="4"/>
  <c r="CJ42" i="4"/>
  <c r="CD42" i="4"/>
  <c r="CH47" i="4"/>
  <c r="CB47" i="4"/>
  <c r="AY47" i="4"/>
  <c r="CH48" i="4"/>
  <c r="CB48" i="4"/>
  <c r="AY48" i="4"/>
  <c r="CI49" i="4"/>
  <c r="CC49" i="4"/>
  <c r="CJ50" i="4"/>
  <c r="CD50" i="4"/>
  <c r="CH55" i="4"/>
  <c r="CB55" i="4"/>
  <c r="AY55" i="4"/>
  <c r="CH56" i="4"/>
  <c r="CB56" i="4"/>
  <c r="AY56" i="4"/>
  <c r="CI57" i="4"/>
  <c r="CC57" i="4"/>
  <c r="CJ58" i="4"/>
  <c r="CD58" i="4"/>
  <c r="CH63" i="4"/>
  <c r="CB63" i="4"/>
  <c r="AY63" i="4"/>
  <c r="CI63" i="4"/>
  <c r="CC63" i="4"/>
  <c r="CJ63" i="4"/>
  <c r="CD63" i="4"/>
  <c r="CJ68" i="4"/>
  <c r="CD68" i="4"/>
  <c r="AY68" i="4"/>
  <c r="E104" i="4"/>
  <c r="CH94" i="4"/>
  <c r="CB94" i="4"/>
  <c r="CI97" i="4"/>
  <c r="CC97" i="4"/>
  <c r="CJ97" i="4"/>
  <c r="CD97" i="4"/>
  <c r="AR97" i="4"/>
  <c r="CI98" i="4"/>
  <c r="CC98" i="4"/>
  <c r="CG98" i="4"/>
  <c r="CA98" i="4"/>
  <c r="AR98" i="4"/>
  <c r="CI99" i="4"/>
  <c r="CC99" i="4"/>
  <c r="AR99" i="4"/>
  <c r="CJ99" i="4"/>
  <c r="CD99" i="4"/>
  <c r="CI100" i="4"/>
  <c r="CC100" i="4"/>
  <c r="CG100" i="4"/>
  <c r="CA100" i="4"/>
  <c r="AR100" i="4"/>
  <c r="CI101" i="4"/>
  <c r="CC101" i="4"/>
  <c r="AR101" i="4"/>
  <c r="CJ101" i="4"/>
  <c r="CD101" i="4"/>
  <c r="CI102" i="4"/>
  <c r="CC102" i="4"/>
  <c r="CG102" i="4"/>
  <c r="CA102" i="4"/>
  <c r="AR102" i="4"/>
  <c r="CI103" i="4"/>
  <c r="CC103" i="4"/>
  <c r="AR103" i="4"/>
  <c r="CJ103" i="4"/>
  <c r="CD103" i="4"/>
  <c r="C104" i="4"/>
  <c r="CK114" i="4"/>
  <c r="CE114" i="4"/>
  <c r="CJ118" i="4"/>
  <c r="CD118" i="4"/>
  <c r="CI118" i="4"/>
  <c r="CC118" i="4"/>
  <c r="AT118" i="4"/>
  <c r="CH118" i="4"/>
  <c r="CB118" i="4"/>
  <c r="CK119" i="4"/>
  <c r="CE119" i="4"/>
  <c r="W71" i="4"/>
  <c r="CH21" i="4"/>
  <c r="CB21" i="4"/>
  <c r="AY21" i="4"/>
  <c r="CH22" i="4"/>
  <c r="CB22" i="4"/>
  <c r="AY22" i="4"/>
  <c r="CI23" i="4"/>
  <c r="CC23" i="4"/>
  <c r="CJ24" i="4"/>
  <c r="CD24" i="4"/>
  <c r="CH29" i="4"/>
  <c r="CB29" i="4"/>
  <c r="AY29" i="4"/>
  <c r="CH30" i="4"/>
  <c r="CB30" i="4"/>
  <c r="CI31" i="4"/>
  <c r="CC31" i="4"/>
  <c r="CJ32" i="4"/>
  <c r="CD32" i="4"/>
  <c r="CJ33" i="4"/>
  <c r="CD33" i="4"/>
  <c r="CH37" i="4"/>
  <c r="CB37" i="4"/>
  <c r="CH38" i="4"/>
  <c r="CB38" i="4"/>
  <c r="AY38" i="4"/>
  <c r="CI39" i="4"/>
  <c r="CC39" i="4"/>
  <c r="AY39" i="4"/>
  <c r="CJ40" i="4"/>
  <c r="CD40" i="4"/>
  <c r="CJ41" i="4"/>
  <c r="CD41" i="4"/>
  <c r="CH45" i="4"/>
  <c r="CB45" i="4"/>
  <c r="AY45" i="4"/>
  <c r="CH46" i="4"/>
  <c r="CB46" i="4"/>
  <c r="AY46" i="4"/>
  <c r="CI47" i="4"/>
  <c r="CC47" i="4"/>
  <c r="CJ48" i="4"/>
  <c r="CD48" i="4"/>
  <c r="CJ49" i="4"/>
  <c r="CD49" i="4"/>
  <c r="CH53" i="4"/>
  <c r="CB53" i="4"/>
  <c r="CH54" i="4"/>
  <c r="CB54" i="4"/>
  <c r="AY54" i="4"/>
  <c r="CI55" i="4"/>
  <c r="CC55" i="4"/>
  <c r="CJ56" i="4"/>
  <c r="CD56" i="4"/>
  <c r="CJ57" i="4"/>
  <c r="CD57" i="4"/>
  <c r="AY57" i="4"/>
  <c r="CH65" i="4"/>
  <c r="CB65" i="4"/>
  <c r="AY65" i="4"/>
  <c r="CJ65" i="4"/>
  <c r="CD65" i="4"/>
  <c r="CI65" i="4"/>
  <c r="CC65" i="4"/>
  <c r="CI67" i="4"/>
  <c r="CC67" i="4"/>
  <c r="AY67" i="4"/>
  <c r="CJ94" i="4"/>
  <c r="CD94" i="4"/>
  <c r="D104" i="4"/>
  <c r="CJ112" i="4"/>
  <c r="CD112" i="4"/>
  <c r="CL112" i="4"/>
  <c r="CF112" i="4"/>
  <c r="CG112" i="4"/>
  <c r="CA112" i="4"/>
  <c r="AT112" i="4"/>
  <c r="CL114" i="4"/>
  <c r="CF114" i="4"/>
  <c r="CK118" i="4"/>
  <c r="CE118" i="4"/>
  <c r="CL119" i="4"/>
  <c r="CF119" i="4"/>
  <c r="CG61" i="4"/>
  <c r="CA61" i="4"/>
  <c r="AY61" i="4"/>
  <c r="CJ62" i="4"/>
  <c r="CD62" i="4"/>
  <c r="AY62" i="4"/>
  <c r="CG69" i="4"/>
  <c r="CA69" i="4"/>
  <c r="AY69" i="4"/>
  <c r="CJ70" i="4"/>
  <c r="CD70" i="4"/>
  <c r="AY70" i="4"/>
  <c r="AY41" i="4"/>
  <c r="AT119" i="4"/>
  <c r="AT110" i="4"/>
  <c r="A195" i="4"/>
  <c r="AY36" i="4"/>
  <c r="AY20" i="4"/>
  <c r="AT113" i="4"/>
  <c r="AY52" i="4"/>
  <c r="AY14" i="4"/>
  <c r="AT116" i="4"/>
  <c r="AT109" i="4"/>
  <c r="AY44" i="4"/>
  <c r="AT115" i="4"/>
  <c r="AY19" i="4"/>
  <c r="B195" i="4"/>
  <c r="AT114" i="4"/>
  <c r="AR94" i="4"/>
  <c r="AY33" i="4"/>
  <c r="AY43" i="4"/>
  <c r="AY35" i="4"/>
  <c r="AT111" i="4"/>
  <c r="AY59" i="4"/>
  <c r="AY28" i="4"/>
  <c r="AT117" i="4"/>
  <c r="AY60" i="4"/>
  <c r="AY51" i="4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CH103" i="3"/>
  <c r="CB103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CG99" i="3"/>
  <c r="CA99" i="3"/>
  <c r="E99" i="3"/>
  <c r="D99" i="3"/>
  <c r="C99" i="3"/>
  <c r="CH98" i="3"/>
  <c r="CB98" i="3"/>
  <c r="E98" i="3"/>
  <c r="D98" i="3"/>
  <c r="C98" i="3"/>
  <c r="E97" i="3"/>
  <c r="D97" i="3"/>
  <c r="C97" i="3"/>
  <c r="CH96" i="3"/>
  <c r="CG96" i="3"/>
  <c r="CB96" i="3"/>
  <c r="CA96" i="3"/>
  <c r="E96" i="3"/>
  <c r="CI96" i="3"/>
  <c r="CC96" i="3"/>
  <c r="C96" i="3"/>
  <c r="CJ95" i="3"/>
  <c r="CD95" i="3"/>
  <c r="CH95" i="3"/>
  <c r="CG95" i="3"/>
  <c r="CB95" i="3"/>
  <c r="CA95" i="3"/>
  <c r="AR95" i="3"/>
  <c r="E95" i="3"/>
  <c r="CI95" i="3"/>
  <c r="CC95" i="3"/>
  <c r="C95" i="3"/>
  <c r="E94" i="3"/>
  <c r="D94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89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Z71" i="3"/>
  <c r="Y71" i="3"/>
  <c r="X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CK70" i="3"/>
  <c r="CH70" i="3"/>
  <c r="CB70" i="3"/>
  <c r="CE70" i="3"/>
  <c r="AA70" i="3"/>
  <c r="W70" i="3"/>
  <c r="B70" i="3"/>
  <c r="CK69" i="3"/>
  <c r="CE69" i="3"/>
  <c r="AA69" i="3"/>
  <c r="W69" i="3"/>
  <c r="B69" i="3"/>
  <c r="CK68" i="3"/>
  <c r="CE68" i="3"/>
  <c r="AA68" i="3"/>
  <c r="W68" i="3"/>
  <c r="B68" i="3"/>
  <c r="CK67" i="3"/>
  <c r="CJ67" i="3"/>
  <c r="CD67" i="3"/>
  <c r="CG67" i="3"/>
  <c r="CE67" i="3"/>
  <c r="CC67" i="3"/>
  <c r="CA67" i="3"/>
  <c r="AA67" i="3"/>
  <c r="W67" i="3"/>
  <c r="B67" i="3"/>
  <c r="CI67" i="3"/>
  <c r="CK66" i="3"/>
  <c r="CI66" i="3"/>
  <c r="CC66" i="3"/>
  <c r="CE66" i="3"/>
  <c r="CD66" i="3"/>
  <c r="AA66" i="3"/>
  <c r="CJ66" i="3"/>
  <c r="W66" i="3"/>
  <c r="B66" i="3"/>
  <c r="CG66" i="3"/>
  <c r="CA66" i="3"/>
  <c r="CK65" i="3"/>
  <c r="CE65" i="3"/>
  <c r="AA65" i="3"/>
  <c r="W65" i="3"/>
  <c r="B65" i="3"/>
  <c r="CK64" i="3"/>
  <c r="CJ64" i="3"/>
  <c r="CH64" i="3"/>
  <c r="CB64" i="3"/>
  <c r="CE64" i="3"/>
  <c r="CD64" i="3"/>
  <c r="CA64" i="3"/>
  <c r="AA64" i="3"/>
  <c r="W64" i="3"/>
  <c r="B64" i="3"/>
  <c r="CG64" i="3"/>
  <c r="CK63" i="3"/>
  <c r="CH63" i="3"/>
  <c r="CB63" i="3"/>
  <c r="CE63" i="3"/>
  <c r="AA63" i="3"/>
  <c r="W63" i="3"/>
  <c r="B63" i="3"/>
  <c r="CK62" i="3"/>
  <c r="CE62" i="3"/>
  <c r="AA62" i="3"/>
  <c r="W62" i="3"/>
  <c r="B62" i="3"/>
  <c r="CI62" i="3"/>
  <c r="CC62" i="3"/>
  <c r="CK61" i="3"/>
  <c r="CH61" i="3"/>
  <c r="CB61" i="3"/>
  <c r="CE61" i="3"/>
  <c r="AA61" i="3"/>
  <c r="W61" i="3"/>
  <c r="B61" i="3"/>
  <c r="CK60" i="3"/>
  <c r="CE60" i="3"/>
  <c r="CI60" i="3"/>
  <c r="CH60" i="3"/>
  <c r="CG60" i="3"/>
  <c r="CA60" i="3"/>
  <c r="CC60" i="3"/>
  <c r="CB60" i="3"/>
  <c r="AA60" i="3"/>
  <c r="W60" i="3"/>
  <c r="B60" i="3"/>
  <c r="CK59" i="3"/>
  <c r="CI59" i="3"/>
  <c r="CC59" i="3"/>
  <c r="CE59" i="3"/>
  <c r="CB59" i="3"/>
  <c r="AA59" i="3"/>
  <c r="W59" i="3"/>
  <c r="B59" i="3"/>
  <c r="CH59" i="3"/>
  <c r="CK58" i="3"/>
  <c r="CE58" i="3"/>
  <c r="CI58" i="3"/>
  <c r="CH58" i="3"/>
  <c r="CB58" i="3"/>
  <c r="AY58" i="3"/>
  <c r="CG58" i="3"/>
  <c r="CA58" i="3"/>
  <c r="CD58" i="3"/>
  <c r="CC58" i="3"/>
  <c r="AA58" i="3"/>
  <c r="W58" i="3"/>
  <c r="B58" i="3"/>
  <c r="CJ58" i="3"/>
  <c r="CK57" i="3"/>
  <c r="CE57" i="3"/>
  <c r="AA57" i="3"/>
  <c r="W57" i="3"/>
  <c r="B57" i="3"/>
  <c r="CK56" i="3"/>
  <c r="CE56" i="3"/>
  <c r="CI56" i="3"/>
  <c r="CC56" i="3"/>
  <c r="CH56" i="3"/>
  <c r="CG56" i="3"/>
  <c r="CA56" i="3"/>
  <c r="CB56" i="3"/>
  <c r="AA56" i="3"/>
  <c r="W56" i="3"/>
  <c r="B56" i="3"/>
  <c r="CK55" i="3"/>
  <c r="CE55" i="3"/>
  <c r="CI55" i="3"/>
  <c r="CC55" i="3"/>
  <c r="CB55" i="3"/>
  <c r="AA55" i="3"/>
  <c r="W55" i="3"/>
  <c r="CJ55" i="3"/>
  <c r="CD55" i="3"/>
  <c r="B55" i="3"/>
  <c r="CH55" i="3"/>
  <c r="CK54" i="3"/>
  <c r="CE54" i="3"/>
  <c r="CI54" i="3"/>
  <c r="CH54" i="3"/>
  <c r="CG54" i="3"/>
  <c r="CA54" i="3"/>
  <c r="CC54" i="3"/>
  <c r="CB54" i="3"/>
  <c r="AA54" i="3"/>
  <c r="W54" i="3"/>
  <c r="B54" i="3"/>
  <c r="CJ54" i="3"/>
  <c r="CD54" i="3"/>
  <c r="CK53" i="3"/>
  <c r="CJ53" i="3"/>
  <c r="CD53" i="3"/>
  <c r="CG53" i="3"/>
  <c r="CE53" i="3"/>
  <c r="CA53" i="3"/>
  <c r="AA53" i="3"/>
  <c r="W53" i="3"/>
  <c r="B53" i="3"/>
  <c r="CK52" i="3"/>
  <c r="CE52" i="3"/>
  <c r="CI52" i="3"/>
  <c r="CH52" i="3"/>
  <c r="CG52" i="3"/>
  <c r="CA52" i="3"/>
  <c r="CC52" i="3"/>
  <c r="CB52" i="3"/>
  <c r="AA52" i="3"/>
  <c r="W52" i="3"/>
  <c r="B52" i="3"/>
  <c r="CK51" i="3"/>
  <c r="CE51" i="3"/>
  <c r="CI51" i="3"/>
  <c r="CC51" i="3"/>
  <c r="CB51" i="3"/>
  <c r="AA51" i="3"/>
  <c r="W51" i="3"/>
  <c r="B51" i="3"/>
  <c r="CH51" i="3"/>
  <c r="CK50" i="3"/>
  <c r="CE50" i="3"/>
  <c r="CI50" i="3"/>
  <c r="CH50" i="3"/>
  <c r="CG50" i="3"/>
  <c r="CA50" i="3"/>
  <c r="CC50" i="3"/>
  <c r="CB50" i="3"/>
  <c r="AA50" i="3"/>
  <c r="W50" i="3"/>
  <c r="B50" i="3"/>
  <c r="CK49" i="3"/>
  <c r="CG49" i="3"/>
  <c r="CA49" i="3"/>
  <c r="CE49" i="3"/>
  <c r="AA49" i="3"/>
  <c r="W49" i="3"/>
  <c r="B49" i="3"/>
  <c r="CJ49" i="3"/>
  <c r="CD49" i="3"/>
  <c r="CK48" i="3"/>
  <c r="CE48" i="3"/>
  <c r="CI48" i="3"/>
  <c r="CC48" i="3"/>
  <c r="CH48" i="3"/>
  <c r="CG48" i="3"/>
  <c r="CA48" i="3"/>
  <c r="CB48" i="3"/>
  <c r="AA48" i="3"/>
  <c r="W48" i="3"/>
  <c r="B48" i="3"/>
  <c r="CK47" i="3"/>
  <c r="CE47" i="3"/>
  <c r="AA47" i="3"/>
  <c r="W47" i="3"/>
  <c r="B47" i="3"/>
  <c r="CK46" i="3"/>
  <c r="CJ46" i="3"/>
  <c r="CD46" i="3"/>
  <c r="CH46" i="3"/>
  <c r="CB46" i="3"/>
  <c r="CE46" i="3"/>
  <c r="AA46" i="3"/>
  <c r="W46" i="3"/>
  <c r="B46" i="3"/>
  <c r="CK45" i="3"/>
  <c r="CH45" i="3"/>
  <c r="CB45" i="3"/>
  <c r="CE45" i="3"/>
  <c r="AA45" i="3"/>
  <c r="W45" i="3"/>
  <c r="B45" i="3"/>
  <c r="CJ45" i="3"/>
  <c r="CD45" i="3"/>
  <c r="CK44" i="3"/>
  <c r="CJ44" i="3"/>
  <c r="CD44" i="3"/>
  <c r="CE44" i="3"/>
  <c r="AA44" i="3"/>
  <c r="W44" i="3"/>
  <c r="B44" i="3"/>
  <c r="CK43" i="3"/>
  <c r="CE43" i="3"/>
  <c r="AA43" i="3"/>
  <c r="W43" i="3"/>
  <c r="B43" i="3"/>
  <c r="CK42" i="3"/>
  <c r="CJ42" i="3"/>
  <c r="CD42" i="3"/>
  <c r="CH42" i="3"/>
  <c r="CB42" i="3"/>
  <c r="CE42" i="3"/>
  <c r="AA42" i="3"/>
  <c r="W42" i="3"/>
  <c r="B42" i="3"/>
  <c r="CK41" i="3"/>
  <c r="CH41" i="3"/>
  <c r="CB41" i="3"/>
  <c r="CE41" i="3"/>
  <c r="AA41" i="3"/>
  <c r="W41" i="3"/>
  <c r="B41" i="3"/>
  <c r="CJ41" i="3"/>
  <c r="CD41" i="3"/>
  <c r="CK40" i="3"/>
  <c r="CJ40" i="3"/>
  <c r="CD40" i="3"/>
  <c r="CE40" i="3"/>
  <c r="AA40" i="3"/>
  <c r="W40" i="3"/>
  <c r="B40" i="3"/>
  <c r="CK39" i="3"/>
  <c r="CE39" i="3"/>
  <c r="AA39" i="3"/>
  <c r="W39" i="3"/>
  <c r="B39" i="3"/>
  <c r="CK38" i="3"/>
  <c r="CJ38" i="3"/>
  <c r="CD38" i="3"/>
  <c r="CH38" i="3"/>
  <c r="CB38" i="3"/>
  <c r="CE38" i="3"/>
  <c r="AA38" i="3"/>
  <c r="W38" i="3"/>
  <c r="B38" i="3"/>
  <c r="CK37" i="3"/>
  <c r="CH37" i="3"/>
  <c r="CB37" i="3"/>
  <c r="CE37" i="3"/>
  <c r="AA37" i="3"/>
  <c r="W37" i="3"/>
  <c r="B37" i="3"/>
  <c r="CJ37" i="3"/>
  <c r="CD37" i="3"/>
  <c r="CK36" i="3"/>
  <c r="CJ36" i="3"/>
  <c r="CD36" i="3"/>
  <c r="CE36" i="3"/>
  <c r="AA36" i="3"/>
  <c r="W36" i="3"/>
  <c r="B36" i="3"/>
  <c r="CK35" i="3"/>
  <c r="CE35" i="3"/>
  <c r="AA35" i="3"/>
  <c r="W35" i="3"/>
  <c r="B35" i="3"/>
  <c r="CK34" i="3"/>
  <c r="CJ34" i="3"/>
  <c r="CD34" i="3"/>
  <c r="CH34" i="3"/>
  <c r="CB34" i="3"/>
  <c r="CE34" i="3"/>
  <c r="AA34" i="3"/>
  <c r="W34" i="3"/>
  <c r="B34" i="3"/>
  <c r="CK33" i="3"/>
  <c r="CH33" i="3"/>
  <c r="CB33" i="3"/>
  <c r="CE33" i="3"/>
  <c r="AA33" i="3"/>
  <c r="W33" i="3"/>
  <c r="B33" i="3"/>
  <c r="CJ33" i="3"/>
  <c r="CD33" i="3"/>
  <c r="CK32" i="3"/>
  <c r="CJ32" i="3"/>
  <c r="CD32" i="3"/>
  <c r="CE32" i="3"/>
  <c r="AA32" i="3"/>
  <c r="W32" i="3"/>
  <c r="B32" i="3"/>
  <c r="CK31" i="3"/>
  <c r="CE31" i="3"/>
  <c r="AA31" i="3"/>
  <c r="W31" i="3"/>
  <c r="B31" i="3"/>
  <c r="CK30" i="3"/>
  <c r="CJ30" i="3"/>
  <c r="CD30" i="3"/>
  <c r="CH30" i="3"/>
  <c r="CB30" i="3"/>
  <c r="CE30" i="3"/>
  <c r="AA30" i="3"/>
  <c r="W30" i="3"/>
  <c r="B30" i="3"/>
  <c r="CK29" i="3"/>
  <c r="CH29" i="3"/>
  <c r="CB29" i="3"/>
  <c r="CE29" i="3"/>
  <c r="AA29" i="3"/>
  <c r="W29" i="3"/>
  <c r="B29" i="3"/>
  <c r="CJ29" i="3"/>
  <c r="CD29" i="3"/>
  <c r="CK28" i="3"/>
  <c r="CJ28" i="3"/>
  <c r="CD28" i="3"/>
  <c r="CE28" i="3"/>
  <c r="AA28" i="3"/>
  <c r="W28" i="3"/>
  <c r="B28" i="3"/>
  <c r="CK27" i="3"/>
  <c r="CE27" i="3"/>
  <c r="AA27" i="3"/>
  <c r="W27" i="3"/>
  <c r="B27" i="3"/>
  <c r="CK26" i="3"/>
  <c r="CJ26" i="3"/>
  <c r="CD26" i="3"/>
  <c r="CH26" i="3"/>
  <c r="CB26" i="3"/>
  <c r="CE26" i="3"/>
  <c r="AA26" i="3"/>
  <c r="W26" i="3"/>
  <c r="B26" i="3"/>
  <c r="CK25" i="3"/>
  <c r="CH25" i="3"/>
  <c r="CB25" i="3"/>
  <c r="CE25" i="3"/>
  <c r="AA25" i="3"/>
  <c r="W25" i="3"/>
  <c r="B25" i="3"/>
  <c r="CJ25" i="3"/>
  <c r="CD25" i="3"/>
  <c r="CK24" i="3"/>
  <c r="CJ24" i="3"/>
  <c r="CD24" i="3"/>
  <c r="CE24" i="3"/>
  <c r="AA24" i="3"/>
  <c r="W24" i="3"/>
  <c r="B24" i="3"/>
  <c r="CK23" i="3"/>
  <c r="CE23" i="3"/>
  <c r="AA23" i="3"/>
  <c r="W23" i="3"/>
  <c r="B23" i="3"/>
  <c r="CK22" i="3"/>
  <c r="CJ22" i="3"/>
  <c r="CD22" i="3"/>
  <c r="CH22" i="3"/>
  <c r="CB22" i="3"/>
  <c r="CE22" i="3"/>
  <c r="AA22" i="3"/>
  <c r="W22" i="3"/>
  <c r="B22" i="3"/>
  <c r="CK21" i="3"/>
  <c r="CH21" i="3"/>
  <c r="CB21" i="3"/>
  <c r="CE21" i="3"/>
  <c r="AA21" i="3"/>
  <c r="W21" i="3"/>
  <c r="B21" i="3"/>
  <c r="CJ21" i="3"/>
  <c r="CD21" i="3"/>
  <c r="CK20" i="3"/>
  <c r="CJ20" i="3"/>
  <c r="CD20" i="3"/>
  <c r="CE20" i="3"/>
  <c r="AA20" i="3"/>
  <c r="W20" i="3"/>
  <c r="B20" i="3"/>
  <c r="CK19" i="3"/>
  <c r="CE19" i="3"/>
  <c r="AA19" i="3"/>
  <c r="W19" i="3"/>
  <c r="B19" i="3"/>
  <c r="CK18" i="3"/>
  <c r="CJ18" i="3"/>
  <c r="CD18" i="3"/>
  <c r="CH18" i="3"/>
  <c r="CB18" i="3"/>
  <c r="CE18" i="3"/>
  <c r="AA18" i="3"/>
  <c r="W18" i="3"/>
  <c r="B18" i="3"/>
  <c r="CK17" i="3"/>
  <c r="CH17" i="3"/>
  <c r="CB17" i="3"/>
  <c r="CE17" i="3"/>
  <c r="AA17" i="3"/>
  <c r="W17" i="3"/>
  <c r="B17" i="3"/>
  <c r="CJ17" i="3"/>
  <c r="CD17" i="3"/>
  <c r="CK16" i="3"/>
  <c r="CG16" i="3"/>
  <c r="CE16" i="3"/>
  <c r="CC16" i="3"/>
  <c r="CA16" i="3"/>
  <c r="AA16" i="3"/>
  <c r="W16" i="3"/>
  <c r="CJ16" i="3"/>
  <c r="CD16" i="3"/>
  <c r="B16" i="3"/>
  <c r="CI16" i="3"/>
  <c r="CK15" i="3"/>
  <c r="CI15" i="3"/>
  <c r="CE15" i="3"/>
  <c r="CC15" i="3"/>
  <c r="AA15" i="3"/>
  <c r="CJ15" i="3"/>
  <c r="CD15" i="3"/>
  <c r="W15" i="3"/>
  <c r="B15" i="3"/>
  <c r="CG15" i="3"/>
  <c r="CA15" i="3"/>
  <c r="CK14" i="3"/>
  <c r="CE14" i="3"/>
  <c r="AA14" i="3"/>
  <c r="W14" i="3"/>
  <c r="B14" i="3"/>
  <c r="CI14" i="3"/>
  <c r="CC14" i="3"/>
  <c r="CK13" i="3"/>
  <c r="CE13" i="3"/>
  <c r="AA13" i="3"/>
  <c r="W13" i="3"/>
  <c r="B13" i="3"/>
  <c r="CG13" i="3"/>
  <c r="CA13" i="3"/>
  <c r="CK12" i="3"/>
  <c r="CG12" i="3"/>
  <c r="CE12" i="3"/>
  <c r="CC12" i="3"/>
  <c r="CA12" i="3"/>
  <c r="AA12" i="3"/>
  <c r="W12" i="3"/>
  <c r="W71" i="3"/>
  <c r="B12" i="3"/>
  <c r="CI12" i="3"/>
  <c r="CK11" i="3"/>
  <c r="CI11" i="3"/>
  <c r="CE11" i="3"/>
  <c r="CC11" i="3"/>
  <c r="AA11" i="3"/>
  <c r="AA71" i="3"/>
  <c r="W11" i="3"/>
  <c r="B11" i="3"/>
  <c r="A5" i="3"/>
  <c r="A4" i="3"/>
  <c r="A3" i="3"/>
  <c r="A2" i="3"/>
  <c r="AY49" i="3"/>
  <c r="AY13" i="3"/>
  <c r="AY12" i="3"/>
  <c r="CH14" i="3"/>
  <c r="CB14" i="3"/>
  <c r="CG27" i="3"/>
  <c r="CA27" i="3"/>
  <c r="CI27" i="3"/>
  <c r="CC27" i="3"/>
  <c r="CG31" i="3"/>
  <c r="CA31" i="3"/>
  <c r="CI31" i="3"/>
  <c r="CC31" i="3"/>
  <c r="CG39" i="3"/>
  <c r="CA39" i="3"/>
  <c r="CI39" i="3"/>
  <c r="CC39" i="3"/>
  <c r="CG43" i="3"/>
  <c r="CA43" i="3"/>
  <c r="CI43" i="3"/>
  <c r="CC43" i="3"/>
  <c r="CH47" i="3"/>
  <c r="CB47" i="3"/>
  <c r="CG47" i="3"/>
  <c r="CA47" i="3"/>
  <c r="CJ47" i="3"/>
  <c r="CD47" i="3"/>
  <c r="CJ119" i="3"/>
  <c r="CD119" i="3"/>
  <c r="CK119" i="3"/>
  <c r="CE119" i="3"/>
  <c r="CG119" i="3"/>
  <c r="CA119" i="3"/>
  <c r="CL119" i="3"/>
  <c r="CF119" i="3"/>
  <c r="CI119" i="3"/>
  <c r="CC119" i="3"/>
  <c r="CH119" i="3"/>
  <c r="CB119" i="3"/>
  <c r="B71" i="3"/>
  <c r="CG11" i="3"/>
  <c r="CH11" i="3"/>
  <c r="CB11" i="3"/>
  <c r="CH12" i="3"/>
  <c r="CB12" i="3"/>
  <c r="CI13" i="3"/>
  <c r="CC13" i="3"/>
  <c r="CJ14" i="3"/>
  <c r="CD14" i="3"/>
  <c r="CI20" i="3"/>
  <c r="CC20" i="3"/>
  <c r="CG20" i="3"/>
  <c r="CA20" i="3"/>
  <c r="CI24" i="3"/>
  <c r="CC24" i="3"/>
  <c r="CG24" i="3"/>
  <c r="CA24" i="3"/>
  <c r="CI28" i="3"/>
  <c r="CC28" i="3"/>
  <c r="CG28" i="3"/>
  <c r="CA28" i="3"/>
  <c r="CI32" i="3"/>
  <c r="CC32" i="3"/>
  <c r="CG32" i="3"/>
  <c r="CA32" i="3"/>
  <c r="CI36" i="3"/>
  <c r="CC36" i="3"/>
  <c r="CG36" i="3"/>
  <c r="CA36" i="3"/>
  <c r="CI40" i="3"/>
  <c r="CC40" i="3"/>
  <c r="CG40" i="3"/>
  <c r="CA40" i="3"/>
  <c r="CI44" i="3"/>
  <c r="CC44" i="3"/>
  <c r="CG44" i="3"/>
  <c r="CA44" i="3"/>
  <c r="CI61" i="3"/>
  <c r="CC61" i="3"/>
  <c r="CJ61" i="3"/>
  <c r="CD61" i="3"/>
  <c r="CG61" i="3"/>
  <c r="CA61" i="3"/>
  <c r="AY61" i="3"/>
  <c r="CI69" i="3"/>
  <c r="CC69" i="3"/>
  <c r="CJ69" i="3"/>
  <c r="CD69" i="3"/>
  <c r="CH69" i="3"/>
  <c r="CB69" i="3"/>
  <c r="CG69" i="3"/>
  <c r="CA69" i="3"/>
  <c r="CH13" i="3"/>
  <c r="CB13" i="3"/>
  <c r="CG19" i="3"/>
  <c r="CA19" i="3"/>
  <c r="CI19" i="3"/>
  <c r="CC19" i="3"/>
  <c r="CG23" i="3"/>
  <c r="CA23" i="3"/>
  <c r="CI23" i="3"/>
  <c r="CC23" i="3"/>
  <c r="CG35" i="3"/>
  <c r="CA35" i="3"/>
  <c r="CI35" i="3"/>
  <c r="CC35" i="3"/>
  <c r="CH57" i="3"/>
  <c r="CB57" i="3"/>
  <c r="CI57" i="3"/>
  <c r="CC57" i="3"/>
  <c r="CG62" i="3"/>
  <c r="CA62" i="3"/>
  <c r="CJ62" i="3"/>
  <c r="CD62" i="3"/>
  <c r="CH62" i="3"/>
  <c r="CB62" i="3"/>
  <c r="E104" i="3"/>
  <c r="C94" i="3"/>
  <c r="CI97" i="3"/>
  <c r="CC97" i="3"/>
  <c r="CJ97" i="3"/>
  <c r="CD97" i="3"/>
  <c r="CH97" i="3"/>
  <c r="CB97" i="3"/>
  <c r="CG97" i="3"/>
  <c r="CA97" i="3"/>
  <c r="AR97" i="3"/>
  <c r="CI101" i="3"/>
  <c r="CC101" i="3"/>
  <c r="CJ101" i="3"/>
  <c r="CD101" i="3"/>
  <c r="CH101" i="3"/>
  <c r="CB101" i="3"/>
  <c r="CG101" i="3"/>
  <c r="CA101" i="3"/>
  <c r="CJ109" i="3"/>
  <c r="CD109" i="3"/>
  <c r="CK109" i="3"/>
  <c r="CE109" i="3"/>
  <c r="CG109" i="3"/>
  <c r="CA109" i="3"/>
  <c r="AT109" i="3"/>
  <c r="CL109" i="3"/>
  <c r="CF109" i="3"/>
  <c r="CI109" i="3"/>
  <c r="CC109" i="3"/>
  <c r="CH109" i="3"/>
  <c r="CB109" i="3"/>
  <c r="CJ110" i="3"/>
  <c r="CD110" i="3"/>
  <c r="CK110" i="3"/>
  <c r="CE110" i="3"/>
  <c r="CG110" i="3"/>
  <c r="CA110" i="3"/>
  <c r="CH110" i="3"/>
  <c r="CB110" i="3"/>
  <c r="CL110" i="3"/>
  <c r="CF110" i="3"/>
  <c r="CI110" i="3"/>
  <c r="CC110" i="3"/>
  <c r="CJ111" i="3"/>
  <c r="CD111" i="3"/>
  <c r="CK111" i="3"/>
  <c r="CE111" i="3"/>
  <c r="CG111" i="3"/>
  <c r="CA111" i="3"/>
  <c r="AT111" i="3"/>
  <c r="CL111" i="3"/>
  <c r="CF111" i="3"/>
  <c r="CI111" i="3"/>
  <c r="CC111" i="3"/>
  <c r="CH111" i="3"/>
  <c r="CB111" i="3"/>
  <c r="CJ112" i="3"/>
  <c r="CD112" i="3"/>
  <c r="CK112" i="3"/>
  <c r="CE112" i="3"/>
  <c r="CG112" i="3"/>
  <c r="CA112" i="3"/>
  <c r="CH112" i="3"/>
  <c r="CB112" i="3"/>
  <c r="CL112" i="3"/>
  <c r="CF112" i="3"/>
  <c r="CI112" i="3"/>
  <c r="CC112" i="3"/>
  <c r="CJ113" i="3"/>
  <c r="CD113" i="3"/>
  <c r="CK113" i="3"/>
  <c r="CE113" i="3"/>
  <c r="CG113" i="3"/>
  <c r="CA113" i="3"/>
  <c r="AT113" i="3"/>
  <c r="CL113" i="3"/>
  <c r="CF113" i="3"/>
  <c r="CI113" i="3"/>
  <c r="CC113" i="3"/>
  <c r="CH113" i="3"/>
  <c r="CB113" i="3"/>
  <c r="CJ114" i="3"/>
  <c r="CD114" i="3"/>
  <c r="CK114" i="3"/>
  <c r="CE114" i="3"/>
  <c r="CG114" i="3"/>
  <c r="CA114" i="3"/>
  <c r="CH114" i="3"/>
  <c r="CB114" i="3"/>
  <c r="CL114" i="3"/>
  <c r="CF114" i="3"/>
  <c r="CI114" i="3"/>
  <c r="CC114" i="3"/>
  <c r="CJ115" i="3"/>
  <c r="CD115" i="3"/>
  <c r="CK115" i="3"/>
  <c r="CE115" i="3"/>
  <c r="CG115" i="3"/>
  <c r="CA115" i="3"/>
  <c r="AT115" i="3"/>
  <c r="CL115" i="3"/>
  <c r="CF115" i="3"/>
  <c r="CI115" i="3"/>
  <c r="CC115" i="3"/>
  <c r="CH115" i="3"/>
  <c r="CB115" i="3"/>
  <c r="CJ116" i="3"/>
  <c r="CD116" i="3"/>
  <c r="CK116" i="3"/>
  <c r="CE116" i="3"/>
  <c r="CG116" i="3"/>
  <c r="CA116" i="3"/>
  <c r="CH116" i="3"/>
  <c r="CB116" i="3"/>
  <c r="CL116" i="3"/>
  <c r="CF116" i="3"/>
  <c r="CI116" i="3"/>
  <c r="CC116" i="3"/>
  <c r="CJ117" i="3"/>
  <c r="CD117" i="3"/>
  <c r="CK117" i="3"/>
  <c r="CE117" i="3"/>
  <c r="CG117" i="3"/>
  <c r="CA117" i="3"/>
  <c r="AT117" i="3"/>
  <c r="CL117" i="3"/>
  <c r="CF117" i="3"/>
  <c r="CI117" i="3"/>
  <c r="CC117" i="3"/>
  <c r="CH117" i="3"/>
  <c r="CB117" i="3"/>
  <c r="CJ118" i="3"/>
  <c r="CD118" i="3"/>
  <c r="CK118" i="3"/>
  <c r="CE118" i="3"/>
  <c r="CG118" i="3"/>
  <c r="CA118" i="3"/>
  <c r="CH118" i="3"/>
  <c r="CB118" i="3"/>
  <c r="CL118" i="3"/>
  <c r="CF118" i="3"/>
  <c r="CI118" i="3"/>
  <c r="CC118" i="3"/>
  <c r="CJ12" i="3"/>
  <c r="CD12" i="3"/>
  <c r="CJ13" i="3"/>
  <c r="CD13" i="3"/>
  <c r="CG17" i="3"/>
  <c r="CA17" i="3"/>
  <c r="AY17" i="3"/>
  <c r="CI17" i="3"/>
  <c r="CC17" i="3"/>
  <c r="CH19" i="3"/>
  <c r="CB19" i="3"/>
  <c r="CG21" i="3"/>
  <c r="CA21" i="3"/>
  <c r="AY21" i="3"/>
  <c r="CI21" i="3"/>
  <c r="CC21" i="3"/>
  <c r="CH23" i="3"/>
  <c r="CB23" i="3"/>
  <c r="CG25" i="3"/>
  <c r="CA25" i="3"/>
  <c r="CI25" i="3"/>
  <c r="CC25" i="3"/>
  <c r="CH27" i="3"/>
  <c r="CB27" i="3"/>
  <c r="CG29" i="3"/>
  <c r="CA29" i="3"/>
  <c r="CI29" i="3"/>
  <c r="CC29" i="3"/>
  <c r="CH31" i="3"/>
  <c r="CB31" i="3"/>
  <c r="CG33" i="3"/>
  <c r="CA33" i="3"/>
  <c r="AY33" i="3"/>
  <c r="CI33" i="3"/>
  <c r="CC33" i="3"/>
  <c r="CH35" i="3"/>
  <c r="CB35" i="3"/>
  <c r="CG37" i="3"/>
  <c r="CA37" i="3"/>
  <c r="AY37" i="3"/>
  <c r="CI37" i="3"/>
  <c r="CC37" i="3"/>
  <c r="CH39" i="3"/>
  <c r="CB39" i="3"/>
  <c r="CG41" i="3"/>
  <c r="CA41" i="3"/>
  <c r="CI41" i="3"/>
  <c r="CC41" i="3"/>
  <c r="CH43" i="3"/>
  <c r="CB43" i="3"/>
  <c r="CG45" i="3"/>
  <c r="CA45" i="3"/>
  <c r="CI45" i="3"/>
  <c r="CC45" i="3"/>
  <c r="CI47" i="3"/>
  <c r="CC47" i="3"/>
  <c r="CH49" i="3"/>
  <c r="CB49" i="3"/>
  <c r="CI49" i="3"/>
  <c r="CC49" i="3"/>
  <c r="CG57" i="3"/>
  <c r="CA57" i="3"/>
  <c r="CG68" i="3"/>
  <c r="CA68" i="3"/>
  <c r="CI68" i="3"/>
  <c r="CC68" i="3"/>
  <c r="CH68" i="3"/>
  <c r="CB68" i="3"/>
  <c r="CJ11" i="3"/>
  <c r="CD11" i="3"/>
  <c r="CG14" i="3"/>
  <c r="CA14" i="3"/>
  <c r="CH15" i="3"/>
  <c r="CB15" i="3"/>
  <c r="AY15" i="3"/>
  <c r="CH16" i="3"/>
  <c r="CB16" i="3"/>
  <c r="AY16" i="3"/>
  <c r="CI18" i="3"/>
  <c r="CC18" i="3"/>
  <c r="CG18" i="3"/>
  <c r="CA18" i="3"/>
  <c r="AY18" i="3"/>
  <c r="CJ19" i="3"/>
  <c r="CD19" i="3"/>
  <c r="CH20" i="3"/>
  <c r="CB20" i="3"/>
  <c r="CI22" i="3"/>
  <c r="CC22" i="3"/>
  <c r="CG22" i="3"/>
  <c r="CA22" i="3"/>
  <c r="AY22" i="3"/>
  <c r="CJ23" i="3"/>
  <c r="CD23" i="3"/>
  <c r="CH24" i="3"/>
  <c r="CB24" i="3"/>
  <c r="CI26" i="3"/>
  <c r="CC26" i="3"/>
  <c r="CG26" i="3"/>
  <c r="CA26" i="3"/>
  <c r="AY26" i="3"/>
  <c r="CJ27" i="3"/>
  <c r="CD27" i="3"/>
  <c r="CH28" i="3"/>
  <c r="CB28" i="3"/>
  <c r="CI30" i="3"/>
  <c r="CC30" i="3"/>
  <c r="CG30" i="3"/>
  <c r="CA30" i="3"/>
  <c r="AY30" i="3"/>
  <c r="CJ31" i="3"/>
  <c r="CD31" i="3"/>
  <c r="CH32" i="3"/>
  <c r="CB32" i="3"/>
  <c r="CI34" i="3"/>
  <c r="CC34" i="3"/>
  <c r="CG34" i="3"/>
  <c r="CA34" i="3"/>
  <c r="AY34" i="3"/>
  <c r="CJ35" i="3"/>
  <c r="CD35" i="3"/>
  <c r="CH36" i="3"/>
  <c r="CB36" i="3"/>
  <c r="CI38" i="3"/>
  <c r="CC38" i="3"/>
  <c r="CG38" i="3"/>
  <c r="CA38" i="3"/>
  <c r="AY38" i="3"/>
  <c r="CJ39" i="3"/>
  <c r="CD39" i="3"/>
  <c r="CH40" i="3"/>
  <c r="CB40" i="3"/>
  <c r="CI42" i="3"/>
  <c r="CC42" i="3"/>
  <c r="CG42" i="3"/>
  <c r="CA42" i="3"/>
  <c r="AY42" i="3"/>
  <c r="CJ43" i="3"/>
  <c r="CD43" i="3"/>
  <c r="CH44" i="3"/>
  <c r="CB44" i="3"/>
  <c r="CI46" i="3"/>
  <c r="CC46" i="3"/>
  <c r="CG46" i="3"/>
  <c r="CA46" i="3"/>
  <c r="AY46" i="3"/>
  <c r="CJ50" i="3"/>
  <c r="CD50" i="3"/>
  <c r="AY50" i="3"/>
  <c r="CH53" i="3"/>
  <c r="CB53" i="3"/>
  <c r="AY53" i="3"/>
  <c r="CI53" i="3"/>
  <c r="CC53" i="3"/>
  <c r="AY54" i="3"/>
  <c r="CJ57" i="3"/>
  <c r="CD57" i="3"/>
  <c r="CI63" i="3"/>
  <c r="CC63" i="3"/>
  <c r="CG63" i="3"/>
  <c r="CA63" i="3"/>
  <c r="CJ63" i="3"/>
  <c r="CD63" i="3"/>
  <c r="CI65" i="3"/>
  <c r="CC65" i="3"/>
  <c r="CG65" i="3"/>
  <c r="CA65" i="3"/>
  <c r="AY65" i="3"/>
  <c r="CJ65" i="3"/>
  <c r="CD65" i="3"/>
  <c r="CH65" i="3"/>
  <c r="CB65" i="3"/>
  <c r="CJ68" i="3"/>
  <c r="CD68" i="3"/>
  <c r="CI98" i="3"/>
  <c r="CC98" i="3"/>
  <c r="CJ98" i="3"/>
  <c r="CD98" i="3"/>
  <c r="CG98" i="3"/>
  <c r="CA98" i="3"/>
  <c r="CI103" i="3"/>
  <c r="CC103" i="3"/>
  <c r="CJ103" i="3"/>
  <c r="CD103" i="3"/>
  <c r="CG103" i="3"/>
  <c r="CA103" i="3"/>
  <c r="CG51" i="3"/>
  <c r="CA51" i="3"/>
  <c r="AY51" i="3"/>
  <c r="CJ52" i="3"/>
  <c r="CD52" i="3"/>
  <c r="AY52" i="3"/>
  <c r="CG59" i="3"/>
  <c r="CA59" i="3"/>
  <c r="CJ60" i="3"/>
  <c r="CD60" i="3"/>
  <c r="AY60" i="3"/>
  <c r="CG70" i="3"/>
  <c r="CA70" i="3"/>
  <c r="CJ70" i="3"/>
  <c r="CD70" i="3"/>
  <c r="CI70" i="3"/>
  <c r="CC70" i="3"/>
  <c r="CI99" i="3"/>
  <c r="CC99" i="3"/>
  <c r="CJ99" i="3"/>
  <c r="CD99" i="3"/>
  <c r="CH99" i="3"/>
  <c r="CB99" i="3"/>
  <c r="AR99" i="3"/>
  <c r="D104" i="3"/>
  <c r="CI100" i="3"/>
  <c r="CC100" i="3"/>
  <c r="CJ100" i="3"/>
  <c r="CD100" i="3"/>
  <c r="CG100" i="3"/>
  <c r="CA100" i="3"/>
  <c r="AR100" i="3"/>
  <c r="CI102" i="3"/>
  <c r="CC102" i="3"/>
  <c r="CJ102" i="3"/>
  <c r="CD102" i="3"/>
  <c r="CG102" i="3"/>
  <c r="CA102" i="3"/>
  <c r="CJ48" i="3"/>
  <c r="CD48" i="3"/>
  <c r="AY48" i="3"/>
  <c r="CJ51" i="3"/>
  <c r="CD51" i="3"/>
  <c r="CG55" i="3"/>
  <c r="CA55" i="3"/>
  <c r="AY55" i="3"/>
  <c r="CJ56" i="3"/>
  <c r="CD56" i="3"/>
  <c r="AY56" i="3"/>
  <c r="CJ59" i="3"/>
  <c r="CD59" i="3"/>
  <c r="CI64" i="3"/>
  <c r="CC64" i="3"/>
  <c r="AY64" i="3"/>
  <c r="CH100" i="3"/>
  <c r="CB100" i="3"/>
  <c r="CH102" i="3"/>
  <c r="CB102" i="3"/>
  <c r="CH66" i="3"/>
  <c r="CB66" i="3"/>
  <c r="AY66" i="3"/>
  <c r="CH67" i="3"/>
  <c r="CB67" i="3"/>
  <c r="AY67" i="3"/>
  <c r="CJ96" i="3"/>
  <c r="CD96" i="3"/>
  <c r="AR96" i="3"/>
  <c r="CG94" i="3"/>
  <c r="CA94" i="3"/>
  <c r="CH94" i="3"/>
  <c r="CB94" i="3"/>
  <c r="C104" i="3"/>
  <c r="CI94" i="3"/>
  <c r="CC94" i="3"/>
  <c r="CJ94" i="3"/>
  <c r="CD94" i="3"/>
  <c r="AR102" i="3"/>
  <c r="AY41" i="3"/>
  <c r="AY25" i="3"/>
  <c r="AY35" i="3"/>
  <c r="AY24" i="3"/>
  <c r="CA11" i="3"/>
  <c r="AY11" i="3"/>
  <c r="AY31" i="3"/>
  <c r="AY70" i="3"/>
  <c r="AY14" i="3"/>
  <c r="AY68" i="3"/>
  <c r="AY45" i="3"/>
  <c r="AY29" i="3"/>
  <c r="AT118" i="3"/>
  <c r="AT116" i="3"/>
  <c r="AT114" i="3"/>
  <c r="AT112" i="3"/>
  <c r="AT110" i="3"/>
  <c r="A195" i="3"/>
  <c r="AT119" i="3"/>
  <c r="AY47" i="3"/>
  <c r="AY59" i="3"/>
  <c r="AY62" i="3"/>
  <c r="AY19" i="3"/>
  <c r="AY40" i="3"/>
  <c r="AY32" i="3"/>
  <c r="AY43" i="3"/>
  <c r="AR98" i="3"/>
  <c r="AR103" i="3"/>
  <c r="AY63" i="3"/>
  <c r="AY57" i="3"/>
  <c r="AR101" i="3"/>
  <c r="AY23" i="3"/>
  <c r="AY69" i="3"/>
  <c r="AY44" i="3"/>
  <c r="AY36" i="3"/>
  <c r="AY28" i="3"/>
  <c r="AY20" i="3"/>
  <c r="AY39" i="3"/>
  <c r="AY27" i="3"/>
  <c r="B195" i="3"/>
  <c r="AR94" i="3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E5" i="1"/>
  <c r="AE6" i="1"/>
  <c r="AG6" i="1"/>
  <c r="AE7" i="1"/>
  <c r="AE8" i="1"/>
  <c r="AE9" i="1"/>
  <c r="AE10" i="1"/>
  <c r="AG10" i="1"/>
  <c r="AE11" i="1"/>
  <c r="AE12" i="1"/>
  <c r="AE13" i="1"/>
  <c r="AE14" i="1"/>
  <c r="AG14" i="1"/>
  <c r="AE15" i="1"/>
  <c r="AE16" i="1"/>
  <c r="AE17" i="1"/>
  <c r="AE18" i="1"/>
  <c r="AG18" i="1"/>
  <c r="AE19" i="1"/>
  <c r="AE20" i="1"/>
  <c r="AE21" i="1"/>
  <c r="AE22" i="1"/>
  <c r="AG22" i="1"/>
  <c r="AE23" i="1"/>
  <c r="AE24" i="1"/>
  <c r="AE25" i="1"/>
  <c r="AE26" i="1"/>
  <c r="AG26" i="1"/>
  <c r="AE27" i="1"/>
  <c r="AE28" i="1"/>
  <c r="AE29" i="1"/>
  <c r="AE30" i="1"/>
  <c r="AG30" i="1"/>
  <c r="AE31" i="1"/>
  <c r="AE32" i="1"/>
  <c r="AE33" i="1"/>
  <c r="AE34" i="1"/>
  <c r="AG34" i="1"/>
  <c r="AE35" i="1"/>
  <c r="AE36" i="1"/>
  <c r="AE37" i="1"/>
  <c r="AE38" i="1"/>
  <c r="AG38" i="1"/>
  <c r="AE39" i="1"/>
  <c r="AE40" i="1"/>
  <c r="AE41" i="1"/>
  <c r="AE42" i="1"/>
  <c r="AG42" i="1"/>
  <c r="AE43" i="1"/>
  <c r="AE44" i="1"/>
  <c r="AE45" i="1"/>
  <c r="AE46" i="1"/>
  <c r="AG46" i="1"/>
  <c r="AE47" i="1"/>
  <c r="AE48" i="1"/>
  <c r="AE49" i="1"/>
  <c r="AE50" i="1"/>
  <c r="AG50" i="1"/>
  <c r="AE51" i="1"/>
  <c r="AE52" i="1"/>
  <c r="AE53" i="1"/>
  <c r="AE54" i="1"/>
  <c r="AG54" i="1"/>
  <c r="AE55" i="1"/>
  <c r="AE56" i="1"/>
  <c r="AE57" i="1"/>
  <c r="AE58" i="1"/>
  <c r="AG58" i="1"/>
  <c r="AE59" i="1"/>
  <c r="AE60" i="1"/>
  <c r="AE61" i="1"/>
  <c r="AE62" i="1"/>
  <c r="AG62" i="1"/>
  <c r="AE63" i="1"/>
  <c r="AE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AG63" i="1"/>
  <c r="AI63" i="1"/>
  <c r="AG59" i="1"/>
  <c r="AI59" i="1"/>
  <c r="AG55" i="1"/>
  <c r="AI55" i="1"/>
  <c r="AG51" i="1"/>
  <c r="AI51" i="1"/>
  <c r="AG47" i="1"/>
  <c r="AI47" i="1"/>
  <c r="AG43" i="1"/>
  <c r="AI43" i="1"/>
  <c r="AG39" i="1"/>
  <c r="AI39" i="1"/>
  <c r="AG35" i="1"/>
  <c r="AI35" i="1"/>
  <c r="AG31" i="1"/>
  <c r="AI31" i="1"/>
  <c r="AG27" i="1"/>
  <c r="AI27" i="1"/>
  <c r="AG23" i="1"/>
  <c r="AI23" i="1"/>
  <c r="AG19" i="1"/>
  <c r="AI19" i="1"/>
  <c r="AG15" i="1"/>
  <c r="AI15" i="1"/>
  <c r="AG11" i="1"/>
  <c r="AI11" i="1"/>
  <c r="Z61" i="1"/>
  <c r="Z57" i="1"/>
  <c r="Z53" i="1"/>
  <c r="Z49" i="1"/>
  <c r="Z45" i="1"/>
  <c r="Z41" i="1"/>
  <c r="Z37" i="1"/>
  <c r="Z33" i="1"/>
  <c r="Z29" i="1"/>
  <c r="Z25" i="1"/>
  <c r="Z21" i="1"/>
  <c r="Z17" i="1"/>
  <c r="Z13" i="1"/>
  <c r="Z9" i="1"/>
  <c r="Z5" i="1"/>
  <c r="Z63" i="1"/>
  <c r="Z55" i="1"/>
  <c r="Z47" i="1"/>
  <c r="Z39" i="1"/>
  <c r="Z31" i="1"/>
  <c r="Z23" i="1"/>
  <c r="Z15" i="1"/>
  <c r="Z7" i="1"/>
  <c r="Z62" i="1"/>
  <c r="Z58" i="1"/>
  <c r="Z54" i="1"/>
  <c r="Z50" i="1"/>
  <c r="Z46" i="1"/>
  <c r="Z42" i="1"/>
  <c r="Z38" i="1"/>
  <c r="Z34" i="1"/>
  <c r="Z30" i="1"/>
  <c r="Z26" i="1"/>
  <c r="Z22" i="1"/>
  <c r="Z18" i="1"/>
  <c r="Z14" i="1"/>
  <c r="Z10" i="1"/>
  <c r="Z6" i="1"/>
  <c r="Z59" i="1"/>
  <c r="Z51" i="1"/>
  <c r="Z43" i="1"/>
  <c r="Z35" i="1"/>
  <c r="Z27" i="1"/>
  <c r="Z19" i="1"/>
  <c r="Z11" i="1"/>
  <c r="Z60" i="1"/>
  <c r="Z56" i="1"/>
  <c r="Z52" i="1"/>
  <c r="Z48" i="1"/>
  <c r="Z44" i="1"/>
  <c r="Z40" i="1"/>
  <c r="Z36" i="1"/>
  <c r="Z32" i="1"/>
  <c r="Z28" i="1"/>
  <c r="Z24" i="1"/>
  <c r="Z20" i="1"/>
  <c r="Z16" i="1"/>
  <c r="Z12" i="1"/>
  <c r="Z8" i="1"/>
  <c r="S60" i="1"/>
  <c r="S52" i="1"/>
  <c r="S44" i="1"/>
  <c r="S36" i="1"/>
  <c r="S28" i="1"/>
  <c r="S20" i="1"/>
  <c r="S12" i="1"/>
  <c r="S13" i="1"/>
  <c r="S9" i="1"/>
  <c r="S5" i="1"/>
  <c r="E63" i="1"/>
  <c r="G63" i="1" s="1"/>
  <c r="E59" i="1"/>
  <c r="G59" i="1" s="1"/>
  <c r="E55" i="1"/>
  <c r="G55" i="1" s="1"/>
  <c r="E51" i="1"/>
  <c r="G51" i="1" s="1"/>
  <c r="E47" i="1"/>
  <c r="G47" i="1" s="1"/>
  <c r="E43" i="1"/>
  <c r="G43" i="1" s="1"/>
  <c r="E39" i="1"/>
  <c r="G39" i="1" s="1"/>
  <c r="E35" i="1"/>
  <c r="G35" i="1" s="1"/>
  <c r="E31" i="1"/>
  <c r="G31" i="1" s="1"/>
  <c r="E27" i="1"/>
  <c r="G27" i="1" s="1"/>
  <c r="E23" i="1"/>
  <c r="G23" i="1" s="1"/>
  <c r="E19" i="1"/>
  <c r="G19" i="1" s="1"/>
  <c r="E15" i="1"/>
  <c r="G15" i="1" s="1"/>
  <c r="E11" i="1"/>
  <c r="G11" i="1" s="1"/>
  <c r="E7" i="1"/>
  <c r="G7" i="1" s="1"/>
  <c r="E61" i="1"/>
  <c r="G61" i="1" s="1"/>
  <c r="E57" i="1"/>
  <c r="G57" i="1" s="1"/>
  <c r="E53" i="1"/>
  <c r="G53" i="1" s="1"/>
  <c r="E49" i="1"/>
  <c r="G49" i="1" s="1"/>
  <c r="E45" i="1"/>
  <c r="G45" i="1" s="1"/>
  <c r="E41" i="1"/>
  <c r="G41" i="1" s="1"/>
  <c r="E37" i="1"/>
  <c r="G37" i="1" s="1"/>
  <c r="E33" i="1"/>
  <c r="G33" i="1" s="1"/>
  <c r="E29" i="1"/>
  <c r="G29" i="1" s="1"/>
  <c r="E25" i="1"/>
  <c r="G25" i="1" s="1"/>
  <c r="E21" i="1"/>
  <c r="G21" i="1" s="1"/>
  <c r="E17" i="1"/>
  <c r="G17" i="1" s="1"/>
  <c r="E13" i="1"/>
  <c r="G13" i="1" s="1"/>
  <c r="E9" i="1"/>
  <c r="G9" i="1" s="1"/>
  <c r="E5" i="1"/>
  <c r="G5" i="1" s="1"/>
  <c r="AG60" i="1"/>
  <c r="AI60" i="1"/>
  <c r="AG56" i="1"/>
  <c r="AI56" i="1"/>
  <c r="AG52" i="1"/>
  <c r="AI52" i="1"/>
  <c r="AG48" i="1"/>
  <c r="AI48" i="1"/>
  <c r="AG44" i="1"/>
  <c r="AI44" i="1"/>
  <c r="AG40" i="1"/>
  <c r="AI40" i="1"/>
  <c r="AG36" i="1"/>
  <c r="AI36" i="1"/>
  <c r="AG32" i="1"/>
  <c r="AI32" i="1"/>
  <c r="AG28" i="1"/>
  <c r="AG24" i="1"/>
  <c r="AI24" i="1"/>
  <c r="AG20" i="1"/>
  <c r="AI20" i="1"/>
  <c r="AG16" i="1"/>
  <c r="AI16" i="1"/>
  <c r="AG12" i="1"/>
  <c r="AG8" i="1"/>
  <c r="AI8" i="1"/>
  <c r="AG7" i="1"/>
  <c r="AI62" i="1"/>
  <c r="AI58" i="1"/>
  <c r="AI54" i="1"/>
  <c r="AI50" i="1"/>
  <c r="AI46" i="1"/>
  <c r="AI42" i="1"/>
  <c r="AI38" i="1"/>
  <c r="AI34" i="1"/>
  <c r="AI30" i="1"/>
  <c r="AI26" i="1"/>
  <c r="AI22" i="1"/>
  <c r="AI18" i="1"/>
  <c r="AI14" i="1"/>
  <c r="AI10" i="1"/>
  <c r="AI6" i="1"/>
  <c r="AI7" i="1"/>
  <c r="AG61" i="1"/>
  <c r="AI61" i="1"/>
  <c r="AG57" i="1"/>
  <c r="AI57" i="1"/>
  <c r="AG53" i="1"/>
  <c r="AI53" i="1"/>
  <c r="AG49" i="1"/>
  <c r="AG45" i="1"/>
  <c r="AI45" i="1"/>
  <c r="AG41" i="1"/>
  <c r="AI41" i="1"/>
  <c r="AG37" i="1"/>
  <c r="AI37" i="1"/>
  <c r="AG33" i="1"/>
  <c r="AI33" i="1"/>
  <c r="AG29" i="1"/>
  <c r="AI29" i="1"/>
  <c r="AG25" i="1"/>
  <c r="AI25" i="1"/>
  <c r="AG21" i="1"/>
  <c r="AI21" i="1"/>
  <c r="AG17" i="1"/>
  <c r="AI17" i="1"/>
  <c r="AG13" i="1"/>
  <c r="AI13" i="1"/>
  <c r="AG9" i="1"/>
  <c r="AI9" i="1"/>
  <c r="AG5" i="1"/>
  <c r="AI5" i="1"/>
  <c r="AI49" i="1"/>
  <c r="AI28" i="1"/>
  <c r="AI12" i="1"/>
  <c r="S61" i="1"/>
  <c r="S57" i="1"/>
  <c r="S53" i="1"/>
  <c r="S49" i="1"/>
  <c r="S45" i="1"/>
  <c r="S41" i="1"/>
  <c r="S37" i="1"/>
  <c r="S33" i="1"/>
  <c r="S29" i="1"/>
  <c r="S25" i="1"/>
  <c r="S21" i="1"/>
  <c r="S17" i="1"/>
  <c r="S48" i="1"/>
  <c r="S32" i="1"/>
  <c r="S16" i="1"/>
  <c r="S8" i="1"/>
  <c r="S19" i="1"/>
  <c r="S15" i="1"/>
  <c r="S11" i="1"/>
  <c r="S7" i="1"/>
  <c r="S56" i="1"/>
  <c r="S40" i="1"/>
  <c r="S24" i="1"/>
  <c r="S63" i="1"/>
  <c r="S59" i="1"/>
  <c r="S55" i="1"/>
  <c r="S51" i="1"/>
  <c r="S47" i="1"/>
  <c r="S43" i="1"/>
  <c r="S39" i="1"/>
  <c r="S35" i="1"/>
  <c r="S31" i="1"/>
  <c r="S27" i="1"/>
  <c r="S23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E62" i="1"/>
  <c r="G62" i="1" s="1"/>
  <c r="E54" i="1"/>
  <c r="G54" i="1" s="1"/>
  <c r="E46" i="1"/>
  <c r="G46" i="1" s="1"/>
  <c r="E38" i="1"/>
  <c r="G38" i="1" s="1"/>
  <c r="E30" i="1"/>
  <c r="G30" i="1" s="1"/>
  <c r="E22" i="1"/>
  <c r="G22" i="1" s="1"/>
  <c r="E14" i="1"/>
  <c r="G14" i="1" s="1"/>
  <c r="E6" i="1"/>
  <c r="G6" i="1" s="1"/>
  <c r="E60" i="1"/>
  <c r="G60" i="1" s="1"/>
  <c r="E56" i="1"/>
  <c r="G56" i="1" s="1"/>
  <c r="E52" i="1"/>
  <c r="G52" i="1" s="1"/>
  <c r="E48" i="1"/>
  <c r="G48" i="1" s="1"/>
  <c r="E44" i="1"/>
  <c r="G44" i="1" s="1"/>
  <c r="E40" i="1"/>
  <c r="G40" i="1" s="1"/>
  <c r="E36" i="1"/>
  <c r="G36" i="1" s="1"/>
  <c r="E32" i="1"/>
  <c r="G32" i="1" s="1"/>
  <c r="E28" i="1"/>
  <c r="G28" i="1" s="1"/>
  <c r="E24" i="1"/>
  <c r="G24" i="1" s="1"/>
  <c r="E20" i="1"/>
  <c r="G20" i="1" s="1"/>
  <c r="E16" i="1"/>
  <c r="G16" i="1" s="1"/>
  <c r="E12" i="1"/>
  <c r="G12" i="1" s="1"/>
  <c r="E8" i="1"/>
  <c r="G8" i="1" s="1"/>
  <c r="E58" i="1"/>
  <c r="G58" i="1" s="1"/>
  <c r="E50" i="1"/>
  <c r="G50" i="1" s="1"/>
  <c r="E42" i="1"/>
  <c r="G42" i="1" s="1"/>
  <c r="E34" i="1"/>
  <c r="G34" i="1" s="1"/>
  <c r="E26" i="1"/>
  <c r="G26" i="1" s="1"/>
  <c r="E18" i="1"/>
  <c r="G18" i="1" s="1"/>
  <c r="E10" i="1"/>
  <c r="G10" i="1" s="1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T4" i="2"/>
  <c r="S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P4" i="2"/>
  <c r="O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L4" i="2"/>
  <c r="K4" i="2"/>
  <c r="G5" i="2"/>
  <c r="H5" i="2"/>
  <c r="G6" i="2"/>
  <c r="H6" i="2"/>
  <c r="G7" i="2"/>
  <c r="C7" i="2"/>
  <c r="H7" i="2"/>
  <c r="D7" i="2"/>
  <c r="G8" i="2"/>
  <c r="C8" i="2"/>
  <c r="H8" i="2"/>
  <c r="G9" i="2"/>
  <c r="C9" i="2"/>
  <c r="H9" i="2"/>
  <c r="D9" i="2"/>
  <c r="G10" i="2"/>
  <c r="C10" i="2"/>
  <c r="H10" i="2"/>
  <c r="G11" i="2"/>
  <c r="C11" i="2"/>
  <c r="H11" i="2"/>
  <c r="D11" i="2"/>
  <c r="G12" i="2"/>
  <c r="C12" i="2"/>
  <c r="H12" i="2"/>
  <c r="G13" i="2"/>
  <c r="C13" i="2"/>
  <c r="H13" i="2"/>
  <c r="D13" i="2"/>
  <c r="G14" i="2"/>
  <c r="C14" i="2"/>
  <c r="H14" i="2"/>
  <c r="G15" i="2"/>
  <c r="C15" i="2"/>
  <c r="H15" i="2"/>
  <c r="D15" i="2"/>
  <c r="G16" i="2"/>
  <c r="C16" i="2"/>
  <c r="H16" i="2"/>
  <c r="G17" i="2"/>
  <c r="C17" i="2"/>
  <c r="H17" i="2"/>
  <c r="D17" i="2"/>
  <c r="G18" i="2"/>
  <c r="C18" i="2"/>
  <c r="H18" i="2"/>
  <c r="G19" i="2"/>
  <c r="C19" i="2"/>
  <c r="H19" i="2"/>
  <c r="G20" i="2"/>
  <c r="C20" i="2"/>
  <c r="H20" i="2"/>
  <c r="G21" i="2"/>
  <c r="C21" i="2"/>
  <c r="H21" i="2"/>
  <c r="D21" i="2"/>
  <c r="G22" i="2"/>
  <c r="C22" i="2"/>
  <c r="H22" i="2"/>
  <c r="G23" i="2"/>
  <c r="C23" i="2"/>
  <c r="H23" i="2"/>
  <c r="D23" i="2"/>
  <c r="G24" i="2"/>
  <c r="C24" i="2"/>
  <c r="H24" i="2"/>
  <c r="G25" i="2"/>
  <c r="C25" i="2"/>
  <c r="H25" i="2"/>
  <c r="D25" i="2"/>
  <c r="G26" i="2"/>
  <c r="C26" i="2"/>
  <c r="H26" i="2"/>
  <c r="G27" i="2"/>
  <c r="C27" i="2"/>
  <c r="H27" i="2"/>
  <c r="D27" i="2"/>
  <c r="G28" i="2"/>
  <c r="C28" i="2"/>
  <c r="H28" i="2"/>
  <c r="G29" i="2"/>
  <c r="C29" i="2"/>
  <c r="H29" i="2"/>
  <c r="D29" i="2"/>
  <c r="G30" i="2"/>
  <c r="C30" i="2"/>
  <c r="H30" i="2"/>
  <c r="G31" i="2"/>
  <c r="C31" i="2"/>
  <c r="H31" i="2"/>
  <c r="D31" i="2"/>
  <c r="G32" i="2"/>
  <c r="C32" i="2"/>
  <c r="H32" i="2"/>
  <c r="G33" i="2"/>
  <c r="C33" i="2"/>
  <c r="H33" i="2"/>
  <c r="D33" i="2"/>
  <c r="G34" i="2"/>
  <c r="C34" i="2"/>
  <c r="H34" i="2"/>
  <c r="G35" i="2"/>
  <c r="C35" i="2"/>
  <c r="H35" i="2"/>
  <c r="D35" i="2"/>
  <c r="G36" i="2"/>
  <c r="C36" i="2"/>
  <c r="H36" i="2"/>
  <c r="G37" i="2"/>
  <c r="C37" i="2"/>
  <c r="H37" i="2"/>
  <c r="D37" i="2"/>
  <c r="G38" i="2"/>
  <c r="C38" i="2"/>
  <c r="H38" i="2"/>
  <c r="G39" i="2"/>
  <c r="C39" i="2"/>
  <c r="H39" i="2"/>
  <c r="D39" i="2"/>
  <c r="G40" i="2"/>
  <c r="C40" i="2"/>
  <c r="H40" i="2"/>
  <c r="G41" i="2"/>
  <c r="C41" i="2"/>
  <c r="H41" i="2"/>
  <c r="D41" i="2"/>
  <c r="G42" i="2"/>
  <c r="C42" i="2"/>
  <c r="H42" i="2"/>
  <c r="G43" i="2"/>
  <c r="C43" i="2"/>
  <c r="H43" i="2"/>
  <c r="D43" i="2"/>
  <c r="G44" i="2"/>
  <c r="C44" i="2"/>
  <c r="H44" i="2"/>
  <c r="G45" i="2"/>
  <c r="C45" i="2"/>
  <c r="H45" i="2"/>
  <c r="D45" i="2"/>
  <c r="G46" i="2"/>
  <c r="C46" i="2"/>
  <c r="H46" i="2"/>
  <c r="G47" i="2"/>
  <c r="C47" i="2"/>
  <c r="H47" i="2"/>
  <c r="D47" i="2"/>
  <c r="G48" i="2"/>
  <c r="C48" i="2"/>
  <c r="H48" i="2"/>
  <c r="G49" i="2"/>
  <c r="C49" i="2"/>
  <c r="H49" i="2"/>
  <c r="D49" i="2"/>
  <c r="G50" i="2"/>
  <c r="C50" i="2"/>
  <c r="H50" i="2"/>
  <c r="G51" i="2"/>
  <c r="C51" i="2"/>
  <c r="H51" i="2"/>
  <c r="D51" i="2"/>
  <c r="G52" i="2"/>
  <c r="C52" i="2"/>
  <c r="H52" i="2"/>
  <c r="G53" i="2"/>
  <c r="C53" i="2"/>
  <c r="H53" i="2"/>
  <c r="D53" i="2"/>
  <c r="G54" i="2"/>
  <c r="C54" i="2"/>
  <c r="H54" i="2"/>
  <c r="G55" i="2"/>
  <c r="C55" i="2"/>
  <c r="H55" i="2"/>
  <c r="D55" i="2"/>
  <c r="G56" i="2"/>
  <c r="C56" i="2"/>
  <c r="H56" i="2"/>
  <c r="G57" i="2"/>
  <c r="C57" i="2"/>
  <c r="H57" i="2"/>
  <c r="D57" i="2"/>
  <c r="G58" i="2"/>
  <c r="C58" i="2"/>
  <c r="H58" i="2"/>
  <c r="G59" i="2"/>
  <c r="C59" i="2"/>
  <c r="H59" i="2"/>
  <c r="D59" i="2"/>
  <c r="G60" i="2"/>
  <c r="C60" i="2"/>
  <c r="H60" i="2"/>
  <c r="G61" i="2"/>
  <c r="C61" i="2"/>
  <c r="H61" i="2"/>
  <c r="D61" i="2"/>
  <c r="G62" i="2"/>
  <c r="C62" i="2"/>
  <c r="H62" i="2"/>
  <c r="G63" i="2"/>
  <c r="C63" i="2"/>
  <c r="H63" i="2"/>
  <c r="D63" i="2"/>
  <c r="H4" i="2"/>
  <c r="D4" i="2"/>
  <c r="G4" i="2"/>
  <c r="C4" i="2"/>
  <c r="C5" i="2"/>
  <c r="D5" i="2"/>
  <c r="C6" i="2"/>
  <c r="AH4" i="1"/>
  <c r="AF4" i="1"/>
  <c r="AG4" i="1"/>
  <c r="AA4" i="1"/>
  <c r="Y4" i="1"/>
  <c r="X4" i="1"/>
  <c r="Z4" i="1"/>
  <c r="AI4" i="1"/>
  <c r="S64" i="2"/>
  <c r="T64" i="2"/>
  <c r="AB4" i="1"/>
  <c r="D19" i="2"/>
  <c r="P64" i="2"/>
  <c r="O64" i="2"/>
  <c r="L64" i="2"/>
  <c r="K64" i="2"/>
  <c r="D6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T4" i="1"/>
  <c r="R4" i="1"/>
  <c r="Q4" i="1"/>
  <c r="S4" i="1"/>
  <c r="E4" i="1"/>
  <c r="G4" i="1" s="1"/>
  <c r="U4" i="1"/>
  <c r="U62" i="1"/>
  <c r="U60" i="1"/>
  <c r="U58" i="1"/>
  <c r="U54" i="1"/>
  <c r="U50" i="1"/>
  <c r="U46" i="1"/>
  <c r="U34" i="1"/>
  <c r="U30" i="1"/>
  <c r="U26" i="1"/>
  <c r="U14" i="1"/>
  <c r="U10" i="1"/>
  <c r="U6" i="1"/>
  <c r="U42" i="1"/>
  <c r="U38" i="1"/>
  <c r="U22" i="1"/>
  <c r="U18" i="1"/>
  <c r="U12" i="1"/>
  <c r="U7" i="1"/>
  <c r="F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T110" i="15"/>
  <c r="U110" i="15"/>
  <c r="V110" i="15"/>
  <c r="W110" i="15"/>
  <c r="X110" i="15"/>
  <c r="Y110" i="15"/>
  <c r="Z110" i="15"/>
  <c r="AA110" i="15"/>
  <c r="AB110" i="15"/>
  <c r="AC110" i="15"/>
  <c r="AD110" i="15"/>
  <c r="AE110" i="15"/>
  <c r="AF110" i="15"/>
  <c r="AG110" i="15"/>
  <c r="AH110" i="15"/>
  <c r="AI110" i="15"/>
  <c r="AJ110" i="15"/>
  <c r="AK110" i="15"/>
  <c r="AL110" i="15"/>
  <c r="AM110" i="15"/>
  <c r="AN110" i="15"/>
  <c r="AO110" i="15"/>
  <c r="AP110" i="15"/>
  <c r="AQ110" i="15"/>
  <c r="AR110" i="15"/>
  <c r="AS110" i="15"/>
  <c r="F111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V111" i="15"/>
  <c r="W111" i="15"/>
  <c r="X111" i="15"/>
  <c r="Y111" i="15"/>
  <c r="Z111" i="15"/>
  <c r="AA111" i="15"/>
  <c r="AB111" i="15"/>
  <c r="AC111" i="15"/>
  <c r="AD111" i="15"/>
  <c r="AE111" i="15"/>
  <c r="AF111" i="15"/>
  <c r="AG111" i="15"/>
  <c r="AH111" i="15"/>
  <c r="AI111" i="15"/>
  <c r="AJ111" i="15"/>
  <c r="AK111" i="15"/>
  <c r="AL111" i="15"/>
  <c r="AM111" i="15"/>
  <c r="AN111" i="15"/>
  <c r="AO111" i="15"/>
  <c r="AP111" i="15"/>
  <c r="AQ111" i="15"/>
  <c r="AR111" i="15"/>
  <c r="AS111" i="15"/>
  <c r="F112" i="15"/>
  <c r="G112" i="15"/>
  <c r="H112" i="15"/>
  <c r="I112" i="15"/>
  <c r="J112" i="15"/>
  <c r="K112" i="15"/>
  <c r="L112" i="15"/>
  <c r="M112" i="15"/>
  <c r="N112" i="15"/>
  <c r="O112" i="15"/>
  <c r="P112" i="15"/>
  <c r="Q112" i="15"/>
  <c r="R112" i="15"/>
  <c r="S112" i="15"/>
  <c r="T112" i="15"/>
  <c r="U112" i="15"/>
  <c r="V112" i="15"/>
  <c r="W112" i="15"/>
  <c r="X112" i="15"/>
  <c r="Y112" i="15"/>
  <c r="Z112" i="15"/>
  <c r="AA112" i="15"/>
  <c r="AB112" i="15"/>
  <c r="AC112" i="15"/>
  <c r="AD112" i="15"/>
  <c r="AE112" i="15"/>
  <c r="AF112" i="15"/>
  <c r="AG112" i="15"/>
  <c r="AH112" i="15"/>
  <c r="AI112" i="15"/>
  <c r="AJ112" i="15"/>
  <c r="AK112" i="15"/>
  <c r="AL112" i="15"/>
  <c r="AM112" i="15"/>
  <c r="AN112" i="15"/>
  <c r="AO112" i="15"/>
  <c r="AP112" i="15"/>
  <c r="AQ112" i="15"/>
  <c r="AR112" i="15"/>
  <c r="AS112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V113" i="15"/>
  <c r="W113" i="15"/>
  <c r="X113" i="15"/>
  <c r="Y113" i="15"/>
  <c r="Z113" i="15"/>
  <c r="AA113" i="15"/>
  <c r="AB113" i="15"/>
  <c r="AC113" i="15"/>
  <c r="AD113" i="15"/>
  <c r="AE113" i="15"/>
  <c r="AF113" i="15"/>
  <c r="AG113" i="15"/>
  <c r="AH113" i="15"/>
  <c r="AI113" i="15"/>
  <c r="AJ113" i="15"/>
  <c r="AK113" i="15"/>
  <c r="AL113" i="15"/>
  <c r="AM113" i="15"/>
  <c r="AN113" i="15"/>
  <c r="AO113" i="15"/>
  <c r="AP113" i="15"/>
  <c r="AQ113" i="15"/>
  <c r="AR113" i="15"/>
  <c r="AS113" i="15"/>
  <c r="F114" i="15"/>
  <c r="G114" i="15"/>
  <c r="H114" i="15"/>
  <c r="I114" i="15"/>
  <c r="J114" i="15"/>
  <c r="K114" i="15"/>
  <c r="L114" i="15"/>
  <c r="M114" i="15"/>
  <c r="N114" i="15"/>
  <c r="O114" i="15"/>
  <c r="P114" i="15"/>
  <c r="Q114" i="15"/>
  <c r="R114" i="15"/>
  <c r="S114" i="15"/>
  <c r="T114" i="15"/>
  <c r="U114" i="15"/>
  <c r="V114" i="15"/>
  <c r="W114" i="15"/>
  <c r="X114" i="15"/>
  <c r="Y114" i="15"/>
  <c r="Z114" i="15"/>
  <c r="AA114" i="15"/>
  <c r="AB114" i="15"/>
  <c r="AC114" i="15"/>
  <c r="AD114" i="15"/>
  <c r="AE114" i="15"/>
  <c r="AF114" i="15"/>
  <c r="AG114" i="15"/>
  <c r="AH114" i="15"/>
  <c r="AI114" i="15"/>
  <c r="AJ114" i="15"/>
  <c r="AK114" i="15"/>
  <c r="AL114" i="15"/>
  <c r="AM114" i="15"/>
  <c r="AN114" i="15"/>
  <c r="AO114" i="15"/>
  <c r="AP114" i="15"/>
  <c r="AQ114" i="15"/>
  <c r="AR114" i="15"/>
  <c r="AS114" i="15"/>
  <c r="F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V115" i="15"/>
  <c r="W115" i="15"/>
  <c r="X115" i="15"/>
  <c r="Y115" i="15"/>
  <c r="Z115" i="15"/>
  <c r="AA115" i="15"/>
  <c r="AB115" i="15"/>
  <c r="AC115" i="15"/>
  <c r="AD115" i="15"/>
  <c r="AE115" i="15"/>
  <c r="AF115" i="15"/>
  <c r="AG115" i="15"/>
  <c r="AH115" i="15"/>
  <c r="AI115" i="15"/>
  <c r="AJ115" i="15"/>
  <c r="AK115" i="15"/>
  <c r="AL115" i="15"/>
  <c r="AM115" i="15"/>
  <c r="AN115" i="15"/>
  <c r="AO115" i="15"/>
  <c r="AP115" i="15"/>
  <c r="AQ115" i="15"/>
  <c r="AR115" i="15"/>
  <c r="AS115" i="15"/>
  <c r="F116" i="15"/>
  <c r="G116" i="15"/>
  <c r="H116" i="15"/>
  <c r="I116" i="15"/>
  <c r="J116" i="15"/>
  <c r="K116" i="15"/>
  <c r="L116" i="15"/>
  <c r="M116" i="15"/>
  <c r="N116" i="15"/>
  <c r="O116" i="15"/>
  <c r="P116" i="15"/>
  <c r="Q116" i="15"/>
  <c r="R116" i="15"/>
  <c r="S116" i="15"/>
  <c r="T116" i="15"/>
  <c r="U116" i="15"/>
  <c r="V116" i="15"/>
  <c r="W116" i="15"/>
  <c r="X116" i="15"/>
  <c r="Y116" i="15"/>
  <c r="Z116" i="15"/>
  <c r="AA116" i="15"/>
  <c r="AB116" i="15"/>
  <c r="AC116" i="15"/>
  <c r="AD116" i="15"/>
  <c r="AE116" i="15"/>
  <c r="AF116" i="15"/>
  <c r="AG116" i="15"/>
  <c r="AH116" i="15"/>
  <c r="AI116" i="15"/>
  <c r="AJ116" i="15"/>
  <c r="AK116" i="15"/>
  <c r="AL116" i="15"/>
  <c r="AM116" i="15"/>
  <c r="AN116" i="15"/>
  <c r="AO116" i="15"/>
  <c r="AP116" i="15"/>
  <c r="AQ116" i="15"/>
  <c r="AR116" i="15"/>
  <c r="AS116" i="15"/>
  <c r="F117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V117" i="15"/>
  <c r="W117" i="15"/>
  <c r="X117" i="15"/>
  <c r="Y117" i="15"/>
  <c r="Z117" i="15"/>
  <c r="AA117" i="15"/>
  <c r="AB117" i="15"/>
  <c r="AC117" i="15"/>
  <c r="AD117" i="15"/>
  <c r="AE117" i="15"/>
  <c r="AF117" i="15"/>
  <c r="AG117" i="15"/>
  <c r="AH117" i="15"/>
  <c r="AI117" i="15"/>
  <c r="AJ117" i="15"/>
  <c r="AK117" i="15"/>
  <c r="AL117" i="15"/>
  <c r="AM117" i="15"/>
  <c r="AN117" i="15"/>
  <c r="AO117" i="15"/>
  <c r="AP117" i="15"/>
  <c r="AQ117" i="15"/>
  <c r="AR117" i="15"/>
  <c r="AS117" i="15"/>
  <c r="F118" i="15"/>
  <c r="G118" i="15"/>
  <c r="H118" i="15"/>
  <c r="I118" i="15"/>
  <c r="J118" i="15"/>
  <c r="K118" i="15"/>
  <c r="L118" i="15"/>
  <c r="M118" i="15"/>
  <c r="N118" i="15"/>
  <c r="O118" i="15"/>
  <c r="P118" i="15"/>
  <c r="Q118" i="15"/>
  <c r="R118" i="15"/>
  <c r="S118" i="15"/>
  <c r="T118" i="15"/>
  <c r="U118" i="15"/>
  <c r="V118" i="15"/>
  <c r="W118" i="15"/>
  <c r="X118" i="15"/>
  <c r="Y118" i="15"/>
  <c r="Z118" i="15"/>
  <c r="AA118" i="15"/>
  <c r="AB118" i="15"/>
  <c r="AC118" i="15"/>
  <c r="AD118" i="15"/>
  <c r="AE118" i="15"/>
  <c r="AF118" i="15"/>
  <c r="AG118" i="15"/>
  <c r="AH118" i="15"/>
  <c r="AI118" i="15"/>
  <c r="AJ118" i="15"/>
  <c r="AK118" i="15"/>
  <c r="AL118" i="15"/>
  <c r="AM118" i="15"/>
  <c r="AN118" i="15"/>
  <c r="AO118" i="15"/>
  <c r="AP118" i="15"/>
  <c r="AQ118" i="15"/>
  <c r="AR118" i="15"/>
  <c r="AS118" i="15"/>
  <c r="F119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V119" i="15"/>
  <c r="W119" i="15"/>
  <c r="X119" i="15"/>
  <c r="Y119" i="15"/>
  <c r="Z119" i="15"/>
  <c r="AA119" i="15"/>
  <c r="AB119" i="15"/>
  <c r="AC119" i="15"/>
  <c r="AD119" i="15"/>
  <c r="AE119" i="15"/>
  <c r="AF119" i="15"/>
  <c r="AG119" i="15"/>
  <c r="AH119" i="15"/>
  <c r="AI119" i="15"/>
  <c r="AJ119" i="15"/>
  <c r="AK119" i="15"/>
  <c r="AL119" i="15"/>
  <c r="AM119" i="15"/>
  <c r="AN119" i="15"/>
  <c r="AO119" i="15"/>
  <c r="AP119" i="15"/>
  <c r="AQ119" i="15"/>
  <c r="AR119" i="15"/>
  <c r="AS11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AA109" i="15"/>
  <c r="AB109" i="15"/>
  <c r="AC109" i="15"/>
  <c r="AD109" i="15"/>
  <c r="AE109" i="15"/>
  <c r="AF109" i="15"/>
  <c r="AG109" i="15"/>
  <c r="AH109" i="15"/>
  <c r="AI109" i="15"/>
  <c r="AJ109" i="15"/>
  <c r="AK109" i="15"/>
  <c r="AL109" i="15"/>
  <c r="AM109" i="15"/>
  <c r="AN109" i="15"/>
  <c r="AO109" i="15"/>
  <c r="AP109" i="15"/>
  <c r="AQ109" i="15"/>
  <c r="AR109" i="15"/>
  <c r="AS109" i="15"/>
  <c r="F109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AA95" i="15"/>
  <c r="AB95" i="15"/>
  <c r="AC95" i="15"/>
  <c r="AD95" i="15"/>
  <c r="AE95" i="15"/>
  <c r="AF95" i="15"/>
  <c r="AG95" i="15"/>
  <c r="AH95" i="15"/>
  <c r="AI95" i="15"/>
  <c r="AJ95" i="15"/>
  <c r="AK95" i="15"/>
  <c r="AL95" i="15"/>
  <c r="AM95" i="15"/>
  <c r="AN95" i="15"/>
  <c r="AO95" i="15"/>
  <c r="AP95" i="15"/>
  <c r="AQ95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AA96" i="15"/>
  <c r="AB96" i="15"/>
  <c r="AC96" i="15"/>
  <c r="AD96" i="15"/>
  <c r="AE96" i="15"/>
  <c r="AF96" i="15"/>
  <c r="AG96" i="15"/>
  <c r="AH96" i="15"/>
  <c r="AI96" i="15"/>
  <c r="AJ96" i="15"/>
  <c r="AK96" i="15"/>
  <c r="AL96" i="15"/>
  <c r="AM96" i="15"/>
  <c r="AN96" i="15"/>
  <c r="AO96" i="15"/>
  <c r="AP96" i="15"/>
  <c r="AQ96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AD97" i="15"/>
  <c r="AE97" i="15"/>
  <c r="AF97" i="15"/>
  <c r="AG97" i="15"/>
  <c r="AH97" i="15"/>
  <c r="AI97" i="15"/>
  <c r="AJ97" i="15"/>
  <c r="AK97" i="15"/>
  <c r="AL97" i="15"/>
  <c r="AM97" i="15"/>
  <c r="AN97" i="15"/>
  <c r="AO97" i="15"/>
  <c r="AP97" i="15"/>
  <c r="AQ97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T98" i="15"/>
  <c r="U98" i="15"/>
  <c r="V98" i="15"/>
  <c r="W98" i="15"/>
  <c r="X98" i="15"/>
  <c r="Y98" i="15"/>
  <c r="Z98" i="15"/>
  <c r="AA98" i="15"/>
  <c r="AB98" i="15"/>
  <c r="AC98" i="15"/>
  <c r="AD98" i="15"/>
  <c r="AE98" i="15"/>
  <c r="AF98" i="15"/>
  <c r="AG98" i="15"/>
  <c r="AH98" i="15"/>
  <c r="AI98" i="15"/>
  <c r="AJ98" i="15"/>
  <c r="AK98" i="15"/>
  <c r="AL98" i="15"/>
  <c r="AM98" i="15"/>
  <c r="AN98" i="15"/>
  <c r="AO98" i="15"/>
  <c r="AP98" i="15"/>
  <c r="AQ98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Y99" i="15"/>
  <c r="Z99" i="15"/>
  <c r="AA99" i="15"/>
  <c r="AB99" i="15"/>
  <c r="AC99" i="15"/>
  <c r="AD99" i="15"/>
  <c r="AE99" i="15"/>
  <c r="AF99" i="15"/>
  <c r="AG99" i="15"/>
  <c r="AH99" i="15"/>
  <c r="AI99" i="15"/>
  <c r="AJ99" i="15"/>
  <c r="AK99" i="15"/>
  <c r="AL99" i="15"/>
  <c r="AM99" i="15"/>
  <c r="AN99" i="15"/>
  <c r="AO99" i="15"/>
  <c r="AP99" i="15"/>
  <c r="AQ99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  <c r="U100" i="15"/>
  <c r="V100" i="15"/>
  <c r="W100" i="15"/>
  <c r="X100" i="15"/>
  <c r="Y100" i="15"/>
  <c r="Z100" i="15"/>
  <c r="AA100" i="15"/>
  <c r="AB100" i="15"/>
  <c r="AC100" i="15"/>
  <c r="AD100" i="15"/>
  <c r="AE100" i="15"/>
  <c r="AF100" i="15"/>
  <c r="AG100" i="15"/>
  <c r="AH100" i="15"/>
  <c r="AI100" i="15"/>
  <c r="AJ100" i="15"/>
  <c r="AK100" i="15"/>
  <c r="AL100" i="15"/>
  <c r="AM100" i="15"/>
  <c r="AN100" i="15"/>
  <c r="AO100" i="15"/>
  <c r="AP100" i="15"/>
  <c r="AQ100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AA101" i="15"/>
  <c r="AB101" i="15"/>
  <c r="AC101" i="15"/>
  <c r="AD101" i="15"/>
  <c r="AE101" i="15"/>
  <c r="AF101" i="15"/>
  <c r="AG101" i="15"/>
  <c r="AH101" i="15"/>
  <c r="AI101" i="15"/>
  <c r="AJ101" i="15"/>
  <c r="AK101" i="15"/>
  <c r="AL101" i="15"/>
  <c r="AM101" i="15"/>
  <c r="AN101" i="15"/>
  <c r="AO101" i="15"/>
  <c r="AP101" i="15"/>
  <c r="AQ101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V102" i="15"/>
  <c r="W102" i="15"/>
  <c r="X102" i="15"/>
  <c r="Y102" i="15"/>
  <c r="Z102" i="15"/>
  <c r="AA102" i="15"/>
  <c r="AB102" i="15"/>
  <c r="AC102" i="15"/>
  <c r="AD102" i="15"/>
  <c r="AE102" i="15"/>
  <c r="AF102" i="15"/>
  <c r="AG102" i="15"/>
  <c r="AH102" i="15"/>
  <c r="AI102" i="15"/>
  <c r="AJ102" i="15"/>
  <c r="AK102" i="15"/>
  <c r="AL102" i="15"/>
  <c r="AM102" i="15"/>
  <c r="AN102" i="15"/>
  <c r="AO102" i="15"/>
  <c r="AP102" i="15"/>
  <c r="AQ102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V103" i="15"/>
  <c r="W103" i="15"/>
  <c r="X103" i="15"/>
  <c r="Y103" i="15"/>
  <c r="Z103" i="15"/>
  <c r="AA103" i="15"/>
  <c r="AB103" i="15"/>
  <c r="AC103" i="15"/>
  <c r="AD103" i="15"/>
  <c r="AE103" i="15"/>
  <c r="AF103" i="15"/>
  <c r="AG103" i="15"/>
  <c r="AH103" i="15"/>
  <c r="AI103" i="15"/>
  <c r="AJ103" i="15"/>
  <c r="AK103" i="15"/>
  <c r="AL103" i="15"/>
  <c r="AM103" i="15"/>
  <c r="AN103" i="15"/>
  <c r="AO103" i="15"/>
  <c r="AP103" i="15"/>
  <c r="AQ103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AC94" i="15"/>
  <c r="AD94" i="15"/>
  <c r="AE94" i="15"/>
  <c r="AF94" i="15"/>
  <c r="AG94" i="15"/>
  <c r="AH94" i="15"/>
  <c r="AI94" i="15"/>
  <c r="AJ94" i="15"/>
  <c r="AK94" i="15"/>
  <c r="AL94" i="15"/>
  <c r="AM94" i="15"/>
  <c r="AN94" i="15"/>
  <c r="AO94" i="15"/>
  <c r="AP94" i="15"/>
  <c r="AQ94" i="15"/>
  <c r="F94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C74" i="15"/>
  <c r="V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AS12" i="15"/>
  <c r="AT12" i="15"/>
  <c r="AU12" i="15"/>
  <c r="AV12" i="15"/>
  <c r="AW12" i="15"/>
  <c r="AX12" i="15"/>
  <c r="V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W14" i="15"/>
  <c r="AX14" i="15"/>
  <c r="V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V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X16" i="15"/>
  <c r="V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X17" i="15"/>
  <c r="V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X18" i="15"/>
  <c r="V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X19" i="15"/>
  <c r="V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X20" i="15"/>
  <c r="V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X21" i="15"/>
  <c r="V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V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V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V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X25" i="15"/>
  <c r="V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X26" i="15"/>
  <c r="V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X27" i="15"/>
  <c r="V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X28" i="15"/>
  <c r="V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X29" i="15"/>
  <c r="V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X30" i="15"/>
  <c r="V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X31" i="15"/>
  <c r="V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X32" i="15"/>
  <c r="V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X33" i="15"/>
  <c r="V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AK34" i="15"/>
  <c r="AL34" i="15"/>
  <c r="AM34" i="15"/>
  <c r="AN34" i="15"/>
  <c r="AO34" i="15"/>
  <c r="AP34" i="15"/>
  <c r="AQ34" i="15"/>
  <c r="AR34" i="15"/>
  <c r="AS34" i="15"/>
  <c r="AT34" i="15"/>
  <c r="AU34" i="15"/>
  <c r="AV34" i="15"/>
  <c r="AW34" i="15"/>
  <c r="AX34" i="15"/>
  <c r="V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S35" i="15"/>
  <c r="AT35" i="15"/>
  <c r="AU35" i="15"/>
  <c r="AV35" i="15"/>
  <c r="AW35" i="15"/>
  <c r="AX35" i="15"/>
  <c r="V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AN36" i="15"/>
  <c r="AO36" i="15"/>
  <c r="AP36" i="15"/>
  <c r="AQ36" i="15"/>
  <c r="AR36" i="15"/>
  <c r="AS36" i="15"/>
  <c r="AT36" i="15"/>
  <c r="AU36" i="15"/>
  <c r="AV36" i="15"/>
  <c r="AW36" i="15"/>
  <c r="AX36" i="15"/>
  <c r="V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L37" i="15"/>
  <c r="AM37" i="15"/>
  <c r="AN37" i="15"/>
  <c r="AO37" i="15"/>
  <c r="AP37" i="15"/>
  <c r="AQ37" i="15"/>
  <c r="AR37" i="15"/>
  <c r="AS37" i="15"/>
  <c r="AT37" i="15"/>
  <c r="AU37" i="15"/>
  <c r="AV37" i="15"/>
  <c r="AW37" i="15"/>
  <c r="AX37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S38" i="15"/>
  <c r="AT38" i="15"/>
  <c r="AU38" i="15"/>
  <c r="AV38" i="15"/>
  <c r="AW38" i="15"/>
  <c r="AX38" i="15"/>
  <c r="V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AK39" i="15"/>
  <c r="AL39" i="15"/>
  <c r="AM39" i="15"/>
  <c r="AN39" i="15"/>
  <c r="AO39" i="15"/>
  <c r="AP39" i="15"/>
  <c r="AQ39" i="15"/>
  <c r="AR39" i="15"/>
  <c r="AS39" i="15"/>
  <c r="AT39" i="15"/>
  <c r="AU39" i="15"/>
  <c r="AV39" i="15"/>
  <c r="AW39" i="15"/>
  <c r="AX39" i="15"/>
  <c r="V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AM40" i="15"/>
  <c r="AN40" i="15"/>
  <c r="AO40" i="15"/>
  <c r="AP40" i="15"/>
  <c r="AQ40" i="15"/>
  <c r="AR40" i="15"/>
  <c r="AS40" i="15"/>
  <c r="AT40" i="15"/>
  <c r="AU40" i="15"/>
  <c r="AV40" i="15"/>
  <c r="AW40" i="15"/>
  <c r="AX40" i="15"/>
  <c r="V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AK41" i="15"/>
  <c r="AL41" i="15"/>
  <c r="AM41" i="15"/>
  <c r="AN41" i="15"/>
  <c r="AO41" i="15"/>
  <c r="AP41" i="15"/>
  <c r="AQ41" i="15"/>
  <c r="AR41" i="15"/>
  <c r="AS41" i="15"/>
  <c r="AT41" i="15"/>
  <c r="AU41" i="15"/>
  <c r="AV41" i="15"/>
  <c r="AW41" i="15"/>
  <c r="AX41" i="15"/>
  <c r="V42" i="15"/>
  <c r="X42" i="15"/>
  <c r="Y42" i="15"/>
  <c r="Z42" i="15"/>
  <c r="AA42" i="15"/>
  <c r="AB42" i="15"/>
  <c r="AC42" i="15"/>
  <c r="AD42" i="15"/>
  <c r="AE42" i="15"/>
  <c r="AF42" i="15"/>
  <c r="AG42" i="15"/>
  <c r="AH42" i="15"/>
  <c r="AI42" i="15"/>
  <c r="AJ42" i="15"/>
  <c r="AK42" i="15"/>
  <c r="AL42" i="15"/>
  <c r="AM42" i="15"/>
  <c r="AN42" i="15"/>
  <c r="AO42" i="15"/>
  <c r="AP42" i="15"/>
  <c r="AQ42" i="15"/>
  <c r="AR42" i="15"/>
  <c r="AS42" i="15"/>
  <c r="AT42" i="15"/>
  <c r="AU42" i="15"/>
  <c r="AV42" i="15"/>
  <c r="AW42" i="15"/>
  <c r="AX42" i="15"/>
  <c r="V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U43" i="15"/>
  <c r="AV43" i="15"/>
  <c r="AW43" i="15"/>
  <c r="AX43" i="15"/>
  <c r="V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S44" i="15"/>
  <c r="AT44" i="15"/>
  <c r="AU44" i="15"/>
  <c r="AV44" i="15"/>
  <c r="AW44" i="15"/>
  <c r="AX44" i="15"/>
  <c r="V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AN45" i="15"/>
  <c r="AO45" i="15"/>
  <c r="AP45" i="15"/>
  <c r="AQ45" i="15"/>
  <c r="AR45" i="15"/>
  <c r="AS45" i="15"/>
  <c r="AT45" i="15"/>
  <c r="AU45" i="15"/>
  <c r="AV45" i="15"/>
  <c r="AW45" i="15"/>
  <c r="AX45" i="15"/>
  <c r="V46" i="15"/>
  <c r="X46" i="15"/>
  <c r="Y46" i="15"/>
  <c r="Z46" i="15"/>
  <c r="AA46" i="15"/>
  <c r="AB46" i="15"/>
  <c r="AC46" i="15"/>
  <c r="AD46" i="15"/>
  <c r="AE46" i="15"/>
  <c r="AF46" i="15"/>
  <c r="AG46" i="15"/>
  <c r="AH46" i="15"/>
  <c r="AI46" i="15"/>
  <c r="AJ46" i="15"/>
  <c r="AK46" i="15"/>
  <c r="AL46" i="15"/>
  <c r="AM46" i="15"/>
  <c r="AN46" i="15"/>
  <c r="AO46" i="15"/>
  <c r="AP46" i="15"/>
  <c r="AQ46" i="15"/>
  <c r="AR46" i="15"/>
  <c r="AS46" i="15"/>
  <c r="AT46" i="15"/>
  <c r="AU46" i="15"/>
  <c r="AV46" i="15"/>
  <c r="AW46" i="15"/>
  <c r="AX46" i="15"/>
  <c r="V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AR47" i="15"/>
  <c r="AS47" i="15"/>
  <c r="AT47" i="15"/>
  <c r="AU47" i="15"/>
  <c r="AV47" i="15"/>
  <c r="AW47" i="15"/>
  <c r="AX47" i="15"/>
  <c r="V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S48" i="15"/>
  <c r="AT48" i="15"/>
  <c r="AU48" i="15"/>
  <c r="AV48" i="15"/>
  <c r="AW48" i="15"/>
  <c r="AX48" i="15"/>
  <c r="V49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L49" i="15"/>
  <c r="AM49" i="15"/>
  <c r="AN49" i="15"/>
  <c r="AO49" i="15"/>
  <c r="AP49" i="15"/>
  <c r="AQ49" i="15"/>
  <c r="AR49" i="15"/>
  <c r="AS49" i="15"/>
  <c r="AT49" i="15"/>
  <c r="AU49" i="15"/>
  <c r="AV49" i="15"/>
  <c r="AW49" i="15"/>
  <c r="AX49" i="15"/>
  <c r="V50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L50" i="15"/>
  <c r="AM50" i="15"/>
  <c r="AN50" i="15"/>
  <c r="AO50" i="15"/>
  <c r="AP50" i="15"/>
  <c r="AQ50" i="15"/>
  <c r="AR50" i="15"/>
  <c r="AS50" i="15"/>
  <c r="AT50" i="15"/>
  <c r="AU50" i="15"/>
  <c r="AV50" i="15"/>
  <c r="AW50" i="15"/>
  <c r="AX50" i="15"/>
  <c r="V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L51" i="15"/>
  <c r="AM51" i="15"/>
  <c r="AN51" i="15"/>
  <c r="AO51" i="15"/>
  <c r="AP51" i="15"/>
  <c r="AQ51" i="15"/>
  <c r="AR51" i="15"/>
  <c r="AS51" i="15"/>
  <c r="AT51" i="15"/>
  <c r="AU51" i="15"/>
  <c r="AV51" i="15"/>
  <c r="AW51" i="15"/>
  <c r="AX51" i="15"/>
  <c r="V52" i="15"/>
  <c r="X52" i="15"/>
  <c r="Y52" i="15"/>
  <c r="Z52" i="15"/>
  <c r="AA52" i="15"/>
  <c r="AB52" i="15"/>
  <c r="AC52" i="15"/>
  <c r="AD52" i="15"/>
  <c r="AE52" i="15"/>
  <c r="AF52" i="15"/>
  <c r="AG52" i="15"/>
  <c r="AH52" i="15"/>
  <c r="AI52" i="15"/>
  <c r="AJ52" i="15"/>
  <c r="AK52" i="15"/>
  <c r="AL52" i="15"/>
  <c r="AM52" i="15"/>
  <c r="AN52" i="15"/>
  <c r="AO52" i="15"/>
  <c r="AP52" i="15"/>
  <c r="AQ52" i="15"/>
  <c r="AR52" i="15"/>
  <c r="AS52" i="15"/>
  <c r="AT52" i="15"/>
  <c r="AU52" i="15"/>
  <c r="AV52" i="15"/>
  <c r="AW52" i="15"/>
  <c r="AX52" i="15"/>
  <c r="V53" i="15"/>
  <c r="X53" i="15"/>
  <c r="Y53" i="15"/>
  <c r="Z53" i="15"/>
  <c r="AA53" i="15"/>
  <c r="AB53" i="15"/>
  <c r="AC53" i="15"/>
  <c r="AD53" i="15"/>
  <c r="AE53" i="15"/>
  <c r="AF53" i="15"/>
  <c r="AG53" i="15"/>
  <c r="AH53" i="15"/>
  <c r="AI53" i="15"/>
  <c r="AJ53" i="15"/>
  <c r="AK53" i="15"/>
  <c r="AL53" i="15"/>
  <c r="AM53" i="15"/>
  <c r="AN53" i="15"/>
  <c r="AO53" i="15"/>
  <c r="AP53" i="15"/>
  <c r="AQ53" i="15"/>
  <c r="AR53" i="15"/>
  <c r="AS53" i="15"/>
  <c r="AT53" i="15"/>
  <c r="AU53" i="15"/>
  <c r="AV53" i="15"/>
  <c r="AW53" i="15"/>
  <c r="AX53" i="15"/>
  <c r="V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AV54" i="15"/>
  <c r="AW54" i="15"/>
  <c r="AX54" i="15"/>
  <c r="V55" i="15"/>
  <c r="X55" i="15"/>
  <c r="Y55" i="15"/>
  <c r="Z55" i="15"/>
  <c r="AA55" i="15"/>
  <c r="AB55" i="15"/>
  <c r="AC55" i="15"/>
  <c r="AD55" i="15"/>
  <c r="AE55" i="15"/>
  <c r="AF55" i="15"/>
  <c r="AG55" i="15"/>
  <c r="AH55" i="15"/>
  <c r="AI55" i="15"/>
  <c r="AJ55" i="15"/>
  <c r="AK55" i="15"/>
  <c r="AL55" i="15"/>
  <c r="AM55" i="15"/>
  <c r="AN55" i="15"/>
  <c r="AO55" i="15"/>
  <c r="AP55" i="15"/>
  <c r="AQ55" i="15"/>
  <c r="AR55" i="15"/>
  <c r="AS55" i="15"/>
  <c r="AT55" i="15"/>
  <c r="AU55" i="15"/>
  <c r="AV55" i="15"/>
  <c r="AW55" i="15"/>
  <c r="AX55" i="15"/>
  <c r="V56" i="15"/>
  <c r="X56" i="15"/>
  <c r="Y56" i="15"/>
  <c r="Z56" i="15"/>
  <c r="AA56" i="15"/>
  <c r="AB56" i="15"/>
  <c r="AC56" i="15"/>
  <c r="AD56" i="15"/>
  <c r="AE56" i="15"/>
  <c r="AF56" i="15"/>
  <c r="AG56" i="15"/>
  <c r="AH56" i="15"/>
  <c r="AI56" i="15"/>
  <c r="AJ56" i="15"/>
  <c r="AK56" i="15"/>
  <c r="AL56" i="15"/>
  <c r="AM56" i="15"/>
  <c r="AN56" i="15"/>
  <c r="AO56" i="15"/>
  <c r="AP56" i="15"/>
  <c r="AQ56" i="15"/>
  <c r="AR56" i="15"/>
  <c r="AS56" i="15"/>
  <c r="AT56" i="15"/>
  <c r="AU56" i="15"/>
  <c r="AV56" i="15"/>
  <c r="AW56" i="15"/>
  <c r="AX56" i="15"/>
  <c r="V57" i="15"/>
  <c r="X57" i="15"/>
  <c r="Y57" i="15"/>
  <c r="Z57" i="15"/>
  <c r="AA57" i="15"/>
  <c r="AB57" i="15"/>
  <c r="AC57" i="15"/>
  <c r="AD57" i="15"/>
  <c r="AE57" i="15"/>
  <c r="AF57" i="15"/>
  <c r="AG57" i="15"/>
  <c r="AH57" i="15"/>
  <c r="AI57" i="15"/>
  <c r="AJ57" i="15"/>
  <c r="AK57" i="15"/>
  <c r="AL57" i="15"/>
  <c r="AM57" i="15"/>
  <c r="AN57" i="15"/>
  <c r="AO57" i="15"/>
  <c r="AP57" i="15"/>
  <c r="AQ57" i="15"/>
  <c r="AR57" i="15"/>
  <c r="AS57" i="15"/>
  <c r="AT57" i="15"/>
  <c r="AU57" i="15"/>
  <c r="AV57" i="15"/>
  <c r="AW57" i="15"/>
  <c r="AX57" i="15"/>
  <c r="V58" i="15"/>
  <c r="X58" i="15"/>
  <c r="Y58" i="15"/>
  <c r="Z58" i="15"/>
  <c r="AA58" i="15"/>
  <c r="AB58" i="15"/>
  <c r="AC58" i="15"/>
  <c r="AD58" i="15"/>
  <c r="AE58" i="15"/>
  <c r="AF58" i="15"/>
  <c r="AG58" i="15"/>
  <c r="AH58" i="15"/>
  <c r="AI58" i="15"/>
  <c r="AJ58" i="15"/>
  <c r="AK58" i="15"/>
  <c r="AL58" i="15"/>
  <c r="AM58" i="15"/>
  <c r="AN58" i="15"/>
  <c r="AO58" i="15"/>
  <c r="AP58" i="15"/>
  <c r="AQ58" i="15"/>
  <c r="AR58" i="15"/>
  <c r="AS58" i="15"/>
  <c r="AT58" i="15"/>
  <c r="AU58" i="15"/>
  <c r="AV58" i="15"/>
  <c r="AW58" i="15"/>
  <c r="AX58" i="15"/>
  <c r="V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L59" i="15"/>
  <c r="AM59" i="15"/>
  <c r="AN59" i="15"/>
  <c r="AO59" i="15"/>
  <c r="AP59" i="15"/>
  <c r="AQ59" i="15"/>
  <c r="AR59" i="15"/>
  <c r="AS59" i="15"/>
  <c r="AT59" i="15"/>
  <c r="AU59" i="15"/>
  <c r="AV59" i="15"/>
  <c r="AW59" i="15"/>
  <c r="AX59" i="15"/>
  <c r="V60" i="15"/>
  <c r="X60" i="15"/>
  <c r="Y60" i="15"/>
  <c r="Z60" i="15"/>
  <c r="AA60" i="15"/>
  <c r="AB60" i="15"/>
  <c r="AC60" i="15"/>
  <c r="AD60" i="15"/>
  <c r="AE60" i="15"/>
  <c r="AF60" i="15"/>
  <c r="AG60" i="15"/>
  <c r="AH60" i="15"/>
  <c r="AI60" i="15"/>
  <c r="AJ60" i="15"/>
  <c r="AK60" i="15"/>
  <c r="AL60" i="15"/>
  <c r="AM60" i="15"/>
  <c r="AN60" i="15"/>
  <c r="AO60" i="15"/>
  <c r="AP60" i="15"/>
  <c r="AQ60" i="15"/>
  <c r="AR60" i="15"/>
  <c r="AS60" i="15"/>
  <c r="AT60" i="15"/>
  <c r="AU60" i="15"/>
  <c r="AV60" i="15"/>
  <c r="AW60" i="15"/>
  <c r="AX60" i="15"/>
  <c r="V61" i="15"/>
  <c r="X61" i="15"/>
  <c r="Y61" i="15"/>
  <c r="Z61" i="15"/>
  <c r="AA61" i="15"/>
  <c r="AB61" i="15"/>
  <c r="AC61" i="15"/>
  <c r="AD61" i="15"/>
  <c r="AE61" i="15"/>
  <c r="AF61" i="15"/>
  <c r="AG61" i="15"/>
  <c r="AH61" i="15"/>
  <c r="AI61" i="15"/>
  <c r="AJ61" i="15"/>
  <c r="AK61" i="15"/>
  <c r="AL61" i="15"/>
  <c r="AM61" i="15"/>
  <c r="AN61" i="15"/>
  <c r="AO61" i="15"/>
  <c r="AP61" i="15"/>
  <c r="AQ61" i="15"/>
  <c r="AR61" i="15"/>
  <c r="AS61" i="15"/>
  <c r="AT61" i="15"/>
  <c r="AU61" i="15"/>
  <c r="AV61" i="15"/>
  <c r="AW61" i="15"/>
  <c r="AX61" i="15"/>
  <c r="V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L62" i="15"/>
  <c r="AM62" i="15"/>
  <c r="AN62" i="15"/>
  <c r="AO62" i="15"/>
  <c r="AP62" i="15"/>
  <c r="AQ62" i="15"/>
  <c r="AR62" i="15"/>
  <c r="AS62" i="15"/>
  <c r="AT62" i="15"/>
  <c r="AU62" i="15"/>
  <c r="AV62" i="15"/>
  <c r="AW62" i="15"/>
  <c r="AX62" i="15"/>
  <c r="V63" i="15"/>
  <c r="X63" i="15"/>
  <c r="Y63" i="15"/>
  <c r="Z63" i="15"/>
  <c r="AA63" i="15"/>
  <c r="AB63" i="15"/>
  <c r="AC63" i="15"/>
  <c r="AD63" i="15"/>
  <c r="AE63" i="15"/>
  <c r="AF63" i="15"/>
  <c r="AG63" i="15"/>
  <c r="AH63" i="15"/>
  <c r="AI63" i="15"/>
  <c r="AJ63" i="15"/>
  <c r="AK63" i="15"/>
  <c r="AL63" i="15"/>
  <c r="AM63" i="15"/>
  <c r="AN63" i="15"/>
  <c r="AO63" i="15"/>
  <c r="AP63" i="15"/>
  <c r="AQ63" i="15"/>
  <c r="AR63" i="15"/>
  <c r="AS63" i="15"/>
  <c r="AT63" i="15"/>
  <c r="AU63" i="15"/>
  <c r="AV63" i="15"/>
  <c r="AW63" i="15"/>
  <c r="AX63" i="15"/>
  <c r="V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AL64" i="15"/>
  <c r="AM64" i="15"/>
  <c r="AN64" i="15"/>
  <c r="AO64" i="15"/>
  <c r="AP64" i="15"/>
  <c r="AQ64" i="15"/>
  <c r="AR64" i="15"/>
  <c r="AS64" i="15"/>
  <c r="AT64" i="15"/>
  <c r="AU64" i="15"/>
  <c r="AV64" i="15"/>
  <c r="AW64" i="15"/>
  <c r="AX64" i="15"/>
  <c r="V65" i="15"/>
  <c r="X65" i="15"/>
  <c r="Y65" i="15"/>
  <c r="Z65" i="15"/>
  <c r="AA65" i="15"/>
  <c r="AB65" i="15"/>
  <c r="AC65" i="15"/>
  <c r="AD65" i="15"/>
  <c r="AE65" i="15"/>
  <c r="AF65" i="15"/>
  <c r="AG65" i="15"/>
  <c r="AH65" i="15"/>
  <c r="AI65" i="15"/>
  <c r="AJ65" i="15"/>
  <c r="AK65" i="15"/>
  <c r="AL65" i="15"/>
  <c r="AM65" i="15"/>
  <c r="AN65" i="15"/>
  <c r="AO65" i="15"/>
  <c r="AP65" i="15"/>
  <c r="AQ65" i="15"/>
  <c r="AR65" i="15"/>
  <c r="AS65" i="15"/>
  <c r="AT65" i="15"/>
  <c r="AU65" i="15"/>
  <c r="AV65" i="15"/>
  <c r="AW65" i="15"/>
  <c r="AX65" i="15"/>
  <c r="V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L66" i="15"/>
  <c r="AM66" i="15"/>
  <c r="AN66" i="15"/>
  <c r="AO66" i="15"/>
  <c r="AP66" i="15"/>
  <c r="AQ66" i="15"/>
  <c r="AR66" i="15"/>
  <c r="AS66" i="15"/>
  <c r="AT66" i="15"/>
  <c r="AU66" i="15"/>
  <c r="AV66" i="15"/>
  <c r="AW66" i="15"/>
  <c r="AX66" i="15"/>
  <c r="V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S67" i="15"/>
  <c r="AT67" i="15"/>
  <c r="AU67" i="15"/>
  <c r="AV67" i="15"/>
  <c r="AW67" i="15"/>
  <c r="AX67" i="15"/>
  <c r="V68" i="15"/>
  <c r="X68" i="15"/>
  <c r="Y68" i="15"/>
  <c r="Z68" i="15"/>
  <c r="AA68" i="15"/>
  <c r="AB68" i="15"/>
  <c r="AC68" i="15"/>
  <c r="AD68" i="15"/>
  <c r="AE68" i="15"/>
  <c r="AF68" i="15"/>
  <c r="AG68" i="15"/>
  <c r="AH68" i="15"/>
  <c r="AI68" i="15"/>
  <c r="AJ68" i="15"/>
  <c r="AK68" i="15"/>
  <c r="AL68" i="15"/>
  <c r="AM68" i="15"/>
  <c r="AN68" i="15"/>
  <c r="AO68" i="15"/>
  <c r="AP68" i="15"/>
  <c r="AQ68" i="15"/>
  <c r="AR68" i="15"/>
  <c r="AS68" i="15"/>
  <c r="AT68" i="15"/>
  <c r="AU68" i="15"/>
  <c r="AV68" i="15"/>
  <c r="AW68" i="15"/>
  <c r="AX68" i="15"/>
  <c r="V69" i="15"/>
  <c r="X69" i="15"/>
  <c r="Y69" i="15"/>
  <c r="Z69" i="15"/>
  <c r="AA69" i="15"/>
  <c r="AB69" i="15"/>
  <c r="AC69" i="15"/>
  <c r="AD69" i="15"/>
  <c r="AE69" i="15"/>
  <c r="AF69" i="15"/>
  <c r="AG69" i="15"/>
  <c r="AH69" i="15"/>
  <c r="AI69" i="15"/>
  <c r="AJ69" i="15"/>
  <c r="AK69" i="15"/>
  <c r="AL69" i="15"/>
  <c r="AM69" i="15"/>
  <c r="AN69" i="15"/>
  <c r="AO69" i="15"/>
  <c r="AP69" i="15"/>
  <c r="AQ69" i="15"/>
  <c r="AR69" i="15"/>
  <c r="AS69" i="15"/>
  <c r="AT69" i="15"/>
  <c r="AU69" i="15"/>
  <c r="AV69" i="15"/>
  <c r="AW69" i="15"/>
  <c r="AX69" i="15"/>
  <c r="V70" i="15"/>
  <c r="X70" i="15"/>
  <c r="Y70" i="15"/>
  <c r="Z70" i="15"/>
  <c r="AA70" i="15"/>
  <c r="AB70" i="15"/>
  <c r="AC70" i="15"/>
  <c r="AD70" i="15"/>
  <c r="AE70" i="15"/>
  <c r="AF70" i="15"/>
  <c r="AG70" i="15"/>
  <c r="AH70" i="15"/>
  <c r="AI70" i="15"/>
  <c r="AJ70" i="15"/>
  <c r="AK70" i="15"/>
  <c r="AL70" i="15"/>
  <c r="AM70" i="15"/>
  <c r="AN70" i="15"/>
  <c r="AO70" i="15"/>
  <c r="AP70" i="15"/>
  <c r="AQ70" i="15"/>
  <c r="AR70" i="15"/>
  <c r="AS70" i="15"/>
  <c r="AT70" i="15"/>
  <c r="AU70" i="15"/>
  <c r="AV70" i="15"/>
  <c r="AW70" i="15"/>
  <c r="AX70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AS11" i="15"/>
  <c r="AT11" i="15"/>
  <c r="AU11" i="15"/>
  <c r="AV11" i="15"/>
  <c r="AW11" i="15"/>
  <c r="AX11" i="15"/>
  <c r="X11" i="15"/>
  <c r="Y11" i="15"/>
  <c r="Z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C13" i="15"/>
  <c r="B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C11" i="15"/>
  <c r="A5" i="15"/>
  <c r="A4" i="15"/>
  <c r="A3" i="15"/>
  <c r="A2" i="15"/>
  <c r="W54" i="15"/>
  <c r="W53" i="15"/>
  <c r="W69" i="15"/>
  <c r="W62" i="15"/>
  <c r="W34" i="15"/>
  <c r="W28" i="15"/>
  <c r="W26" i="15"/>
  <c r="W18" i="15"/>
  <c r="W70" i="15"/>
  <c r="W68" i="15"/>
  <c r="W67" i="15"/>
  <c r="W66" i="15"/>
  <c r="W65" i="15"/>
  <c r="W64" i="15"/>
  <c r="W63" i="15"/>
  <c r="AB55" i="1"/>
  <c r="AB54" i="1"/>
  <c r="W60" i="15"/>
  <c r="W58" i="15"/>
  <c r="W56" i="15"/>
  <c r="W55" i="15"/>
  <c r="W51" i="15"/>
  <c r="W50" i="15"/>
  <c r="W49" i="15"/>
  <c r="W46" i="15"/>
  <c r="AB39" i="1"/>
  <c r="W45" i="15"/>
  <c r="W44" i="15"/>
  <c r="W42" i="15"/>
  <c r="W37" i="15"/>
  <c r="AB28" i="1"/>
  <c r="W30" i="15"/>
  <c r="W27" i="15"/>
  <c r="W25" i="15"/>
  <c r="W24" i="15"/>
  <c r="W22" i="15"/>
  <c r="W19" i="15"/>
  <c r="W16" i="15"/>
  <c r="U17" i="1"/>
  <c r="U33" i="1"/>
  <c r="U45" i="1"/>
  <c r="U16" i="1"/>
  <c r="U28" i="1"/>
  <c r="U36" i="1"/>
  <c r="U13" i="1"/>
  <c r="U29" i="1"/>
  <c r="U41" i="1"/>
  <c r="U21" i="1"/>
  <c r="U37" i="1"/>
  <c r="U49" i="1"/>
  <c r="U40" i="1"/>
  <c r="U9" i="1"/>
  <c r="U25" i="1"/>
  <c r="U39" i="1"/>
  <c r="U48" i="1"/>
  <c r="U32" i="1"/>
  <c r="U44" i="1"/>
  <c r="U53" i="1"/>
  <c r="U57" i="1"/>
  <c r="U56" i="1"/>
  <c r="AB19" i="1"/>
  <c r="W11" i="15"/>
  <c r="AB5" i="1"/>
  <c r="W13" i="15"/>
  <c r="CJ13" i="15"/>
  <c r="CD13" i="15" s="1"/>
  <c r="AB23" i="1"/>
  <c r="W31" i="15"/>
  <c r="AB25" i="1"/>
  <c r="W41" i="15"/>
  <c r="W43" i="15"/>
  <c r="W47" i="15"/>
  <c r="W48" i="15"/>
  <c r="W52" i="15"/>
  <c r="AB56" i="1"/>
  <c r="W12" i="15"/>
  <c r="W20" i="15"/>
  <c r="AB40" i="1"/>
  <c r="AB41" i="1"/>
  <c r="AB47" i="1"/>
  <c r="AB7" i="1"/>
  <c r="W15" i="15"/>
  <c r="AB9" i="1"/>
  <c r="AB12" i="1"/>
  <c r="AB13" i="1"/>
  <c r="W21" i="15"/>
  <c r="W29" i="15"/>
  <c r="W32" i="15"/>
  <c r="AB27" i="1"/>
  <c r="W35" i="15"/>
  <c r="AB32" i="1"/>
  <c r="AB33" i="1"/>
  <c r="W57" i="15"/>
  <c r="AB52" i="1"/>
  <c r="AB59" i="1"/>
  <c r="W61" i="15"/>
  <c r="W17" i="15"/>
  <c r="AB11" i="1"/>
  <c r="AB15" i="1"/>
  <c r="W23" i="15"/>
  <c r="AB17" i="1"/>
  <c r="AB20" i="1"/>
  <c r="AB21" i="1"/>
  <c r="W33" i="15"/>
  <c r="W36" i="15"/>
  <c r="AB31" i="1"/>
  <c r="W39" i="15"/>
  <c r="AB44" i="1"/>
  <c r="AB48" i="1"/>
  <c r="AB49" i="1"/>
  <c r="W59" i="15"/>
  <c r="AB57" i="1"/>
  <c r="AB61" i="1"/>
  <c r="AB63" i="1"/>
  <c r="W40" i="15"/>
  <c r="U51" i="1"/>
  <c r="AB8" i="1"/>
  <c r="AB16" i="1"/>
  <c r="AB24" i="1"/>
  <c r="AB29" i="1"/>
  <c r="AB35" i="1"/>
  <c r="AB37" i="1"/>
  <c r="AB43" i="1"/>
  <c r="AB45" i="1"/>
  <c r="AB51" i="1"/>
  <c r="AB53" i="1"/>
  <c r="U15" i="1"/>
  <c r="U59" i="1"/>
  <c r="U31" i="1"/>
  <c r="U8" i="1"/>
  <c r="U52" i="1"/>
  <c r="D64" i="1"/>
  <c r="U19" i="1"/>
  <c r="U20" i="1"/>
  <c r="U27" i="1"/>
  <c r="U35" i="1"/>
  <c r="U43" i="1"/>
  <c r="U63" i="1"/>
  <c r="U5" i="1"/>
  <c r="U61" i="1"/>
  <c r="U24" i="1"/>
  <c r="U11" i="1"/>
  <c r="U23" i="1"/>
  <c r="U47" i="1"/>
  <c r="U55" i="1"/>
  <c r="CK67" i="15"/>
  <c r="CE67" i="15" s="1"/>
  <c r="D98" i="15"/>
  <c r="CK63" i="15"/>
  <c r="CE63" i="15"/>
  <c r="CK27" i="15"/>
  <c r="CE27" i="15"/>
  <c r="AB104" i="15"/>
  <c r="B22" i="15"/>
  <c r="CG22" i="15" s="1"/>
  <c r="CA22" i="15" s="1"/>
  <c r="CK11" i="15"/>
  <c r="CE11" i="15"/>
  <c r="CK70" i="15"/>
  <c r="CE70" i="15"/>
  <c r="CK66" i="15"/>
  <c r="CE66" i="15"/>
  <c r="CK62" i="15"/>
  <c r="CE62" i="15"/>
  <c r="CK58" i="15"/>
  <c r="CE58" i="15"/>
  <c r="AY58" i="15" s="1"/>
  <c r="CK54" i="15"/>
  <c r="CE54" i="15"/>
  <c r="CK50" i="15"/>
  <c r="CE50" i="15"/>
  <c r="CK46" i="15"/>
  <c r="CE46" i="15"/>
  <c r="CK42" i="15"/>
  <c r="CE42" i="15"/>
  <c r="B58" i="15"/>
  <c r="CH58" i="15"/>
  <c r="CB58" i="15"/>
  <c r="E95" i="15"/>
  <c r="CK40" i="15"/>
  <c r="CE40" i="15"/>
  <c r="CK35" i="15"/>
  <c r="CE35" i="15"/>
  <c r="E94" i="15"/>
  <c r="AJ104" i="15"/>
  <c r="CK38" i="15"/>
  <c r="CE38" i="15"/>
  <c r="CK34" i="15"/>
  <c r="CE34" i="15" s="1"/>
  <c r="CK30" i="15"/>
  <c r="CE30" i="15"/>
  <c r="CK26" i="15"/>
  <c r="CE26" i="15"/>
  <c r="CK22" i="15"/>
  <c r="CE22" i="15"/>
  <c r="CK18" i="15"/>
  <c r="CE18" i="15"/>
  <c r="CK52" i="15"/>
  <c r="CE52" i="15"/>
  <c r="CK31" i="15"/>
  <c r="CE31" i="15" s="1"/>
  <c r="CK15" i="15"/>
  <c r="CE15" i="15"/>
  <c r="F104" i="15"/>
  <c r="CK48" i="15"/>
  <c r="CE48" i="15" s="1"/>
  <c r="CK16" i="15"/>
  <c r="CE16" i="15"/>
  <c r="CK12" i="15"/>
  <c r="CE12" i="15" s="1"/>
  <c r="E113" i="15"/>
  <c r="E110" i="15"/>
  <c r="B74" i="15"/>
  <c r="C71" i="15"/>
  <c r="S71" i="15"/>
  <c r="O71" i="15"/>
  <c r="K71" i="15"/>
  <c r="G71" i="15"/>
  <c r="B35" i="15"/>
  <c r="CI35" i="15"/>
  <c r="CC35" i="15"/>
  <c r="AQ71" i="15"/>
  <c r="AI71" i="15"/>
  <c r="AA71" i="15"/>
  <c r="CK45" i="15"/>
  <c r="CE45" i="15" s="1"/>
  <c r="CK33" i="15"/>
  <c r="CE33" i="15"/>
  <c r="H89" i="15"/>
  <c r="B88" i="15"/>
  <c r="AI104" i="15"/>
  <c r="S104" i="15"/>
  <c r="P104" i="15"/>
  <c r="CK64" i="15"/>
  <c r="CE64" i="15"/>
  <c r="F71" i="15"/>
  <c r="CK59" i="15"/>
  <c r="CE59" i="15" s="1"/>
  <c r="CK55" i="15"/>
  <c r="CE55" i="15" s="1"/>
  <c r="CK51" i="15"/>
  <c r="CE51" i="15" s="1"/>
  <c r="CK47" i="15"/>
  <c r="CE47" i="15" s="1"/>
  <c r="CK43" i="15"/>
  <c r="CE43" i="15" s="1"/>
  <c r="CK39" i="15"/>
  <c r="CE39" i="15"/>
  <c r="CK28" i="15"/>
  <c r="CE28" i="15" s="1"/>
  <c r="CK23" i="15"/>
  <c r="CE23" i="15"/>
  <c r="CK19" i="15"/>
  <c r="CE19" i="15" s="1"/>
  <c r="AC104" i="15"/>
  <c r="D101" i="15"/>
  <c r="D117" i="15"/>
  <c r="B49" i="15"/>
  <c r="CI49" i="15"/>
  <c r="CC49" i="15" s="1"/>
  <c r="B46" i="15"/>
  <c r="CI46" i="15" s="1"/>
  <c r="CC46" i="15"/>
  <c r="CK53" i="15"/>
  <c r="CE53" i="15" s="1"/>
  <c r="AY53" i="15" s="1"/>
  <c r="CK13" i="15"/>
  <c r="CE13" i="15"/>
  <c r="B76" i="15"/>
  <c r="M89" i="15"/>
  <c r="D103" i="15"/>
  <c r="D102" i="15"/>
  <c r="D100" i="15"/>
  <c r="D99" i="15"/>
  <c r="D97" i="15"/>
  <c r="AN104" i="15"/>
  <c r="AF104" i="15"/>
  <c r="X104" i="15"/>
  <c r="T104" i="15"/>
  <c r="L104" i="15"/>
  <c r="H104" i="15"/>
  <c r="E109" i="15"/>
  <c r="D119" i="15"/>
  <c r="D118" i="15"/>
  <c r="D116" i="15"/>
  <c r="D115" i="15"/>
  <c r="D114" i="15"/>
  <c r="D113" i="15"/>
  <c r="C113" i="15" s="1"/>
  <c r="D112" i="15"/>
  <c r="D111" i="15"/>
  <c r="D110" i="15"/>
  <c r="C110" i="15" s="1"/>
  <c r="B70" i="15"/>
  <c r="B33" i="15"/>
  <c r="CJ33" i="15" s="1"/>
  <c r="CI33" i="15"/>
  <c r="CC33" i="15"/>
  <c r="CK68" i="15"/>
  <c r="CE68" i="15"/>
  <c r="CK60" i="15"/>
  <c r="CE60" i="15"/>
  <c r="CK56" i="15"/>
  <c r="CE56" i="15"/>
  <c r="CK44" i="15"/>
  <c r="CE44" i="15"/>
  <c r="CK36" i="15"/>
  <c r="CE36" i="15"/>
  <c r="CK32" i="15"/>
  <c r="CE32" i="15"/>
  <c r="CK24" i="15"/>
  <c r="CE24" i="15"/>
  <c r="CK20" i="15"/>
  <c r="CE20" i="15"/>
  <c r="B84" i="15"/>
  <c r="B80" i="15"/>
  <c r="R89" i="15"/>
  <c r="E102" i="15"/>
  <c r="E100" i="15"/>
  <c r="E97" i="15"/>
  <c r="C97" i="15" s="1"/>
  <c r="CG97" i="15" s="1"/>
  <c r="M104" i="15"/>
  <c r="E119" i="15"/>
  <c r="C119" i="15" s="1"/>
  <c r="CK119" i="15" s="1"/>
  <c r="CE119" i="15" s="1"/>
  <c r="U71" i="15"/>
  <c r="M71" i="15"/>
  <c r="B56" i="15"/>
  <c r="CG56" i="15"/>
  <c r="CA56" i="15" s="1"/>
  <c r="B19" i="15"/>
  <c r="CH19" i="15" s="1"/>
  <c r="CG19" i="15"/>
  <c r="CA19" i="15"/>
  <c r="E71" i="15"/>
  <c r="P71" i="15"/>
  <c r="H71" i="15"/>
  <c r="B62" i="15"/>
  <c r="B42" i="15"/>
  <c r="CG42" i="15"/>
  <c r="CA42" i="15" s="1"/>
  <c r="B24" i="15"/>
  <c r="CI24" i="15"/>
  <c r="CC24" i="15" s="1"/>
  <c r="Q71" i="15"/>
  <c r="I71" i="15"/>
  <c r="T71" i="15"/>
  <c r="L71" i="15"/>
  <c r="D71" i="15"/>
  <c r="B59" i="15"/>
  <c r="B47" i="15"/>
  <c r="CG47" i="15" s="1"/>
  <c r="CA47" i="15" s="1"/>
  <c r="B39" i="15"/>
  <c r="CJ39" i="15" s="1"/>
  <c r="B31" i="15"/>
  <c r="B27" i="15"/>
  <c r="B23" i="15"/>
  <c r="CI23" i="15" s="1"/>
  <c r="CG23" i="15"/>
  <c r="CA23" i="15" s="1"/>
  <c r="B15" i="15"/>
  <c r="CK69" i="15"/>
  <c r="CE69" i="15"/>
  <c r="CK65" i="15"/>
  <c r="CE65" i="15"/>
  <c r="CK61" i="15"/>
  <c r="CE61" i="15"/>
  <c r="CK57" i="15"/>
  <c r="CE57" i="15"/>
  <c r="CK49" i="15"/>
  <c r="CE49" i="15"/>
  <c r="CK41" i="15"/>
  <c r="CE41" i="15"/>
  <c r="CK37" i="15"/>
  <c r="CE37" i="15"/>
  <c r="CK29" i="15"/>
  <c r="CE29" i="15"/>
  <c r="CK25" i="15"/>
  <c r="CE25" i="15"/>
  <c r="CK21" i="15"/>
  <c r="CE21" i="15"/>
  <c r="CK17" i="15"/>
  <c r="CE17" i="15"/>
  <c r="V71" i="15"/>
  <c r="AU71" i="15"/>
  <c r="AM71" i="15"/>
  <c r="D65" i="2"/>
  <c r="D66" i="2" s="1"/>
  <c r="AE71" i="15"/>
  <c r="F66" i="1"/>
  <c r="AV71" i="15"/>
  <c r="AR71" i="15"/>
  <c r="AN71" i="15"/>
  <c r="AJ71" i="15"/>
  <c r="AF71" i="15"/>
  <c r="AB71" i="15"/>
  <c r="D66" i="1" s="1"/>
  <c r="E66" i="1" s="1"/>
  <c r="X71" i="15"/>
  <c r="C66" i="1" s="1"/>
  <c r="B68" i="15"/>
  <c r="CH68" i="15"/>
  <c r="CB68" i="15" s="1"/>
  <c r="B64" i="15"/>
  <c r="CG64" i="15"/>
  <c r="CA64" i="15" s="1"/>
  <c r="AY64" i="15" s="1"/>
  <c r="B60" i="15"/>
  <c r="CH60" i="15" s="1"/>
  <c r="CB60" i="15"/>
  <c r="B52" i="15"/>
  <c r="B48" i="15"/>
  <c r="B44" i="15"/>
  <c r="CG44" i="15" s="1"/>
  <c r="CJ44" i="15"/>
  <c r="CD44" i="15" s="1"/>
  <c r="B40" i="15"/>
  <c r="B36" i="15"/>
  <c r="CG36" i="15"/>
  <c r="CA36" i="15" s="1"/>
  <c r="AY36" i="15" s="1"/>
  <c r="B32" i="15"/>
  <c r="CJ32" i="15" s="1"/>
  <c r="B28" i="15"/>
  <c r="CH28" i="15"/>
  <c r="CB28" i="15" s="1"/>
  <c r="B20" i="15"/>
  <c r="CH20" i="15" s="1"/>
  <c r="CB20" i="15"/>
  <c r="B16" i="15"/>
  <c r="R71" i="15"/>
  <c r="N71" i="15"/>
  <c r="J71" i="15"/>
  <c r="B12" i="15"/>
  <c r="CG12" i="15"/>
  <c r="CA12" i="15"/>
  <c r="AP104" i="15"/>
  <c r="AL104" i="15"/>
  <c r="AH104" i="15"/>
  <c r="AD104" i="15"/>
  <c r="Z104" i="15"/>
  <c r="V104" i="15"/>
  <c r="R104" i="15"/>
  <c r="N104" i="15"/>
  <c r="J104" i="15"/>
  <c r="B67" i="15"/>
  <c r="CI67" i="15"/>
  <c r="CC67" i="15"/>
  <c r="B51" i="15"/>
  <c r="B43" i="15"/>
  <c r="CG43" i="15"/>
  <c r="CA43" i="15" s="1"/>
  <c r="B69" i="15"/>
  <c r="B65" i="15"/>
  <c r="CG65" i="15"/>
  <c r="CA65" i="15" s="1"/>
  <c r="B61" i="15"/>
  <c r="CH61" i="15" s="1"/>
  <c r="CB61" i="15"/>
  <c r="B57" i="15"/>
  <c r="B53" i="15"/>
  <c r="CJ53" i="15" s="1"/>
  <c r="CD53" i="15"/>
  <c r="B45" i="15"/>
  <c r="CI45" i="15" s="1"/>
  <c r="CC45" i="15" s="1"/>
  <c r="B41" i="15"/>
  <c r="CG41" i="15"/>
  <c r="CA41" i="15"/>
  <c r="B37" i="15"/>
  <c r="CH37" i="15"/>
  <c r="CB37" i="15"/>
  <c r="B29" i="15"/>
  <c r="B25" i="15"/>
  <c r="CJ25" i="15"/>
  <c r="CD25" i="15" s="1"/>
  <c r="B21" i="15"/>
  <c r="B17" i="15"/>
  <c r="B63" i="15"/>
  <c r="CG63" i="15" s="1"/>
  <c r="CA63" i="15"/>
  <c r="B55" i="15"/>
  <c r="B66" i="15"/>
  <c r="CG66" i="15"/>
  <c r="CA66" i="15"/>
  <c r="B54" i="15"/>
  <c r="CH54" i="15"/>
  <c r="CB54" i="15"/>
  <c r="B50" i="15"/>
  <c r="B38" i="15"/>
  <c r="CJ38" i="15"/>
  <c r="CD38" i="15" s="1"/>
  <c r="B34" i="15"/>
  <c r="B30" i="15"/>
  <c r="CH30" i="15"/>
  <c r="CB30" i="15"/>
  <c r="B26" i="15"/>
  <c r="CG26" i="15" s="1"/>
  <c r="CA26" i="15"/>
  <c r="B18" i="15"/>
  <c r="CH18" i="15" s="1"/>
  <c r="CB18" i="15" s="1"/>
  <c r="CG18" i="15"/>
  <c r="CA18" i="15" s="1"/>
  <c r="B14" i="15"/>
  <c r="CG14" i="15"/>
  <c r="CA14" i="15"/>
  <c r="B87" i="15"/>
  <c r="B86" i="15"/>
  <c r="B85" i="15"/>
  <c r="B83" i="15"/>
  <c r="B82" i="15"/>
  <c r="B81" i="15"/>
  <c r="B79" i="15"/>
  <c r="B78" i="15"/>
  <c r="P89" i="15"/>
  <c r="L89" i="15"/>
  <c r="D89" i="15"/>
  <c r="Q89" i="15"/>
  <c r="I89" i="15"/>
  <c r="E89" i="15"/>
  <c r="N89" i="15"/>
  <c r="J89" i="15"/>
  <c r="F89" i="15"/>
  <c r="E103" i="15"/>
  <c r="E101" i="15"/>
  <c r="C101" i="15"/>
  <c r="E99" i="15"/>
  <c r="E98" i="15"/>
  <c r="AQ104" i="15"/>
  <c r="AM104" i="15"/>
  <c r="AE104" i="15"/>
  <c r="AA104" i="15"/>
  <c r="W104" i="15"/>
  <c r="O104" i="15"/>
  <c r="E96" i="15"/>
  <c r="CI96" i="15"/>
  <c r="CC96" i="15"/>
  <c r="G104" i="15"/>
  <c r="AO104" i="15"/>
  <c r="AK104" i="15"/>
  <c r="AG104" i="15"/>
  <c r="Y104" i="15"/>
  <c r="U104" i="15"/>
  <c r="Q104" i="15"/>
  <c r="I104" i="15"/>
  <c r="D109" i="15"/>
  <c r="C109" i="15" s="1"/>
  <c r="E118" i="15"/>
  <c r="E117" i="15"/>
  <c r="E116" i="15"/>
  <c r="E115" i="15"/>
  <c r="E114" i="15"/>
  <c r="E112" i="15"/>
  <c r="E111" i="15"/>
  <c r="F64" i="1"/>
  <c r="K104" i="15"/>
  <c r="D94" i="15"/>
  <c r="B77" i="15"/>
  <c r="C89" i="15"/>
  <c r="S89" i="15"/>
  <c r="O89" i="15"/>
  <c r="K89" i="15"/>
  <c r="G89" i="15"/>
  <c r="B75" i="15"/>
  <c r="Z71" i="15"/>
  <c r="AX71" i="15"/>
  <c r="AT71" i="15"/>
  <c r="AP71" i="15"/>
  <c r="AL71" i="15"/>
  <c r="C65" i="2"/>
  <c r="AH71" i="15"/>
  <c r="AD71" i="15"/>
  <c r="CK14" i="15"/>
  <c r="CE14" i="15"/>
  <c r="Y71" i="15"/>
  <c r="AW71" i="15"/>
  <c r="AS71" i="15"/>
  <c r="AO71" i="15"/>
  <c r="AK71" i="15"/>
  <c r="AG71" i="15"/>
  <c r="AC71" i="15"/>
  <c r="B11" i="15"/>
  <c r="CG13" i="15"/>
  <c r="CA13" i="15" s="1"/>
  <c r="CH13" i="15"/>
  <c r="CB13" i="15" s="1"/>
  <c r="CI13" i="15"/>
  <c r="CC13" i="15" s="1"/>
  <c r="CH46" i="15"/>
  <c r="CB46" i="15" s="1"/>
  <c r="AY46" i="15" s="1"/>
  <c r="F67" i="1"/>
  <c r="CJ17" i="15"/>
  <c r="CD17" i="15" s="1"/>
  <c r="CJ11" i="15"/>
  <c r="CD11" i="15"/>
  <c r="W71" i="15"/>
  <c r="CD39" i="15"/>
  <c r="AB42" i="1"/>
  <c r="AB26" i="1"/>
  <c r="AB36" i="1"/>
  <c r="AB14" i="1"/>
  <c r="CH22" i="15"/>
  <c r="CB22" i="15"/>
  <c r="AY22" i="15" s="1"/>
  <c r="CD32" i="15"/>
  <c r="AB18" i="1"/>
  <c r="AB46" i="1"/>
  <c r="AB10" i="1"/>
  <c r="AB6" i="1"/>
  <c r="AB60" i="1"/>
  <c r="AB22" i="1"/>
  <c r="AB58" i="1"/>
  <c r="AB62" i="1"/>
  <c r="AB34" i="1"/>
  <c r="AB38" i="1"/>
  <c r="AB30" i="1"/>
  <c r="AB50" i="1"/>
  <c r="CJ22" i="15"/>
  <c r="CD22" i="15"/>
  <c r="CI22" i="15"/>
  <c r="CC22" i="15" s="1"/>
  <c r="C98" i="15"/>
  <c r="CI98" i="15" s="1"/>
  <c r="CC98" i="15" s="1"/>
  <c r="CI66" i="15"/>
  <c r="CC66" i="15"/>
  <c r="CJ58" i="15"/>
  <c r="CD58" i="15"/>
  <c r="CH14" i="15"/>
  <c r="CB14" i="15"/>
  <c r="CG58" i="15"/>
  <c r="CA58" i="15"/>
  <c r="CI58" i="15"/>
  <c r="CC58" i="15"/>
  <c r="C116" i="15"/>
  <c r="CH116" i="15"/>
  <c r="CB116" i="15" s="1"/>
  <c r="CG20" i="15"/>
  <c r="CA20" i="15"/>
  <c r="CH62" i="15"/>
  <c r="CB62" i="15" s="1"/>
  <c r="CI19" i="15"/>
  <c r="CC19" i="15"/>
  <c r="CI14" i="15"/>
  <c r="CC14" i="15" s="1"/>
  <c r="C94" i="15"/>
  <c r="CJ94" i="15"/>
  <c r="CD94" i="15"/>
  <c r="CG33" i="15"/>
  <c r="CA33" i="15" s="1"/>
  <c r="CI97" i="15"/>
  <c r="CC97" i="15"/>
  <c r="C112" i="15"/>
  <c r="CJ112" i="15"/>
  <c r="CD112" i="15"/>
  <c r="CI38" i="15"/>
  <c r="CC38" i="15" s="1"/>
  <c r="CH25" i="15"/>
  <c r="CB25" i="15"/>
  <c r="CG35" i="15"/>
  <c r="CA35" i="15"/>
  <c r="CJ28" i="15"/>
  <c r="CD28" i="15" s="1"/>
  <c r="CG39" i="15"/>
  <c r="CA39" i="15"/>
  <c r="CH35" i="15"/>
  <c r="CB35" i="15" s="1"/>
  <c r="CJ18" i="15"/>
  <c r="CD18" i="15" s="1"/>
  <c r="CJ35" i="15"/>
  <c r="CD35" i="15" s="1"/>
  <c r="CG38" i="15"/>
  <c r="CA38" i="15" s="1"/>
  <c r="C99" i="15"/>
  <c r="CG99" i="15"/>
  <c r="CA99" i="15" s="1"/>
  <c r="CA44" i="15"/>
  <c r="CH38" i="15"/>
  <c r="CB38" i="15"/>
  <c r="AY38" i="15" s="1"/>
  <c r="CA97" i="15"/>
  <c r="CH70" i="15"/>
  <c r="CB70" i="15" s="1"/>
  <c r="CH65" i="15"/>
  <c r="CB65" i="15"/>
  <c r="CI18" i="15"/>
  <c r="CC18" i="15" s="1"/>
  <c r="CC23" i="15"/>
  <c r="CI32" i="15"/>
  <c r="CC32" i="15"/>
  <c r="CJ27" i="15"/>
  <c r="CD27" i="15" s="1"/>
  <c r="CH43" i="15"/>
  <c r="CB43" i="15" s="1"/>
  <c r="C111" i="15"/>
  <c r="CG61" i="15"/>
  <c r="CA61" i="15"/>
  <c r="AY61" i="15" s="1"/>
  <c r="CG46" i="15"/>
  <c r="CA46" i="15" s="1"/>
  <c r="CD33" i="15"/>
  <c r="CJ12" i="15"/>
  <c r="CD12" i="15"/>
  <c r="CG49" i="15"/>
  <c r="CA49" i="15"/>
  <c r="CB19" i="15"/>
  <c r="CG62" i="15"/>
  <c r="CA62" i="15" s="1"/>
  <c r="CJ49" i="15"/>
  <c r="CD49" i="15"/>
  <c r="CH49" i="15"/>
  <c r="CB49" i="15" s="1"/>
  <c r="CJ46" i="15"/>
  <c r="CD46" i="15" s="1"/>
  <c r="CI43" i="15"/>
  <c r="CC43" i="15" s="1"/>
  <c r="CH33" i="15"/>
  <c r="CB33" i="15"/>
  <c r="CG11" i="15"/>
  <c r="CA11" i="15"/>
  <c r="AY11" i="15" s="1"/>
  <c r="CJ19" i="15"/>
  <c r="CD19" i="15" s="1"/>
  <c r="CI11" i="15"/>
  <c r="CC11" i="15"/>
  <c r="CJ40" i="15"/>
  <c r="CD40" i="15" s="1"/>
  <c r="CJ36" i="15"/>
  <c r="CD36" i="15"/>
  <c r="CI51" i="15"/>
  <c r="CC51" i="15" s="1"/>
  <c r="CJ67" i="15"/>
  <c r="CD67" i="15"/>
  <c r="CH36" i="15"/>
  <c r="CB36" i="15" s="1"/>
  <c r="CI64" i="15"/>
  <c r="CC64" i="15"/>
  <c r="CG37" i="15"/>
  <c r="CA37" i="15"/>
  <c r="C118" i="15"/>
  <c r="C114" i="15"/>
  <c r="CL114" i="15" s="1"/>
  <c r="CJ114" i="15"/>
  <c r="CD114" i="15" s="1"/>
  <c r="CJ64" i="15"/>
  <c r="CD64" i="15"/>
  <c r="CJ56" i="15"/>
  <c r="CD56" i="15" s="1"/>
  <c r="CH39" i="15"/>
  <c r="CB39" i="15" s="1"/>
  <c r="CI65" i="15"/>
  <c r="CC65" i="15"/>
  <c r="CI44" i="15"/>
  <c r="CC44" i="15" s="1"/>
  <c r="AY44" i="15" s="1"/>
  <c r="CH67" i="15"/>
  <c r="CB67" i="15"/>
  <c r="CI25" i="15"/>
  <c r="CC25" i="15" s="1"/>
  <c r="CI28" i="15"/>
  <c r="CC28" i="15"/>
  <c r="CH64" i="15"/>
  <c r="CB64" i="15" s="1"/>
  <c r="CI39" i="15"/>
  <c r="CC39" i="15"/>
  <c r="AY39" i="15" s="1"/>
  <c r="CH44" i="15"/>
  <c r="CB44" i="15" s="1"/>
  <c r="CG28" i="15"/>
  <c r="CA28" i="15"/>
  <c r="CJ65" i="15"/>
  <c r="CD65" i="15"/>
  <c r="CJ24" i="15"/>
  <c r="CD24" i="15" s="1"/>
  <c r="CG67" i="15"/>
  <c r="CA67" i="15"/>
  <c r="CG25" i="15"/>
  <c r="CA25" i="15" s="1"/>
  <c r="AY25" i="15" s="1"/>
  <c r="CH66" i="15"/>
  <c r="CB66" i="15" s="1"/>
  <c r="CI57" i="15"/>
  <c r="CC57" i="15" s="1"/>
  <c r="CH45" i="15"/>
  <c r="CB45" i="15" s="1"/>
  <c r="CJ37" i="15"/>
  <c r="CD37" i="15"/>
  <c r="CG53" i="15"/>
  <c r="CA53" i="15" s="1"/>
  <c r="CG17" i="15"/>
  <c r="CA17" i="15" s="1"/>
  <c r="CG57" i="15"/>
  <c r="CA57" i="15" s="1"/>
  <c r="CI36" i="15"/>
  <c r="CC36" i="15"/>
  <c r="CH63" i="15"/>
  <c r="CB63" i="15" s="1"/>
  <c r="CJ30" i="15"/>
  <c r="CD30" i="15" s="1"/>
  <c r="CI37" i="15"/>
  <c r="CC37" i="15"/>
  <c r="CJ66" i="15"/>
  <c r="CD66" i="15" s="1"/>
  <c r="CJ54" i="15"/>
  <c r="CD54" i="15" s="1"/>
  <c r="CH53" i="15"/>
  <c r="CB53" i="15"/>
  <c r="CH29" i="15"/>
  <c r="CB29" i="15" s="1"/>
  <c r="CJ47" i="15"/>
  <c r="CD47" i="15" s="1"/>
  <c r="CJ42" i="15"/>
  <c r="CD42" i="15"/>
  <c r="CH47" i="15"/>
  <c r="CB47" i="15" s="1"/>
  <c r="CI63" i="15"/>
  <c r="CC63" i="15"/>
  <c r="CG68" i="15"/>
  <c r="CA68" i="15" s="1"/>
  <c r="CG30" i="15"/>
  <c r="CA30" i="15"/>
  <c r="CJ96" i="15"/>
  <c r="CD96" i="15" s="1"/>
  <c r="CI54" i="15"/>
  <c r="CC54" i="15"/>
  <c r="CG54" i="15"/>
  <c r="CA54" i="15" s="1"/>
  <c r="CG32" i="15"/>
  <c r="CA32" i="15"/>
  <c r="CI53" i="15"/>
  <c r="CC53" i="15" s="1"/>
  <c r="CH23" i="15"/>
  <c r="CB23" i="15" s="1"/>
  <c r="CJ43" i="15"/>
  <c r="CD43" i="15" s="1"/>
  <c r="CI12" i="15"/>
  <c r="CC12" i="15" s="1"/>
  <c r="CH42" i="15"/>
  <c r="CB42" i="15"/>
  <c r="CI47" i="15"/>
  <c r="CC47" i="15" s="1"/>
  <c r="CG52" i="15"/>
  <c r="CA52" i="15" s="1"/>
  <c r="CJ63" i="15"/>
  <c r="CD63" i="15"/>
  <c r="CH12" i="15"/>
  <c r="CB12" i="15" s="1"/>
  <c r="CJ14" i="15"/>
  <c r="CD14" i="15"/>
  <c r="CH32" i="15"/>
  <c r="CB32" i="15" s="1"/>
  <c r="C96" i="15"/>
  <c r="CI42" i="15"/>
  <c r="CC42" i="15"/>
  <c r="CI30" i="15"/>
  <c r="CC30" i="15"/>
  <c r="CJ23" i="15"/>
  <c r="CD23" i="15"/>
  <c r="CG96" i="15"/>
  <c r="CA96" i="15"/>
  <c r="C103" i="15"/>
  <c r="CI103" i="15" s="1"/>
  <c r="CG60" i="15"/>
  <c r="CA60" i="15" s="1"/>
  <c r="AY60" i="15" s="1"/>
  <c r="CJ61" i="15"/>
  <c r="CD61" i="15"/>
  <c r="CI26" i="15"/>
  <c r="CC26" i="15" s="1"/>
  <c r="CI41" i="15"/>
  <c r="CC41" i="15"/>
  <c r="CJ20" i="15"/>
  <c r="CD20" i="15" s="1"/>
  <c r="AY20" i="15" s="1"/>
  <c r="CJ41" i="15"/>
  <c r="CD41" i="15"/>
  <c r="CJ50" i="15"/>
  <c r="CD50" i="15" s="1"/>
  <c r="CI20" i="15"/>
  <c r="CC20" i="15"/>
  <c r="CG51" i="15"/>
  <c r="CA51" i="15" s="1"/>
  <c r="CJ26" i="15"/>
  <c r="CD26" i="15"/>
  <c r="CI31" i="15"/>
  <c r="CC31" i="15" s="1"/>
  <c r="B89" i="15"/>
  <c r="CH96" i="15"/>
  <c r="CB96" i="15" s="1"/>
  <c r="CI60" i="15"/>
  <c r="CC60" i="15"/>
  <c r="CI61" i="15"/>
  <c r="CC61" i="15" s="1"/>
  <c r="CH41" i="15"/>
  <c r="CB41" i="15" s="1"/>
  <c r="CH26" i="15"/>
  <c r="CB26" i="15" s="1"/>
  <c r="CJ60" i="15"/>
  <c r="CD60" i="15" s="1"/>
  <c r="CH11" i="15"/>
  <c r="CB11" i="15"/>
  <c r="CG101" i="15"/>
  <c r="CA101" i="15" s="1"/>
  <c r="CJ101" i="15"/>
  <c r="CD101" i="15" s="1"/>
  <c r="CL116" i="15"/>
  <c r="CF116" i="15"/>
  <c r="CL109" i="15"/>
  <c r="CF109" i="15" s="1"/>
  <c r="CK109" i="15"/>
  <c r="CE109" i="15" s="1"/>
  <c r="CG112" i="15"/>
  <c r="CA112" i="15"/>
  <c r="CJ99" i="15"/>
  <c r="CD99" i="15"/>
  <c r="CI99" i="15"/>
  <c r="CC99" i="15" s="1"/>
  <c r="CG98" i="15"/>
  <c r="CA98" i="15" s="1"/>
  <c r="CG116" i="15"/>
  <c r="CA116" i="15" s="1"/>
  <c r="CH97" i="15"/>
  <c r="CB97" i="15"/>
  <c r="CJ97" i="15"/>
  <c r="CD97" i="15" s="1"/>
  <c r="CL112" i="15"/>
  <c r="CF112" i="15"/>
  <c r="CI94" i="15"/>
  <c r="CC94" i="15" s="1"/>
  <c r="CJ119" i="15"/>
  <c r="CD119" i="15" s="1"/>
  <c r="CG94" i="15"/>
  <c r="CA94" i="15"/>
  <c r="CH94" i="15"/>
  <c r="CB94" i="15"/>
  <c r="AY14" i="15"/>
  <c r="AY43" i="15"/>
  <c r="CK112" i="15"/>
  <c r="CE112" i="15"/>
  <c r="AY28" i="15"/>
  <c r="CG111" i="15"/>
  <c r="CA111" i="15" s="1"/>
  <c r="CH112" i="15"/>
  <c r="CB112" i="15" s="1"/>
  <c r="CI112" i="15"/>
  <c r="CC112" i="15"/>
  <c r="AY54" i="15"/>
  <c r="CG119" i="15"/>
  <c r="CA119" i="15" s="1"/>
  <c r="AY67" i="15"/>
  <c r="CH99" i="15"/>
  <c r="CB99" i="15" s="1"/>
  <c r="CF114" i="15"/>
  <c r="CH114" i="15"/>
  <c r="CB114" i="15"/>
  <c r="AY37" i="15"/>
  <c r="CG114" i="15"/>
  <c r="CA114" i="15"/>
  <c r="CK118" i="15"/>
  <c r="CE118" i="15" s="1"/>
  <c r="AY41" i="15"/>
  <c r="AY42" i="15"/>
  <c r="CI114" i="15"/>
  <c r="CC114" i="15"/>
  <c r="CI111" i="15"/>
  <c r="CC111" i="15" s="1"/>
  <c r="CK114" i="15"/>
  <c r="CE114" i="15" s="1"/>
  <c r="AY32" i="15"/>
  <c r="AY12" i="15"/>
  <c r="CG103" i="15"/>
  <c r="CA103" i="15"/>
  <c r="CC103" i="15"/>
  <c r="CH103" i="15"/>
  <c r="CB103" i="15" s="1"/>
  <c r="H64" i="2"/>
  <c r="D64" i="2"/>
  <c r="G64" i="2"/>
  <c r="C64" i="2"/>
  <c r="C66" i="2"/>
  <c r="C64" i="1"/>
  <c r="E64" i="1" l="1"/>
  <c r="G64" i="1" s="1"/>
  <c r="CG110" i="15"/>
  <c r="CA110" i="15" s="1"/>
  <c r="CK110" i="15"/>
  <c r="CE110" i="15" s="1"/>
  <c r="CJ110" i="15"/>
  <c r="CD110" i="15" s="1"/>
  <c r="CH110" i="15"/>
  <c r="CB110" i="15" s="1"/>
  <c r="CI110" i="15"/>
  <c r="CC110" i="15" s="1"/>
  <c r="CL110" i="15"/>
  <c r="CF110" i="15" s="1"/>
  <c r="AY18" i="15"/>
  <c r="CK113" i="15"/>
  <c r="CE113" i="15" s="1"/>
  <c r="CL113" i="15"/>
  <c r="CF113" i="15" s="1"/>
  <c r="CH113" i="15"/>
  <c r="CB113" i="15" s="1"/>
  <c r="CG113" i="15"/>
  <c r="CA113" i="15" s="1"/>
  <c r="CJ113" i="15"/>
  <c r="CD113" i="15" s="1"/>
  <c r="CI113" i="15"/>
  <c r="CC113" i="15" s="1"/>
  <c r="AY35" i="15"/>
  <c r="CK111" i="15"/>
  <c r="CE111" i="15" s="1"/>
  <c r="CJ111" i="15"/>
  <c r="CD111" i="15" s="1"/>
  <c r="CL111" i="15"/>
  <c r="CF111" i="15" s="1"/>
  <c r="CI34" i="15"/>
  <c r="CC34" i="15" s="1"/>
  <c r="CJ34" i="15"/>
  <c r="CD34" i="15" s="1"/>
  <c r="CH50" i="15"/>
  <c r="CB50" i="15" s="1"/>
  <c r="CG50" i="15"/>
  <c r="CA50" i="15" s="1"/>
  <c r="CH55" i="15"/>
  <c r="CB55" i="15" s="1"/>
  <c r="CG55" i="15"/>
  <c r="CA55" i="15" s="1"/>
  <c r="CH21" i="15"/>
  <c r="CB21" i="15" s="1"/>
  <c r="CI21" i="15"/>
  <c r="CC21" i="15" s="1"/>
  <c r="CG29" i="15"/>
  <c r="CA29" i="15" s="1"/>
  <c r="CI29" i="15"/>
  <c r="CC29" i="15" s="1"/>
  <c r="CH69" i="15"/>
  <c r="CB69" i="15" s="1"/>
  <c r="CJ69" i="15"/>
  <c r="CD69" i="15" s="1"/>
  <c r="CG27" i="15"/>
  <c r="CA27" i="15" s="1"/>
  <c r="CI27" i="15"/>
  <c r="CC27" i="15" s="1"/>
  <c r="CH27" i="15"/>
  <c r="CB27" i="15" s="1"/>
  <c r="CJ59" i="15"/>
  <c r="CD59" i="15" s="1"/>
  <c r="CG59" i="15"/>
  <c r="CA59" i="15" s="1"/>
  <c r="CH59" i="15"/>
  <c r="CB59" i="15" s="1"/>
  <c r="CH95" i="15"/>
  <c r="CB95" i="15" s="1"/>
  <c r="C95" i="15"/>
  <c r="E104" i="15"/>
  <c r="CJ95" i="15"/>
  <c r="CD95" i="15" s="1"/>
  <c r="CI95" i="15"/>
  <c r="CC95" i="15" s="1"/>
  <c r="AY13" i="15"/>
  <c r="CI109" i="15"/>
  <c r="CC109" i="15" s="1"/>
  <c r="CH109" i="15"/>
  <c r="CB109" i="15" s="1"/>
  <c r="CJ109" i="15"/>
  <c r="CD109" i="15" s="1"/>
  <c r="CG109" i="15"/>
  <c r="CA109" i="15" s="1"/>
  <c r="CH101" i="15"/>
  <c r="CB101" i="15" s="1"/>
  <c r="CI101" i="15"/>
  <c r="CC101" i="15" s="1"/>
  <c r="CI48" i="15"/>
  <c r="CC48" i="15" s="1"/>
  <c r="CH48" i="15"/>
  <c r="CB48" i="15" s="1"/>
  <c r="CJ48" i="15"/>
  <c r="CD48" i="15" s="1"/>
  <c r="CG48" i="15"/>
  <c r="CA48" i="15" s="1"/>
  <c r="CJ68" i="15"/>
  <c r="CD68" i="15" s="1"/>
  <c r="AY68" i="15" s="1"/>
  <c r="CI68" i="15"/>
  <c r="CC68" i="15" s="1"/>
  <c r="CG15" i="15"/>
  <c r="CA15" i="15" s="1"/>
  <c r="CH15" i="15"/>
  <c r="CB15" i="15" s="1"/>
  <c r="CJ15" i="15"/>
  <c r="CD15" i="15" s="1"/>
  <c r="CI15" i="15"/>
  <c r="CC15" i="15" s="1"/>
  <c r="B71" i="15"/>
  <c r="CH31" i="15"/>
  <c r="CB31" i="15" s="1"/>
  <c r="CJ31" i="15"/>
  <c r="CD31" i="15" s="1"/>
  <c r="CG31" i="15"/>
  <c r="CA31" i="15" s="1"/>
  <c r="CG70" i="15"/>
  <c r="CA70" i="15" s="1"/>
  <c r="CI70" i="15"/>
  <c r="CC70" i="15" s="1"/>
  <c r="CJ70" i="15"/>
  <c r="CD70" i="15" s="1"/>
  <c r="C100" i="15"/>
  <c r="D104" i="15"/>
  <c r="AY26" i="15"/>
  <c r="CH119" i="15"/>
  <c r="CB119" i="15" s="1"/>
  <c r="CL119" i="15"/>
  <c r="CF119" i="15" s="1"/>
  <c r="CL118" i="15"/>
  <c r="CF118" i="15" s="1"/>
  <c r="CJ118" i="15"/>
  <c r="CD118" i="15" s="1"/>
  <c r="CG118" i="15"/>
  <c r="CA118" i="15" s="1"/>
  <c r="CH118" i="15"/>
  <c r="CB118" i="15" s="1"/>
  <c r="AY66" i="15"/>
  <c r="CI118" i="15"/>
  <c r="CC118" i="15" s="1"/>
  <c r="CH111" i="15"/>
  <c r="CB111" i="15" s="1"/>
  <c r="AY30" i="15"/>
  <c r="AY63" i="15"/>
  <c r="CG45" i="15"/>
  <c r="CA45" i="15" s="1"/>
  <c r="CI69" i="15"/>
  <c r="CC69" i="15" s="1"/>
  <c r="CI50" i="15"/>
  <c r="CC50" i="15" s="1"/>
  <c r="AY49" i="15"/>
  <c r="CJ29" i="15"/>
  <c r="CD29" i="15" s="1"/>
  <c r="CI59" i="15"/>
  <c r="CC59" i="15" s="1"/>
  <c r="CJ98" i="15"/>
  <c r="CD98" i="15" s="1"/>
  <c r="CH98" i="15"/>
  <c r="CB98" i="15" s="1"/>
  <c r="AY65" i="15"/>
  <c r="CH16" i="15"/>
  <c r="CB16" i="15" s="1"/>
  <c r="CJ16" i="15"/>
  <c r="CD16" i="15" s="1"/>
  <c r="CH40" i="15"/>
  <c r="CB40" i="15" s="1"/>
  <c r="CG40" i="15"/>
  <c r="CA40" i="15" s="1"/>
  <c r="CI40" i="15"/>
  <c r="CC40" i="15" s="1"/>
  <c r="CH52" i="15"/>
  <c r="CB52" i="15" s="1"/>
  <c r="AY52" i="15" s="1"/>
  <c r="CI52" i="15"/>
  <c r="CC52" i="15" s="1"/>
  <c r="AY23" i="15"/>
  <c r="C102" i="15"/>
  <c r="CI119" i="15"/>
  <c r="CC119" i="15" s="1"/>
  <c r="CG21" i="15"/>
  <c r="CA21" i="15" s="1"/>
  <c r="CG69" i="15"/>
  <c r="CA69" i="15" s="1"/>
  <c r="AY17" i="15"/>
  <c r="CI55" i="15"/>
  <c r="CC55" i="15" s="1"/>
  <c r="CG16" i="15"/>
  <c r="CA16" i="15" s="1"/>
  <c r="CH34" i="15"/>
  <c r="CB34" i="15" s="1"/>
  <c r="AY33" i="15"/>
  <c r="CG95" i="15"/>
  <c r="CA95" i="15" s="1"/>
  <c r="CJ116" i="15"/>
  <c r="CD116" i="15" s="1"/>
  <c r="CI116" i="15"/>
  <c r="CC116" i="15" s="1"/>
  <c r="CK116" i="15"/>
  <c r="CE116" i="15" s="1"/>
  <c r="CI16" i="15"/>
  <c r="CC16" i="15" s="1"/>
  <c r="CJ21" i="15"/>
  <c r="CD21" i="15" s="1"/>
  <c r="CJ52" i="15"/>
  <c r="CD52" i="15" s="1"/>
  <c r="CG34" i="15"/>
  <c r="CA34" i="15" s="1"/>
  <c r="AY34" i="15" s="1"/>
  <c r="CJ55" i="15"/>
  <c r="CD55" i="15" s="1"/>
  <c r="CI17" i="15"/>
  <c r="CC17" i="15" s="1"/>
  <c r="CH17" i="15"/>
  <c r="CB17" i="15" s="1"/>
  <c r="CJ45" i="15"/>
  <c r="CD45" i="15" s="1"/>
  <c r="CJ57" i="15"/>
  <c r="CD57" i="15" s="1"/>
  <c r="CH57" i="15"/>
  <c r="CB57" i="15" s="1"/>
  <c r="CH51" i="15"/>
  <c r="CB51" i="15" s="1"/>
  <c r="AY51" i="15" s="1"/>
  <c r="CJ51" i="15"/>
  <c r="CD51" i="15" s="1"/>
  <c r="G66" i="1"/>
  <c r="E67" i="1"/>
  <c r="AY47" i="15"/>
  <c r="CG24" i="15"/>
  <c r="CA24" i="15" s="1"/>
  <c r="CH24" i="15"/>
  <c r="CB24" i="15" s="1"/>
  <c r="CI62" i="15"/>
  <c r="CC62" i="15" s="1"/>
  <c r="AY62" i="15" s="1"/>
  <c r="CJ62" i="15"/>
  <c r="CD62" i="15" s="1"/>
  <c r="AY19" i="15"/>
  <c r="CI56" i="15"/>
  <c r="CC56" i="15" s="1"/>
  <c r="CH56" i="15"/>
  <c r="CB56" i="15" s="1"/>
  <c r="AY56" i="15" s="1"/>
  <c r="C117" i="15"/>
  <c r="CJ103" i="15"/>
  <c r="CD103" i="15" s="1"/>
  <c r="C115" i="15"/>
  <c r="AY57" i="15" l="1"/>
  <c r="AY16" i="15"/>
  <c r="AY21" i="15"/>
  <c r="AY40" i="15"/>
  <c r="AY45" i="15"/>
  <c r="CG100" i="15"/>
  <c r="CA100" i="15" s="1"/>
  <c r="CH100" i="15"/>
  <c r="CB100" i="15" s="1"/>
  <c r="CI100" i="15"/>
  <c r="CC100" i="15" s="1"/>
  <c r="CJ100" i="15"/>
  <c r="CD100" i="15" s="1"/>
  <c r="AY31" i="15"/>
  <c r="C104" i="15"/>
  <c r="AY50" i="15"/>
  <c r="CI115" i="15"/>
  <c r="CC115" i="15" s="1"/>
  <c r="CH115" i="15"/>
  <c r="CB115" i="15" s="1"/>
  <c r="CJ115" i="15"/>
  <c r="CD115" i="15" s="1"/>
  <c r="CK115" i="15"/>
  <c r="CE115" i="15" s="1"/>
  <c r="CG115" i="15"/>
  <c r="CA115" i="15" s="1"/>
  <c r="CL115" i="15"/>
  <c r="CF115" i="15" s="1"/>
  <c r="AY24" i="15"/>
  <c r="AY48" i="15"/>
  <c r="AY55" i="15"/>
  <c r="CJ117" i="15"/>
  <c r="CD117" i="15" s="1"/>
  <c r="CH117" i="15"/>
  <c r="CB117" i="15" s="1"/>
  <c r="CK117" i="15"/>
  <c r="CE117" i="15" s="1"/>
  <c r="CL117" i="15"/>
  <c r="CF117" i="15" s="1"/>
  <c r="CI117" i="15"/>
  <c r="CC117" i="15" s="1"/>
  <c r="CG117" i="15"/>
  <c r="CA117" i="15" s="1"/>
  <c r="AY69" i="15"/>
  <c r="CG102" i="15"/>
  <c r="CA102" i="15" s="1"/>
  <c r="CJ102" i="15"/>
  <c r="CD102" i="15" s="1"/>
  <c r="CH102" i="15"/>
  <c r="CB102" i="15" s="1"/>
  <c r="CI102" i="15"/>
  <c r="CC102" i="15" s="1"/>
  <c r="AY70" i="15"/>
  <c r="A195" i="15"/>
  <c r="AY15" i="15"/>
  <c r="AY59" i="15"/>
  <c r="AY27" i="15"/>
  <c r="AY29" i="15"/>
  <c r="B195" i="15" l="1"/>
</calcChain>
</file>

<file path=xl/sharedStrings.xml><?xml version="1.0" encoding="utf-8"?>
<sst xmlns="http://schemas.openxmlformats.org/spreadsheetml/2006/main" count="4855" uniqueCount="203">
  <si>
    <t>Informes Trimestral Pertinencia Enero a Marzo</t>
  </si>
  <si>
    <t>Informes Trimestral Pertinencia Abril a Junio</t>
  </si>
  <si>
    <t>Informes Trimestral Pertinencia Julio a Septiembre</t>
  </si>
  <si>
    <t>Informes Trimestral Pertinencia Octubre a Diciembre</t>
  </si>
  <si>
    <t>CONSULTAS NUEVAS DERIVADAS DE APS</t>
  </si>
  <si>
    <t>Total Consultas Nuevas</t>
  </si>
  <si>
    <t>CONSULTAS PERTINENTES (Nuevas originadas en APS)</t>
  </si>
  <si>
    <t>ESPECIALIDADES   Y  SUB-ESPECIALIDADES</t>
  </si>
  <si>
    <t>Menor de 15 años</t>
  </si>
  <si>
    <t>15 años y más</t>
  </si>
  <si>
    <t>Según protocolo de referencia</t>
  </si>
  <si>
    <t>%</t>
  </si>
  <si>
    <t>PEDIATRÍA</t>
  </si>
  <si>
    <t>MEDICINA INTERNA</t>
  </si>
  <si>
    <t>NEONATOLOGÍA</t>
  </si>
  <si>
    <t>ENFERMEDAD RESPIRATORIA PEDIÁTRICA (BRONCOPULMONAR INFANTIL)</t>
  </si>
  <si>
    <t>ENFERMEDAD RESPIRATORIA DE ADULTO (BRONCOPULMONAR)</t>
  </si>
  <si>
    <t>CARDIOLOGÍA PEDIÁTRICA</t>
  </si>
  <si>
    <t>CARDIOLOGÍA ADULTO</t>
  </si>
  <si>
    <t>ENDOCRINOLOGÍA PEDIÁTRICA</t>
  </si>
  <si>
    <t>ENDOCRINOLOGÍA ADULTO</t>
  </si>
  <si>
    <t>GASTROENTEROLOGÍA PEDIÁTRICA</t>
  </si>
  <si>
    <t>GASTROENTEROLOGÍA ADULTO</t>
  </si>
  <si>
    <t>GENÉTICA CLÍNICA</t>
  </si>
  <si>
    <t>HEMATO-ONCOLOGÍA INFANTIL</t>
  </si>
  <si>
    <t>HEMATOLOGÍA ADULTO</t>
  </si>
  <si>
    <t>NEFROLOGÍA PEDIÁTRICA</t>
  </si>
  <si>
    <t>NEFROLOGÍA ADULTO</t>
  </si>
  <si>
    <t>NUTRIÓLOGO PEDIÁTRICO</t>
  </si>
  <si>
    <t>NUTRIÓLOGO ADULTO</t>
  </si>
  <si>
    <t>REUMATOLOGÍA PEDIÁTRICA</t>
  </si>
  <si>
    <t>REUMATOLOGÍA ADULTO</t>
  </si>
  <si>
    <t>DERMATOLOGÍA</t>
  </si>
  <si>
    <t>INFECTOLOGÍA PEDIÁTRICA</t>
  </si>
  <si>
    <t>INFECTOLOGÍA ADULTO</t>
  </si>
  <si>
    <t>INMUNOLOGÍA</t>
  </si>
  <si>
    <t>GERIATRÍA</t>
  </si>
  <si>
    <t>MEDICINA FÍSICA Y REHABILITACIÓN PEDIÁTRICA (FISIATRÍA PEDIÁTRICA)</t>
  </si>
  <si>
    <t>MEDICINA FÍSICA Y REHABILITACIÓN ADULTO (FISIATRÍA ADULTO)</t>
  </si>
  <si>
    <t>NEUROLOGÍA PEDIÁTRICA</t>
  </si>
  <si>
    <t>NEUROLOGÍA ADULTO</t>
  </si>
  <si>
    <t>ONCOLOGÍA MÉDICA</t>
  </si>
  <si>
    <t>PSIQUIATRÍA PEDIÁTRICA Y DE LA ADOLESCENCIA</t>
  </si>
  <si>
    <t>PSIQUIATRÍA ADULTO</t>
  </si>
  <si>
    <t>CIRUGÍA PEDIÁTRICA</t>
  </si>
  <si>
    <t>CIRUGÍA GENERAL ADULTO</t>
  </si>
  <si>
    <t>CIRUGÍA DIGESTIVA (ALTA)</t>
  </si>
  <si>
    <t>CIRUGÍA DE CABEZA, CUELLO Y MAXILOFACIAL</t>
  </si>
  <si>
    <t>CIRUGÍA PLÁSTICA Y REPARADORA PEDIÁTRICA</t>
  </si>
  <si>
    <t>CIRUGÍA PLÁSTICA Y REPARADORA ADULTO</t>
  </si>
  <si>
    <t>COLOPROCTOLOGÍA (CIRUGIA DIGESTIVA BAJA)</t>
  </si>
  <si>
    <t>CIRUGÍA TÓRAX</t>
  </si>
  <si>
    <t>CIRUGÍA VASCULAR PERIFÉRICA</t>
  </si>
  <si>
    <t>NEUROCIRUGÍA</t>
  </si>
  <si>
    <t>CIRUGÍA CARDIOVASCULAR</t>
  </si>
  <si>
    <t>ANESTESIOLOGÍA</t>
  </si>
  <si>
    <t>OBSTETRICIA</t>
  </si>
  <si>
    <t>GINECOLOGÍA PEDIÁTRICA Y DE LA ADOLESCENCIA</t>
  </si>
  <si>
    <t>GINECOLOGÍA ADULTO</t>
  </si>
  <si>
    <t>OFTALMOLOGÍA</t>
  </si>
  <si>
    <t>OTORRINOLARINGOLOGÍA</t>
  </si>
  <si>
    <t>TRAUMATOLOGÍA Y ORTOPEDIA PEDIÁTRICA</t>
  </si>
  <si>
    <t>TRAUMATOLOGÍA Y ORTOPEDIA ADULTO</t>
  </si>
  <si>
    <t>UROLOGÍA PEDIÁTRICA</t>
  </si>
  <si>
    <t>UROLOGÍA ADULTO</t>
  </si>
  <si>
    <t>MEDICINA FAMILIAR DEL NIÑO</t>
  </si>
  <si>
    <t>MEDICINA FAMILIAR</t>
  </si>
  <si>
    <t>MEDICINA FAMILIAR ADULTO</t>
  </si>
  <si>
    <t>DIABETOLOGÍA</t>
  </si>
  <si>
    <t>MEDICINA NUCLEAR (EXCLUYE INFORMES)</t>
  </si>
  <si>
    <t>IMAGENOLOGÍA</t>
  </si>
  <si>
    <t>RADIOTERAPIA ONCOLÓGICA</t>
  </si>
  <si>
    <t>Informes Trimestral Altas Enero a Marzo</t>
  </si>
  <si>
    <t>Informes Trimestral Altas Abril a Junio</t>
  </si>
  <si>
    <t>Informes Trimestral Altas Julio a Septiembre</t>
  </si>
  <si>
    <t>Informes Trimestral Altas Octubre a Diciembre</t>
  </si>
  <si>
    <t>Altas menor a 15 años</t>
  </si>
  <si>
    <t>Altas mayor a 15 años</t>
  </si>
  <si>
    <t>SERVICIO DE SALUD</t>
  </si>
  <si>
    <t xml:space="preserve">REM-07.  ATENCIÓN  DE ESPECIALIDADES </t>
  </si>
  <si>
    <t>SECCIÓN A : CONSULTAS MÉDICAS</t>
  </si>
  <si>
    <t>CONSULTAS MÉDICAS</t>
  </si>
  <si>
    <t>CONSULTAS NUEVAS SEGÚN ORIGEN(*)</t>
  </si>
  <si>
    <t>INASISTENTE A CONSULTA MÉDICA (NSP)</t>
  </si>
  <si>
    <t>CONSULTA ABREVIADA (Confección de recetas o lectura de exámenes)</t>
  </si>
  <si>
    <t>INTERCONSULTAS A HOSPITALIZADOS (EN SALA)</t>
  </si>
  <si>
    <t>ALTA DE CONSULTA DE ESPECIALIDAD AMBULATORIA</t>
  </si>
  <si>
    <t>CONSULTAS REALIZADAS EN APS E INFORMADAS EN GRUPO DE EDAD</t>
  </si>
  <si>
    <t>COMPRA DE SERVICIO</t>
  </si>
  <si>
    <t>CONSULTAS MÉDICAS POR OPERATIVOS (no incluidas en produccion)</t>
  </si>
  <si>
    <t>TOTAL INTERCONSULTAS GENERADAS EN APS PARA DERIVACION ESPECIALIDAD</t>
  </si>
  <si>
    <t>CONSULTORÍAS DE MEDICOS ESPECIALISTAS OTORGADAS</t>
  </si>
  <si>
    <t>CONSULTA DE ESPECIALIDAD RESUELTA POR MÉDICO GENERAL</t>
  </si>
  <si>
    <t xml:space="preserve">TOTAL               </t>
  </si>
  <si>
    <t>GRUPOS DE EDAD (en años)</t>
  </si>
  <si>
    <t>A BENEFICIARIOS</t>
  </si>
  <si>
    <t>POR SEXO</t>
  </si>
  <si>
    <t>Menos 15 años</t>
  </si>
  <si>
    <t>De 15 y más años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</si>
  <si>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</si>
  <si>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</si>
  <si>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</si>
  <si>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</si>
  <si>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</si>
  <si>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</si>
  <si>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</si>
  <si>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</si>
  <si>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</si>
  <si>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</si>
  <si>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</si>
  <si>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</si>
  <si>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</si>
  <si>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</si>
  <si>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</si>
  <si>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</si>
  <si>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</si>
  <si>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Hombres</t>
  </si>
  <si>
    <t>Mujeres</t>
  </si>
  <si>
    <t>TOTAL</t>
  </si>
  <si>
    <t>APS</t>
  </si>
  <si>
    <t>CAE/CDT/CRS/HOSPITALIZACIÓN</t>
  </si>
  <si>
    <t>URGENCIA</t>
  </si>
  <si>
    <t>Según tiempo establecido</t>
  </si>
  <si>
    <t>NUEVAS</t>
  </si>
  <si>
    <t>CONTROLES</t>
  </si>
  <si>
    <t>Menos 
15 años</t>
  </si>
  <si>
    <t>15 y más 
años</t>
  </si>
  <si>
    <t>CONTRATADOS POR EL ESTABLECIMIENTO O DIRECCIÓN DEL SERVICIO</t>
  </si>
  <si>
    <t>ESPECIALISTAS DE  HOSPITALES</t>
  </si>
  <si>
    <t>15 y más años</t>
  </si>
  <si>
    <t>Nº Consultorías</t>
  </si>
  <si>
    <t>Nº de casos revisados por el equipo</t>
  </si>
  <si>
    <t>Nº de casos atendidos</t>
  </si>
  <si>
    <t>SECCIÓN B: ATENCIONES MEDICAS POR PROGRAMAS Y POLICLÍNICOS  (INCLUIDAS EN SECCION A)</t>
  </si>
  <si>
    <t>ATENCIONES</t>
  </si>
  <si>
    <t>0 - 4 años</t>
  </si>
  <si>
    <t>5 - 9 años</t>
  </si>
  <si>
    <t>10 - 14 años</t>
  </si>
  <si>
    <t>15 - 19 años</t>
  </si>
  <si>
    <t>20 - 24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</si>
  <si>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</si>
  <si>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</si>
  <si>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</si>
  <si>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</si>
  <si>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</si>
  <si>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</si>
  <si>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</si>
  <si>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</si>
  <si>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</si>
  <si>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</si>
  <si>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</si>
  <si>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 años y mas</t>
  </si>
  <si>
    <t>ARRITMIAS</t>
  </si>
  <si>
    <t>DIABETES</t>
  </si>
  <si>
    <t>CIRUGÍA DE MAMAS</t>
  </si>
  <si>
    <t>ALTO RIESGO OBSTÉTRICO</t>
  </si>
  <si>
    <t>ATENCIÓN OBSTÉTRICA POR LEY IVE</t>
  </si>
  <si>
    <t>TRATAMIENTO ANTICOAGULANTE</t>
  </si>
  <si>
    <t>CUIDADOS PALIATIVOS</t>
  </si>
  <si>
    <t>INFERTILIDAD</t>
  </si>
  <si>
    <t>PATOLOGÍA CERVICAL</t>
  </si>
  <si>
    <t>PATOLOGÍA DE MAMAS</t>
  </si>
  <si>
    <t>ADOLESCENCIA</t>
  </si>
  <si>
    <t>NANEAS</t>
  </si>
  <si>
    <t>ITS</t>
  </si>
  <si>
    <t>VIH/SIDA</t>
  </si>
  <si>
    <t>MEDICINAL OCUPACIONAL (SALUD DEL PERSONAL)</t>
  </si>
  <si>
    <t xml:space="preserve">TOTAL </t>
  </si>
  <si>
    <t>SECCIÓN C: CONSULTAS Y CONTROLES POR OTROS PROFESIONALES EN ESPECIALIDAD (NIVEL SECUNDARIO)</t>
  </si>
  <si>
    <t>PROFESIONAL</t>
  </si>
  <si>
    <t>POR EDAD (en años)</t>
  </si>
  <si>
    <t>Beneficiarios</t>
  </si>
  <si>
    <t>Total Controles (incluidos en grupo de edad)</t>
  </si>
  <si>
    <t>Pueblos Originarios</t>
  </si>
  <si>
    <t>Migrantes</t>
  </si>
  <si>
    <t>Ambos Sexos</t>
  </si>
  <si>
    <t>ENFERMERA</t>
  </si>
  <si>
    <t>MATRONA</t>
  </si>
  <si>
    <t>ARO</t>
  </si>
  <si>
    <t>ARO POR LEY IVE</t>
  </si>
  <si>
    <t>GINECOLOGÍA Y OTROS</t>
  </si>
  <si>
    <t>NUTRICIONISTA</t>
  </si>
  <si>
    <t>PSICÓLOGO (EXCLUYE SM)</t>
  </si>
  <si>
    <t>FONOAUDIÓLOGO</t>
  </si>
  <si>
    <t>TECNÓLOGO MÉDICO</t>
  </si>
  <si>
    <t>ASISTENTE  SOCIAL</t>
  </si>
  <si>
    <t xml:space="preserve">   </t>
  </si>
  <si>
    <t>SECCIÓN D: CONSULTAS INFECCIÓN TRANSMISIÓN SEXUAL (ITS) Y CONTROLES DE SALUD SEXUAL EN EL NIVEL SECUNDARIO (Incluidas en Sección C)</t>
  </si>
  <si>
    <t>ACTIVIDAD</t>
  </si>
  <si>
    <t>Trans</t>
  </si>
  <si>
    <t>Niños, Niñas, Adolescentes y Jóvenes Población SENAME</t>
  </si>
  <si>
    <t>Hombre</t>
  </si>
  <si>
    <t>Mujer</t>
  </si>
  <si>
    <t>Masculino</t>
  </si>
  <si>
    <t>Femenino</t>
  </si>
  <si>
    <t>CONSULTAS  INFECCIÓN TRANSMISIÓN SEXUAL  (ITS) (excluir VIH/SIDA)</t>
  </si>
  <si>
    <t>CONSULTAS VIH/SIDA</t>
  </si>
  <si>
    <t>PSICÓLOGO</t>
  </si>
  <si>
    <t>CONTROL VIH CON TAR</t>
  </si>
  <si>
    <t>CONTROL VIH SIN TAR</t>
  </si>
  <si>
    <t>CONTROLES DE SALUD A PERSONAS QUE EJERCEN COMERCIO SEXUAL</t>
  </si>
  <si>
    <t>Informes Acumulada Pertinencia 2021</t>
  </si>
  <si>
    <t>Informes Acumulado de Altas por Especialidad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</si>
</sst>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4"/>
      <name val="Calibri Light"/>
      <family val="2"/>
    </font>
    <font>
      <b/>
      <sz val="8"/>
      <name val="Verdana"/>
      <family val="2"/>
    </font>
    <font>
      <sz val="11"/>
      <name val="Verdana"/>
      <family val="2"/>
    </font>
    <font>
      <b/>
      <sz val="7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sz val="10"/>
      <name val="Arial"/>
      <family val="2"/>
    </font>
    <font>
      <b/>
      <sz val="12"/>
      <color theme="1"/>
      <name val="Calibri Light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</fills>
  <borders count="1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8" borderId="27" applyNumberFormat="0" applyFont="0" applyAlignment="0" applyProtection="0"/>
    <xf numFmtId="0" fontId="16" fillId="0" borderId="0"/>
  </cellStyleXfs>
  <cellXfs count="747">
    <xf numFmtId="0" fontId="0" fillId="0" borderId="0" xfId="0"/>
    <xf numFmtId="1" fontId="7" fillId="3" borderId="0" xfId="0" applyNumberFormat="1" applyFont="1" applyFill="1"/>
    <xf numFmtId="1" fontId="8" fillId="3" borderId="0" xfId="0" applyNumberFormat="1" applyFont="1" applyFill="1"/>
    <xf numFmtId="1" fontId="8" fillId="3" borderId="0" xfId="0" applyNumberFormat="1" applyFont="1" applyFill="1" applyProtection="1">
      <protection locked="0"/>
    </xf>
    <xf numFmtId="1" fontId="8" fillId="4" borderId="0" xfId="0" applyNumberFormat="1" applyFont="1" applyFill="1" applyProtection="1">
      <protection locked="0"/>
    </xf>
    <xf numFmtId="1" fontId="11" fillId="3" borderId="0" xfId="0" applyNumberFormat="1" applyFont="1" applyFill="1"/>
    <xf numFmtId="1" fontId="7" fillId="3" borderId="0" xfId="0" applyNumberFormat="1" applyFont="1" applyFill="1" applyAlignment="1">
      <alignment wrapText="1"/>
    </xf>
    <xf numFmtId="1" fontId="7" fillId="3" borderId="0" xfId="0" applyNumberFormat="1" applyFont="1" applyFill="1" applyAlignment="1">
      <alignment horizontal="left" wrapText="1"/>
    </xf>
    <xf numFmtId="1" fontId="12" fillId="0" borderId="0" xfId="0" applyNumberFormat="1" applyFont="1"/>
    <xf numFmtId="1" fontId="12" fillId="3" borderId="0" xfId="0" applyNumberFormat="1" applyFont="1" applyFill="1"/>
    <xf numFmtId="1" fontId="11" fillId="3" borderId="0" xfId="0" applyNumberFormat="1" applyFont="1" applyFill="1" applyAlignment="1">
      <alignment vertical="center"/>
    </xf>
    <xf numFmtId="1" fontId="11" fillId="3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Protection="1">
      <protection locked="0"/>
    </xf>
    <xf numFmtId="1" fontId="8" fillId="6" borderId="0" xfId="0" applyNumberFormat="1" applyFont="1" applyFill="1"/>
    <xf numFmtId="1" fontId="11" fillId="0" borderId="19" xfId="0" applyNumberFormat="1" applyFont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/>
    </xf>
    <xf numFmtId="1" fontId="11" fillId="3" borderId="19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Border="1" applyAlignment="1" applyProtection="1">
      <alignment horizontal="center" vertical="center" wrapText="1"/>
      <protection hidden="1"/>
    </xf>
    <xf numFmtId="1" fontId="11" fillId="0" borderId="21" xfId="0" applyNumberFormat="1" applyFont="1" applyBorder="1" applyAlignment="1" applyProtection="1">
      <alignment horizontal="center" vertical="center" wrapText="1"/>
      <protection hidden="1"/>
    </xf>
    <xf numFmtId="1" fontId="11" fillId="0" borderId="5" xfId="0" applyNumberFormat="1" applyFont="1" applyBorder="1" applyAlignment="1" applyProtection="1">
      <alignment horizontal="center" vertical="center" wrapText="1"/>
      <protection hidden="1"/>
    </xf>
    <xf numFmtId="1" fontId="11" fillId="0" borderId="23" xfId="0" applyNumberFormat="1" applyFont="1" applyBorder="1"/>
    <xf numFmtId="1" fontId="11" fillId="0" borderId="24" xfId="0" applyNumberFormat="1" applyFont="1" applyBorder="1"/>
    <xf numFmtId="1" fontId="11" fillId="7" borderId="25" xfId="0" applyNumberFormat="1" applyFont="1" applyFill="1" applyBorder="1" applyProtection="1">
      <protection locked="0"/>
    </xf>
    <xf numFmtId="1" fontId="11" fillId="7" borderId="26" xfId="0" applyNumberFormat="1" applyFont="1" applyFill="1" applyBorder="1" applyProtection="1">
      <protection locked="0"/>
    </xf>
    <xf numFmtId="1" fontId="11" fillId="8" borderId="26" xfId="3" applyNumberFormat="1" applyFont="1" applyBorder="1" applyProtection="1">
      <protection locked="0"/>
    </xf>
    <xf numFmtId="1" fontId="11" fillId="8" borderId="28" xfId="3" applyNumberFormat="1" applyFont="1" applyBorder="1" applyProtection="1">
      <protection locked="0"/>
    </xf>
    <xf numFmtId="1" fontId="11" fillId="7" borderId="29" xfId="0" applyNumberFormat="1" applyFont="1" applyFill="1" applyBorder="1" applyProtection="1">
      <protection locked="0"/>
    </xf>
    <xf numFmtId="1" fontId="11" fillId="7" borderId="30" xfId="0" applyNumberFormat="1" applyFont="1" applyFill="1" applyBorder="1" applyProtection="1">
      <protection locked="0"/>
    </xf>
    <xf numFmtId="1" fontId="11" fillId="7" borderId="31" xfId="0" applyNumberFormat="1" applyFont="1" applyFill="1" applyBorder="1" applyProtection="1">
      <protection locked="0"/>
    </xf>
    <xf numFmtId="1" fontId="11" fillId="0" borderId="32" xfId="0" applyNumberFormat="1" applyFont="1" applyBorder="1"/>
    <xf numFmtId="1" fontId="11" fillId="7" borderId="33" xfId="0" applyNumberFormat="1" applyFont="1" applyFill="1" applyBorder="1" applyProtection="1">
      <protection locked="0"/>
    </xf>
    <xf numFmtId="1" fontId="11" fillId="0" borderId="14" xfId="0" applyNumberFormat="1" applyFont="1" applyBorder="1"/>
    <xf numFmtId="1" fontId="11" fillId="7" borderId="34" xfId="0" applyNumberFormat="1" applyFont="1" applyFill="1" applyBorder="1" applyProtection="1">
      <protection locked="0"/>
    </xf>
    <xf numFmtId="1" fontId="11" fillId="7" borderId="35" xfId="0" applyNumberFormat="1" applyFont="1" applyFill="1" applyBorder="1" applyProtection="1">
      <protection locked="0"/>
    </xf>
    <xf numFmtId="1" fontId="11" fillId="7" borderId="32" xfId="0" applyNumberFormat="1" applyFont="1" applyFill="1" applyBorder="1" applyProtection="1">
      <protection locked="0"/>
    </xf>
    <xf numFmtId="1" fontId="11" fillId="7" borderId="28" xfId="0" applyNumberFormat="1" applyFont="1" applyFill="1" applyBorder="1" applyProtection="1">
      <protection locked="0"/>
    </xf>
    <xf numFmtId="1" fontId="11" fillId="7" borderId="36" xfId="0" applyNumberFormat="1" applyFont="1" applyFill="1" applyBorder="1" applyProtection="1">
      <protection locked="0"/>
    </xf>
    <xf numFmtId="1" fontId="11" fillId="7" borderId="37" xfId="0" applyNumberFormat="1" applyFont="1" applyFill="1" applyBorder="1" applyProtection="1">
      <protection locked="0"/>
    </xf>
    <xf numFmtId="1" fontId="11" fillId="5" borderId="38" xfId="0" applyNumberFormat="1" applyFont="1" applyFill="1" applyBorder="1" applyProtection="1">
      <protection locked="0"/>
    </xf>
    <xf numFmtId="1" fontId="11" fillId="5" borderId="39" xfId="0" applyNumberFormat="1" applyFont="1" applyFill="1" applyBorder="1" applyProtection="1">
      <protection locked="0"/>
    </xf>
    <xf numFmtId="1" fontId="11" fillId="7" borderId="39" xfId="0" applyNumberFormat="1" applyFont="1" applyFill="1" applyBorder="1" applyProtection="1">
      <protection locked="0"/>
    </xf>
    <xf numFmtId="1" fontId="11" fillId="6" borderId="0" xfId="0" applyNumberFormat="1" applyFont="1" applyFill="1" applyAlignment="1">
      <alignment vertical="top" wrapText="1"/>
    </xf>
    <xf numFmtId="1" fontId="8" fillId="4" borderId="0" xfId="0" applyNumberFormat="1" applyFont="1" applyFill="1" applyAlignment="1">
      <alignment wrapText="1"/>
    </xf>
    <xf numFmtId="1" fontId="8" fillId="2" borderId="0" xfId="0" applyNumberFormat="1" applyFont="1" applyFill="1"/>
    <xf numFmtId="1" fontId="11" fillId="7" borderId="40" xfId="0" applyNumberFormat="1" applyFont="1" applyFill="1" applyBorder="1" applyProtection="1">
      <protection locked="0"/>
    </xf>
    <xf numFmtId="1" fontId="11" fillId="7" borderId="41" xfId="0" applyNumberFormat="1" applyFont="1" applyFill="1" applyBorder="1" applyProtection="1">
      <protection locked="0"/>
    </xf>
    <xf numFmtId="1" fontId="11" fillId="7" borderId="42" xfId="0" applyNumberFormat="1" applyFont="1" applyFill="1" applyBorder="1" applyProtection="1">
      <protection locked="0"/>
    </xf>
    <xf numFmtId="1" fontId="11" fillId="7" borderId="38" xfId="0" applyNumberFormat="1" applyFont="1" applyFill="1" applyBorder="1" applyProtection="1">
      <protection locked="0"/>
    </xf>
    <xf numFmtId="1" fontId="11" fillId="7" borderId="43" xfId="0" applyNumberFormat="1" applyFont="1" applyFill="1" applyBorder="1" applyProtection="1">
      <protection locked="0"/>
    </xf>
    <xf numFmtId="1" fontId="11" fillId="9" borderId="33" xfId="0" applyNumberFormat="1" applyFont="1" applyFill="1" applyBorder="1"/>
    <xf numFmtId="1" fontId="11" fillId="9" borderId="31" xfId="0" applyNumberFormat="1" applyFont="1" applyFill="1" applyBorder="1"/>
    <xf numFmtId="1" fontId="11" fillId="0" borderId="30" xfId="0" applyNumberFormat="1" applyFont="1" applyBorder="1"/>
    <xf numFmtId="1" fontId="11" fillId="9" borderId="30" xfId="0" applyNumberFormat="1" applyFont="1" applyFill="1" applyBorder="1"/>
    <xf numFmtId="1" fontId="11" fillId="8" borderId="33" xfId="3" applyNumberFormat="1" applyFont="1" applyBorder="1" applyProtection="1">
      <protection locked="0"/>
    </xf>
    <xf numFmtId="1" fontId="11" fillId="8" borderId="30" xfId="3" applyNumberFormat="1" applyFont="1" applyBorder="1" applyProtection="1">
      <protection locked="0"/>
    </xf>
    <xf numFmtId="1" fontId="11" fillId="7" borderId="44" xfId="0" applyNumberFormat="1" applyFont="1" applyFill="1" applyBorder="1" applyProtection="1">
      <protection locked="0"/>
    </xf>
    <xf numFmtId="1" fontId="11" fillId="0" borderId="0" xfId="0" applyNumberFormat="1" applyFont="1"/>
    <xf numFmtId="1" fontId="11" fillId="0" borderId="32" xfId="0" applyNumberFormat="1" applyFont="1" applyBorder="1" applyAlignment="1">
      <alignment wrapText="1"/>
    </xf>
    <xf numFmtId="1" fontId="11" fillId="7" borderId="45" xfId="0" applyNumberFormat="1" applyFont="1" applyFill="1" applyBorder="1" applyProtection="1">
      <protection locked="0"/>
    </xf>
    <xf numFmtId="1" fontId="11" fillId="7" borderId="46" xfId="0" applyNumberFormat="1" applyFont="1" applyFill="1" applyBorder="1" applyProtection="1">
      <protection locked="0"/>
    </xf>
    <xf numFmtId="1" fontId="11" fillId="7" borderId="47" xfId="0" applyNumberFormat="1" applyFont="1" applyFill="1" applyBorder="1" applyProtection="1">
      <protection locked="0"/>
    </xf>
    <xf numFmtId="1" fontId="11" fillId="7" borderId="48" xfId="0" applyNumberFormat="1" applyFont="1" applyFill="1" applyBorder="1" applyProtection="1">
      <protection locked="0"/>
    </xf>
    <xf numFmtId="1" fontId="11" fillId="5" borderId="30" xfId="0" applyNumberFormat="1" applyFont="1" applyFill="1" applyBorder="1" applyProtection="1">
      <protection locked="0"/>
    </xf>
    <xf numFmtId="1" fontId="11" fillId="5" borderId="31" xfId="0" applyNumberFormat="1" applyFont="1" applyFill="1" applyBorder="1" applyProtection="1">
      <protection locked="0"/>
    </xf>
    <xf numFmtId="1" fontId="11" fillId="7" borderId="23" xfId="0" applyNumberFormat="1" applyFont="1" applyFill="1" applyBorder="1" applyProtection="1">
      <protection locked="0"/>
    </xf>
    <xf numFmtId="1" fontId="11" fillId="7" borderId="49" xfId="0" applyNumberFormat="1" applyFont="1" applyFill="1" applyBorder="1" applyProtection="1">
      <protection locked="0"/>
    </xf>
    <xf numFmtId="1" fontId="11" fillId="0" borderId="38" xfId="0" applyNumberFormat="1" applyFont="1" applyBorder="1"/>
    <xf numFmtId="1" fontId="11" fillId="5" borderId="49" xfId="0" applyNumberFormat="1" applyFont="1" applyFill="1" applyBorder="1" applyProtection="1">
      <protection locked="0"/>
    </xf>
    <xf numFmtId="1" fontId="11" fillId="0" borderId="17" xfId="0" applyNumberFormat="1" applyFont="1" applyBorder="1"/>
    <xf numFmtId="1" fontId="11" fillId="7" borderId="50" xfId="0" applyNumberFormat="1" applyFont="1" applyFill="1" applyBorder="1" applyProtection="1">
      <protection locked="0"/>
    </xf>
    <xf numFmtId="1" fontId="11" fillId="7" borderId="51" xfId="0" applyNumberFormat="1" applyFont="1" applyFill="1" applyBorder="1" applyProtection="1">
      <protection locked="0"/>
    </xf>
    <xf numFmtId="1" fontId="11" fillId="7" borderId="52" xfId="0" applyNumberFormat="1" applyFont="1" applyFill="1" applyBorder="1" applyProtection="1">
      <protection locked="0"/>
    </xf>
    <xf numFmtId="1" fontId="11" fillId="7" borderId="53" xfId="0" applyNumberFormat="1" applyFont="1" applyFill="1" applyBorder="1" applyProtection="1">
      <protection locked="0"/>
    </xf>
    <xf numFmtId="1" fontId="11" fillId="7" borderId="54" xfId="0" applyNumberFormat="1" applyFont="1" applyFill="1" applyBorder="1" applyProtection="1">
      <protection locked="0"/>
    </xf>
    <xf numFmtId="1" fontId="11" fillId="0" borderId="54" xfId="0" applyNumberFormat="1" applyFont="1" applyBorder="1"/>
    <xf numFmtId="1" fontId="11" fillId="7" borderId="55" xfId="0" applyNumberFormat="1" applyFont="1" applyFill="1" applyBorder="1" applyProtection="1">
      <protection locked="0"/>
    </xf>
    <xf numFmtId="1" fontId="11" fillId="0" borderId="50" xfId="0" applyNumberFormat="1" applyFont="1" applyBorder="1"/>
    <xf numFmtId="1" fontId="11" fillId="5" borderId="50" xfId="0" applyNumberFormat="1" applyFont="1" applyFill="1" applyBorder="1" applyProtection="1">
      <protection locked="0"/>
    </xf>
    <xf numFmtId="1" fontId="11" fillId="5" borderId="55" xfId="0" applyNumberFormat="1" applyFont="1" applyFill="1" applyBorder="1" applyProtection="1">
      <protection locked="0"/>
    </xf>
    <xf numFmtId="1" fontId="11" fillId="0" borderId="2" xfId="0" applyNumberFormat="1" applyFont="1" applyBorder="1"/>
    <xf numFmtId="1" fontId="11" fillId="0" borderId="56" xfId="0" applyNumberFormat="1" applyFont="1" applyBorder="1"/>
    <xf numFmtId="1" fontId="11" fillId="0" borderId="57" xfId="0" applyNumberFormat="1" applyFont="1" applyBorder="1"/>
    <xf numFmtId="1" fontId="11" fillId="0" borderId="58" xfId="0" applyNumberFormat="1" applyFont="1" applyBorder="1"/>
    <xf numFmtId="1" fontId="11" fillId="0" borderId="8" xfId="0" applyNumberFormat="1" applyFont="1" applyBorder="1"/>
    <xf numFmtId="1" fontId="11" fillId="0" borderId="15" xfId="0" applyNumberFormat="1" applyFont="1" applyBorder="1"/>
    <xf numFmtId="1" fontId="11" fillId="0" borderId="16" xfId="0" applyNumberFormat="1" applyFont="1" applyBorder="1"/>
    <xf numFmtId="1" fontId="11" fillId="3" borderId="18" xfId="0" applyNumberFormat="1" applyFont="1" applyFill="1" applyBorder="1"/>
    <xf numFmtId="1" fontId="11" fillId="3" borderId="56" xfId="0" applyNumberFormat="1" applyFont="1" applyFill="1" applyBorder="1"/>
    <xf numFmtId="1" fontId="11" fillId="3" borderId="8" xfId="0" applyNumberFormat="1" applyFont="1" applyFill="1" applyBorder="1"/>
    <xf numFmtId="1" fontId="11" fillId="3" borderId="57" xfId="0" applyNumberFormat="1" applyFont="1" applyFill="1" applyBorder="1"/>
    <xf numFmtId="1" fontId="11" fillId="3" borderId="16" xfId="0" applyNumberFormat="1" applyFont="1" applyFill="1" applyBorder="1"/>
    <xf numFmtId="1" fontId="11" fillId="6" borderId="0" xfId="0" applyNumberFormat="1" applyFont="1" applyFill="1"/>
    <xf numFmtId="1" fontId="11" fillId="3" borderId="0" xfId="0" applyNumberFormat="1" applyFont="1" applyFill="1" applyProtection="1">
      <protection locked="0"/>
    </xf>
    <xf numFmtId="1" fontId="11" fillId="4" borderId="0" xfId="0" applyNumberFormat="1" applyFont="1" applyFill="1" applyProtection="1">
      <protection locked="0"/>
    </xf>
    <xf numFmtId="1" fontId="11" fillId="2" borderId="0" xfId="0" applyNumberFormat="1" applyFont="1" applyFill="1" applyProtection="1">
      <protection locked="0"/>
    </xf>
    <xf numFmtId="1" fontId="12" fillId="0" borderId="14" xfId="0" applyNumberFormat="1" applyFont="1" applyBorder="1"/>
    <xf numFmtId="1" fontId="11" fillId="0" borderId="16" xfId="0" applyNumberFormat="1" applyFont="1" applyBorder="1" applyProtection="1">
      <protection locked="0"/>
    </xf>
    <xf numFmtId="1" fontId="11" fillId="0" borderId="2" xfId="0" applyNumberFormat="1" applyFont="1" applyBorder="1" applyAlignment="1">
      <alignment horizontal="center" vertical="center"/>
    </xf>
    <xf numFmtId="1" fontId="11" fillId="0" borderId="59" xfId="0" applyNumberFormat="1" applyFont="1" applyBorder="1"/>
    <xf numFmtId="1" fontId="11" fillId="0" borderId="29" xfId="0" applyNumberFormat="1" applyFont="1" applyBorder="1"/>
    <xf numFmtId="1" fontId="11" fillId="0" borderId="46" xfId="0" applyNumberFormat="1" applyFont="1" applyBorder="1"/>
    <xf numFmtId="1" fontId="11" fillId="0" borderId="40" xfId="0" applyNumberFormat="1" applyFont="1" applyBorder="1"/>
    <xf numFmtId="1" fontId="11" fillId="0" borderId="60" xfId="0" applyNumberFormat="1" applyFont="1" applyBorder="1"/>
    <xf numFmtId="1" fontId="11" fillId="0" borderId="39" xfId="0" applyNumberFormat="1" applyFont="1" applyBorder="1"/>
    <xf numFmtId="1" fontId="7" fillId="0" borderId="58" xfId="0" applyNumberFormat="1" applyFont="1" applyBorder="1" applyAlignment="1">
      <alignment horizontal="center" vertical="center"/>
    </xf>
    <xf numFmtId="1" fontId="12" fillId="0" borderId="8" xfId="0" applyNumberFormat="1" applyFont="1" applyBorder="1"/>
    <xf numFmtId="1" fontId="8" fillId="0" borderId="0" xfId="0" applyNumberFormat="1" applyFont="1"/>
    <xf numFmtId="1" fontId="11" fillId="0" borderId="65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right"/>
    </xf>
    <xf numFmtId="1" fontId="11" fillId="0" borderId="67" xfId="0" applyNumberFormat="1" applyFont="1" applyBorder="1" applyAlignment="1">
      <alignment horizontal="right"/>
    </xf>
    <xf numFmtId="1" fontId="11" fillId="0" borderId="12" xfId="0" applyNumberFormat="1" applyFont="1" applyBorder="1" applyAlignment="1">
      <alignment horizontal="right"/>
    </xf>
    <xf numFmtId="1" fontId="11" fillId="7" borderId="68" xfId="0" applyNumberFormat="1" applyFont="1" applyFill="1" applyBorder="1" applyProtection="1">
      <protection locked="0"/>
    </xf>
    <xf numFmtId="1" fontId="11" fillId="7" borderId="12" xfId="0" applyNumberFormat="1" applyFont="1" applyFill="1" applyBorder="1" applyProtection="1">
      <protection locked="0"/>
    </xf>
    <xf numFmtId="1" fontId="11" fillId="7" borderId="10" xfId="0" applyNumberFormat="1" applyFont="1" applyFill="1" applyBorder="1" applyProtection="1">
      <protection locked="0"/>
    </xf>
    <xf numFmtId="1" fontId="11" fillId="7" borderId="69" xfId="0" applyNumberFormat="1" applyFont="1" applyFill="1" applyBorder="1" applyProtection="1">
      <protection locked="0"/>
    </xf>
    <xf numFmtId="1" fontId="11" fillId="7" borderId="13" xfId="0" applyNumberFormat="1" applyFont="1" applyFill="1" applyBorder="1" applyProtection="1">
      <protection locked="0"/>
    </xf>
    <xf numFmtId="1" fontId="11" fillId="7" borderId="62" xfId="0" applyNumberFormat="1" applyFont="1" applyFill="1" applyBorder="1" applyProtection="1">
      <protection locked="0"/>
    </xf>
    <xf numFmtId="1" fontId="11" fillId="6" borderId="14" xfId="0" applyNumberFormat="1" applyFont="1" applyFill="1" applyBorder="1" applyAlignment="1">
      <alignment vertical="center"/>
    </xf>
    <xf numFmtId="1" fontId="8" fillId="4" borderId="0" xfId="0" applyNumberFormat="1" applyFont="1" applyFill="1"/>
    <xf numFmtId="1" fontId="11" fillId="0" borderId="38" xfId="0" applyNumberFormat="1" applyFont="1" applyBorder="1" applyAlignment="1">
      <alignment horizontal="right" wrapText="1"/>
    </xf>
    <xf numFmtId="1" fontId="11" fillId="9" borderId="26" xfId="0" applyNumberFormat="1" applyFont="1" applyFill="1" applyBorder="1" applyAlignment="1">
      <alignment horizontal="right"/>
    </xf>
    <xf numFmtId="1" fontId="11" fillId="0" borderId="28" xfId="0" applyNumberFormat="1" applyFont="1" applyBorder="1" applyAlignment="1">
      <alignment horizontal="right"/>
    </xf>
    <xf numFmtId="1" fontId="11" fillId="9" borderId="25" xfId="0" applyNumberFormat="1" applyFont="1" applyFill="1" applyBorder="1"/>
    <xf numFmtId="1" fontId="11" fillId="9" borderId="29" xfId="0" applyNumberFormat="1" applyFont="1" applyFill="1" applyBorder="1"/>
    <xf numFmtId="1" fontId="11" fillId="7" borderId="70" xfId="0" applyNumberFormat="1" applyFont="1" applyFill="1" applyBorder="1" applyProtection="1">
      <protection locked="0"/>
    </xf>
    <xf numFmtId="1" fontId="11" fillId="7" borderId="59" xfId="0" applyNumberFormat="1" applyFont="1" applyFill="1" applyBorder="1" applyProtection="1">
      <protection locked="0"/>
    </xf>
    <xf numFmtId="1" fontId="11" fillId="7" borderId="71" xfId="0" applyNumberFormat="1" applyFont="1" applyFill="1" applyBorder="1" applyProtection="1">
      <protection locked="0"/>
    </xf>
    <xf numFmtId="1" fontId="11" fillId="9" borderId="43" xfId="0" applyNumberFormat="1" applyFont="1" applyFill="1" applyBorder="1" applyAlignment="1">
      <alignment horizontal="right"/>
    </xf>
    <xf numFmtId="1" fontId="11" fillId="0" borderId="31" xfId="0" applyNumberFormat="1" applyFont="1" applyBorder="1" applyAlignment="1">
      <alignment horizontal="right"/>
    </xf>
    <xf numFmtId="1" fontId="11" fillId="9" borderId="38" xfId="0" applyNumberFormat="1" applyFont="1" applyFill="1" applyBorder="1"/>
    <xf numFmtId="1" fontId="11" fillId="9" borderId="39" xfId="0" applyNumberFormat="1" applyFont="1" applyFill="1" applyBorder="1"/>
    <xf numFmtId="1" fontId="11" fillId="9" borderId="23" xfId="0" applyNumberFormat="1" applyFont="1" applyFill="1" applyBorder="1"/>
    <xf numFmtId="1" fontId="11" fillId="7" borderId="72" xfId="0" applyNumberFormat="1" applyFont="1" applyFill="1" applyBorder="1" applyProtection="1">
      <protection locked="0"/>
    </xf>
    <xf numFmtId="1" fontId="11" fillId="7" borderId="24" xfId="0" applyNumberFormat="1" applyFont="1" applyFill="1" applyBorder="1" applyProtection="1">
      <protection locked="0"/>
    </xf>
    <xf numFmtId="1" fontId="11" fillId="7" borderId="73" xfId="0" applyNumberFormat="1" applyFont="1" applyFill="1" applyBorder="1" applyProtection="1">
      <protection locked="0"/>
    </xf>
    <xf numFmtId="1" fontId="11" fillId="0" borderId="46" xfId="0" applyNumberFormat="1" applyFont="1" applyBorder="1" applyAlignment="1">
      <alignment wrapText="1"/>
    </xf>
    <xf numFmtId="1" fontId="11" fillId="0" borderId="30" xfId="0" applyNumberFormat="1" applyFont="1" applyBorder="1" applyAlignment="1">
      <alignment horizontal="right" wrapText="1"/>
    </xf>
    <xf numFmtId="1" fontId="11" fillId="0" borderId="33" xfId="0" applyNumberFormat="1" applyFont="1" applyBorder="1" applyAlignment="1">
      <alignment horizontal="right"/>
    </xf>
    <xf numFmtId="1" fontId="11" fillId="0" borderId="40" xfId="0" applyNumberFormat="1" applyFont="1" applyBorder="1" applyAlignment="1">
      <alignment horizontal="right"/>
    </xf>
    <xf numFmtId="1" fontId="11" fillId="7" borderId="74" xfId="0" applyNumberFormat="1" applyFont="1" applyFill="1" applyBorder="1" applyProtection="1">
      <protection locked="0"/>
    </xf>
    <xf numFmtId="1" fontId="11" fillId="0" borderId="56" xfId="0" applyNumberFormat="1" applyFont="1" applyBorder="1" applyAlignment="1">
      <alignment horizontal="right"/>
    </xf>
    <xf numFmtId="1" fontId="11" fillId="0" borderId="57" xfId="0" applyNumberFormat="1" applyFont="1" applyBorder="1" applyAlignment="1">
      <alignment horizontal="right"/>
    </xf>
    <xf numFmtId="1" fontId="11" fillId="0" borderId="16" xfId="0" applyNumberFormat="1" applyFont="1" applyBorder="1" applyAlignment="1">
      <alignment horizontal="right"/>
    </xf>
    <xf numFmtId="1" fontId="11" fillId="9" borderId="50" xfId="0" applyNumberFormat="1" applyFont="1" applyFill="1" applyBorder="1"/>
    <xf numFmtId="1" fontId="11" fillId="9" borderId="53" xfId="0" applyNumberFormat="1" applyFont="1" applyFill="1" applyBorder="1"/>
    <xf numFmtId="1" fontId="11" fillId="9" borderId="75" xfId="0" applyNumberFormat="1" applyFont="1" applyFill="1" applyBorder="1"/>
    <xf numFmtId="1" fontId="11" fillId="7" borderId="60" xfId="0" applyNumberFormat="1" applyFont="1" applyFill="1" applyBorder="1" applyProtection="1">
      <protection locked="0"/>
    </xf>
    <xf numFmtId="1" fontId="11" fillId="7" borderId="76" xfId="0" applyNumberFormat="1" applyFont="1" applyFill="1" applyBorder="1" applyProtection="1">
      <protection locked="0"/>
    </xf>
    <xf numFmtId="1" fontId="11" fillId="0" borderId="38" xfId="0" applyNumberFormat="1" applyFont="1" applyBorder="1" applyAlignment="1">
      <alignment horizontal="right"/>
    </xf>
    <xf numFmtId="1" fontId="11" fillId="0" borderId="43" xfId="0" applyNumberFormat="1" applyFont="1" applyBorder="1" applyAlignment="1">
      <alignment horizontal="right"/>
    </xf>
    <xf numFmtId="1" fontId="11" fillId="0" borderId="39" xfId="0" applyNumberFormat="1" applyFont="1" applyBorder="1" applyAlignment="1">
      <alignment horizontal="right"/>
    </xf>
    <xf numFmtId="1" fontId="11" fillId="0" borderId="30" xfId="0" applyNumberFormat="1" applyFont="1" applyBorder="1" applyAlignment="1">
      <alignment horizontal="right"/>
    </xf>
    <xf numFmtId="1" fontId="11" fillId="0" borderId="30" xfId="0" applyNumberFormat="1" applyFont="1" applyBorder="1" applyAlignment="1">
      <alignment horizontal="right" shrinkToFit="1"/>
    </xf>
    <xf numFmtId="1" fontId="11" fillId="0" borderId="33" xfId="0" applyNumberFormat="1" applyFont="1" applyBorder="1" applyAlignment="1">
      <alignment horizontal="right" shrinkToFit="1"/>
    </xf>
    <xf numFmtId="1" fontId="11" fillId="0" borderId="50" xfId="0" applyNumberFormat="1" applyFont="1" applyBorder="1" applyAlignment="1">
      <alignment horizontal="right"/>
    </xf>
    <xf numFmtId="1" fontId="11" fillId="0" borderId="51" xfId="0" applyNumberFormat="1" applyFont="1" applyBorder="1" applyAlignment="1">
      <alignment horizontal="right"/>
    </xf>
    <xf numFmtId="1" fontId="11" fillId="0" borderId="53" xfId="0" applyNumberFormat="1" applyFont="1" applyBorder="1" applyAlignment="1">
      <alignment horizontal="right"/>
    </xf>
    <xf numFmtId="1" fontId="11" fillId="7" borderId="77" xfId="0" applyNumberFormat="1" applyFont="1" applyFill="1" applyBorder="1" applyProtection="1">
      <protection locked="0"/>
    </xf>
    <xf numFmtId="1" fontId="11" fillId="0" borderId="56" xfId="0" applyNumberFormat="1" applyFont="1" applyBorder="1" applyAlignment="1">
      <alignment horizontal="right" wrapText="1"/>
    </xf>
    <xf numFmtId="1" fontId="11" fillId="0" borderId="57" xfId="0" applyNumberFormat="1" applyFont="1" applyBorder="1" applyAlignment="1">
      <alignment horizontal="right" wrapText="1"/>
    </xf>
    <xf numFmtId="1" fontId="11" fillId="0" borderId="19" xfId="0" applyNumberFormat="1" applyFont="1" applyBorder="1"/>
    <xf numFmtId="1" fontId="11" fillId="0" borderId="22" xfId="0" applyNumberFormat="1" applyFont="1" applyBorder="1"/>
    <xf numFmtId="1" fontId="11" fillId="0" borderId="3" xfId="0" applyNumberFormat="1" applyFont="1" applyBorder="1"/>
    <xf numFmtId="1" fontId="11" fillId="0" borderId="78" xfId="0" applyNumberFormat="1" applyFont="1" applyBorder="1"/>
    <xf numFmtId="1" fontId="11" fillId="0" borderId="18" xfId="0" applyNumberFormat="1" applyFont="1" applyBorder="1"/>
    <xf numFmtId="1" fontId="11" fillId="0" borderId="66" xfId="0" applyNumberFormat="1" applyFont="1" applyBorder="1"/>
    <xf numFmtId="1" fontId="12" fillId="0" borderId="4" xfId="0" applyNumberFormat="1" applyFont="1" applyBorder="1"/>
    <xf numFmtId="1" fontId="12" fillId="0" borderId="11" xfId="0" applyNumberFormat="1" applyFont="1" applyBorder="1"/>
    <xf numFmtId="1" fontId="11" fillId="0" borderId="68" xfId="0" applyNumberFormat="1" applyFont="1" applyBorder="1" applyAlignment="1">
      <alignment horizontal="center" vertical="center" wrapText="1"/>
    </xf>
    <xf numFmtId="1" fontId="11" fillId="0" borderId="67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" fontId="11" fillId="0" borderId="78" xfId="0" applyNumberFormat="1" applyFont="1" applyBorder="1" applyAlignment="1">
      <alignment horizontal="center" vertical="center" wrapText="1"/>
    </xf>
    <xf numFmtId="1" fontId="11" fillId="0" borderId="59" xfId="0" applyNumberFormat="1" applyFont="1" applyBorder="1" applyAlignment="1">
      <alignment vertical="center"/>
    </xf>
    <xf numFmtId="1" fontId="11" fillId="0" borderId="25" xfId="0" applyNumberFormat="1" applyFont="1" applyBorder="1" applyAlignment="1">
      <alignment horizontal="right"/>
    </xf>
    <xf numFmtId="1" fontId="11" fillId="0" borderId="26" xfId="0" applyNumberFormat="1" applyFont="1" applyBorder="1" applyAlignment="1">
      <alignment horizontal="right"/>
    </xf>
    <xf numFmtId="1" fontId="11" fillId="0" borderId="29" xfId="0" applyNumberFormat="1" applyFont="1" applyBorder="1" applyAlignment="1">
      <alignment horizontal="right"/>
    </xf>
    <xf numFmtId="1" fontId="11" fillId="7" borderId="79" xfId="0" applyNumberFormat="1" applyFont="1" applyFill="1" applyBorder="1" applyProtection="1">
      <protection locked="0"/>
    </xf>
    <xf numFmtId="1" fontId="11" fillId="6" borderId="0" xfId="0" applyNumberFormat="1" applyFont="1" applyFill="1" applyAlignment="1">
      <alignment vertical="top"/>
    </xf>
    <xf numFmtId="1" fontId="11" fillId="0" borderId="60" xfId="0" applyNumberFormat="1" applyFont="1" applyBorder="1" applyAlignment="1">
      <alignment vertical="center"/>
    </xf>
    <xf numFmtId="1" fontId="11" fillId="0" borderId="46" xfId="0" applyNumberFormat="1" applyFont="1" applyBorder="1" applyAlignment="1">
      <alignment vertical="center"/>
    </xf>
    <xf numFmtId="1" fontId="11" fillId="7" borderId="80" xfId="0" applyNumberFormat="1" applyFont="1" applyFill="1" applyBorder="1" applyProtection="1">
      <protection locked="0"/>
    </xf>
    <xf numFmtId="1" fontId="11" fillId="0" borderId="13" xfId="0" applyNumberFormat="1" applyFont="1" applyBorder="1" applyAlignment="1">
      <alignment vertical="center"/>
    </xf>
    <xf numFmtId="1" fontId="11" fillId="0" borderId="68" xfId="0" applyNumberFormat="1" applyFont="1" applyBorder="1" applyAlignment="1">
      <alignment horizontal="right"/>
    </xf>
    <xf numFmtId="1" fontId="11" fillId="9" borderId="68" xfId="0" applyNumberFormat="1" applyFont="1" applyFill="1" applyBorder="1"/>
    <xf numFmtId="1" fontId="11" fillId="9" borderId="12" xfId="0" applyNumberFormat="1" applyFont="1" applyFill="1" applyBorder="1"/>
    <xf numFmtId="1" fontId="11" fillId="8" borderId="81" xfId="3" applyNumberFormat="1" applyFont="1" applyBorder="1" applyProtection="1">
      <protection locked="0"/>
    </xf>
    <xf numFmtId="1" fontId="11" fillId="3" borderId="0" xfId="0" applyNumberFormat="1" applyFont="1" applyFill="1" applyProtection="1">
      <protection hidden="1"/>
    </xf>
    <xf numFmtId="1" fontId="8" fillId="11" borderId="0" xfId="0" applyNumberFormat="1" applyFont="1" applyFill="1"/>
    <xf numFmtId="1" fontId="8" fillId="11" borderId="0" xfId="0" applyNumberFormat="1" applyFont="1" applyFill="1" applyProtection="1">
      <protection locked="0"/>
    </xf>
    <xf numFmtId="164" fontId="7" fillId="3" borderId="0" xfId="1" applyNumberFormat="1" applyFont="1" applyFill="1"/>
    <xf numFmtId="164" fontId="8" fillId="3" borderId="0" xfId="1" applyNumberFormat="1" applyFont="1" applyFill="1"/>
    <xf numFmtId="164" fontId="8" fillId="3" borderId="0" xfId="1" applyNumberFormat="1" applyFont="1" applyFill="1" applyProtection="1">
      <protection locked="0"/>
    </xf>
    <xf numFmtId="164" fontId="8" fillId="4" borderId="0" xfId="1" applyNumberFormat="1" applyFont="1" applyFill="1" applyProtection="1">
      <protection locked="0"/>
    </xf>
    <xf numFmtId="164" fontId="11" fillId="3" borderId="0" xfId="1" applyNumberFormat="1" applyFont="1" applyFill="1"/>
    <xf numFmtId="164" fontId="7" fillId="3" borderId="0" xfId="1" applyNumberFormat="1" applyFont="1" applyFill="1" applyAlignment="1">
      <alignment wrapText="1"/>
    </xf>
    <xf numFmtId="164" fontId="7" fillId="3" borderId="0" xfId="1" applyNumberFormat="1" applyFont="1" applyFill="1" applyAlignment="1">
      <alignment horizontal="left" wrapText="1"/>
    </xf>
    <xf numFmtId="164" fontId="12" fillId="0" borderId="0" xfId="1" applyNumberFormat="1" applyFont="1"/>
    <xf numFmtId="164" fontId="12" fillId="3" borderId="0" xfId="1" applyNumberFormat="1" applyFont="1" applyFill="1"/>
    <xf numFmtId="164" fontId="11" fillId="3" borderId="0" xfId="1" applyNumberFormat="1" applyFont="1" applyFill="1" applyAlignment="1">
      <alignment vertical="center"/>
    </xf>
    <xf numFmtId="164" fontId="11" fillId="3" borderId="0" xfId="1" applyNumberFormat="1" applyFont="1" applyFill="1" applyAlignment="1">
      <alignment horizontal="center" vertical="center" wrapText="1"/>
    </xf>
    <xf numFmtId="164" fontId="8" fillId="2" borderId="0" xfId="1" applyNumberFormat="1" applyFont="1" applyFill="1" applyProtection="1">
      <protection locked="0"/>
    </xf>
    <xf numFmtId="164" fontId="8" fillId="6" borderId="0" xfId="1" applyNumberFormat="1" applyFont="1" applyFill="1"/>
    <xf numFmtId="164" fontId="11" fillId="0" borderId="19" xfId="1" applyNumberFormat="1" applyFont="1" applyBorder="1" applyAlignment="1">
      <alignment horizontal="center" vertical="center" wrapText="1"/>
    </xf>
    <xf numFmtId="164" fontId="11" fillId="0" borderId="20" xfId="1" applyNumberFormat="1" applyFont="1" applyBorder="1" applyAlignment="1">
      <alignment horizontal="center" vertical="center" wrapText="1"/>
    </xf>
    <xf numFmtId="164" fontId="11" fillId="0" borderId="21" xfId="1" applyNumberFormat="1" applyFont="1" applyBorder="1" applyAlignment="1">
      <alignment horizontal="center" vertical="center" wrapText="1"/>
    </xf>
    <xf numFmtId="164" fontId="11" fillId="0" borderId="21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22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164" fontId="11" fillId="3" borderId="19" xfId="1" applyNumberFormat="1" applyFont="1" applyFill="1" applyBorder="1" applyAlignment="1">
      <alignment horizontal="center" vertical="center" wrapText="1"/>
    </xf>
    <xf numFmtId="164" fontId="11" fillId="3" borderId="5" xfId="1" applyNumberFormat="1" applyFont="1" applyFill="1" applyBorder="1" applyAlignment="1">
      <alignment horizontal="center" vertical="center" wrapText="1"/>
    </xf>
    <xf numFmtId="164" fontId="13" fillId="0" borderId="19" xfId="1" applyNumberFormat="1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center" vertical="center" wrapText="1"/>
    </xf>
    <xf numFmtId="164" fontId="13" fillId="0" borderId="2" xfId="1" applyNumberFormat="1" applyFont="1" applyBorder="1" applyAlignment="1">
      <alignment horizontal="center" vertical="center" wrapText="1"/>
    </xf>
    <xf numFmtId="164" fontId="11" fillId="5" borderId="19" xfId="1" applyNumberFormat="1" applyFont="1" applyFill="1" applyBorder="1" applyAlignment="1">
      <alignment horizontal="center" vertical="center" wrapText="1"/>
    </xf>
    <xf numFmtId="164" fontId="11" fillId="5" borderId="5" xfId="1" applyNumberFormat="1" applyFont="1" applyFill="1" applyBorder="1" applyAlignment="1">
      <alignment horizontal="center" vertical="center" wrapText="1"/>
    </xf>
    <xf numFmtId="164" fontId="11" fillId="0" borderId="19" xfId="1" applyNumberFormat="1" applyFont="1" applyBorder="1" applyAlignment="1" applyProtection="1">
      <alignment horizontal="center" vertical="center" wrapText="1"/>
      <protection hidden="1"/>
    </xf>
    <xf numFmtId="164" fontId="11" fillId="0" borderId="21" xfId="1" applyNumberFormat="1" applyFont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Border="1" applyAlignment="1" applyProtection="1">
      <alignment horizontal="center" vertical="center" wrapText="1"/>
      <protection hidden="1"/>
    </xf>
    <xf numFmtId="164" fontId="11" fillId="0" borderId="23" xfId="1" applyNumberFormat="1" applyFont="1" applyBorder="1"/>
    <xf numFmtId="164" fontId="11" fillId="0" borderId="24" xfId="1" applyNumberFormat="1" applyFont="1" applyBorder="1"/>
    <xf numFmtId="164" fontId="11" fillId="7" borderId="25" xfId="1" applyNumberFormat="1" applyFont="1" applyFill="1" applyBorder="1" applyProtection="1">
      <protection locked="0"/>
    </xf>
    <xf numFmtId="164" fontId="11" fillId="7" borderId="26" xfId="1" applyNumberFormat="1" applyFont="1" applyFill="1" applyBorder="1" applyProtection="1">
      <protection locked="0"/>
    </xf>
    <xf numFmtId="164" fontId="11" fillId="8" borderId="26" xfId="1" applyNumberFormat="1" applyFont="1" applyFill="1" applyBorder="1" applyProtection="1">
      <protection locked="0"/>
    </xf>
    <xf numFmtId="164" fontId="11" fillId="8" borderId="28" xfId="1" applyNumberFormat="1" applyFont="1" applyFill="1" applyBorder="1" applyProtection="1">
      <protection locked="0"/>
    </xf>
    <xf numFmtId="164" fontId="11" fillId="7" borderId="29" xfId="1" applyNumberFormat="1" applyFont="1" applyFill="1" applyBorder="1" applyProtection="1">
      <protection locked="0"/>
    </xf>
    <xf numFmtId="164" fontId="11" fillId="7" borderId="30" xfId="1" applyNumberFormat="1" applyFont="1" applyFill="1" applyBorder="1" applyProtection="1">
      <protection locked="0"/>
    </xf>
    <xf numFmtId="164" fontId="11" fillId="7" borderId="31" xfId="1" applyNumberFormat="1" applyFont="1" applyFill="1" applyBorder="1" applyProtection="1">
      <protection locked="0"/>
    </xf>
    <xf numFmtId="164" fontId="11" fillId="0" borderId="32" xfId="1" applyNumberFormat="1" applyFont="1" applyBorder="1"/>
    <xf numFmtId="164" fontId="11" fillId="7" borderId="33" xfId="1" applyNumberFormat="1" applyFont="1" applyFill="1" applyBorder="1" applyProtection="1">
      <protection locked="0"/>
    </xf>
    <xf numFmtId="164" fontId="11" fillId="0" borderId="14" xfId="1" applyNumberFormat="1" applyFont="1" applyBorder="1"/>
    <xf numFmtId="164" fontId="11" fillId="7" borderId="34" xfId="1" applyNumberFormat="1" applyFont="1" applyFill="1" applyBorder="1" applyProtection="1">
      <protection locked="0"/>
    </xf>
    <xf numFmtId="164" fontId="11" fillId="7" borderId="35" xfId="1" applyNumberFormat="1" applyFont="1" applyFill="1" applyBorder="1" applyProtection="1">
      <protection locked="0"/>
    </xf>
    <xf numFmtId="164" fontId="11" fillId="7" borderId="32" xfId="1" applyNumberFormat="1" applyFont="1" applyFill="1" applyBorder="1" applyProtection="1">
      <protection locked="0"/>
    </xf>
    <xf numFmtId="164" fontId="11" fillId="7" borderId="28" xfId="1" applyNumberFormat="1" applyFont="1" applyFill="1" applyBorder="1" applyProtection="1">
      <protection locked="0"/>
    </xf>
    <xf numFmtId="164" fontId="11" fillId="7" borderId="36" xfId="1" applyNumberFormat="1" applyFont="1" applyFill="1" applyBorder="1" applyProtection="1">
      <protection locked="0"/>
    </xf>
    <xf numFmtId="164" fontId="11" fillId="7" borderId="37" xfId="1" applyNumberFormat="1" applyFont="1" applyFill="1" applyBorder="1" applyProtection="1">
      <protection locked="0"/>
    </xf>
    <xf numFmtId="164" fontId="11" fillId="5" borderId="38" xfId="1" applyNumberFormat="1" applyFont="1" applyFill="1" applyBorder="1" applyProtection="1">
      <protection locked="0"/>
    </xf>
    <xf numFmtId="164" fontId="11" fillId="5" borderId="39" xfId="1" applyNumberFormat="1" applyFont="1" applyFill="1" applyBorder="1" applyProtection="1">
      <protection locked="0"/>
    </xf>
    <xf numFmtId="164" fontId="11" fillId="7" borderId="39" xfId="1" applyNumberFormat="1" applyFont="1" applyFill="1" applyBorder="1" applyProtection="1">
      <protection locked="0"/>
    </xf>
    <xf numFmtId="164" fontId="11" fillId="6" borderId="14" xfId="1" applyNumberFormat="1" applyFont="1" applyFill="1" applyBorder="1" applyAlignment="1" applyProtection="1">
      <alignment vertical="center"/>
    </xf>
    <xf numFmtId="164" fontId="11" fillId="6" borderId="0" xfId="1" applyNumberFormat="1" applyFont="1" applyFill="1" applyAlignment="1">
      <alignment vertical="top" wrapText="1"/>
    </xf>
    <xf numFmtId="164" fontId="8" fillId="4" borderId="0" xfId="1" applyNumberFormat="1" applyFont="1" applyFill="1" applyAlignment="1">
      <alignment wrapText="1"/>
    </xf>
    <xf numFmtId="164" fontId="8" fillId="2" borderId="0" xfId="1" applyNumberFormat="1" applyFont="1" applyFill="1"/>
    <xf numFmtId="164" fontId="11" fillId="7" borderId="40" xfId="1" applyNumberFormat="1" applyFont="1" applyFill="1" applyBorder="1" applyProtection="1">
      <protection locked="0"/>
    </xf>
    <xf numFmtId="164" fontId="11" fillId="7" borderId="41" xfId="1" applyNumberFormat="1" applyFont="1" applyFill="1" applyBorder="1" applyProtection="1">
      <protection locked="0"/>
    </xf>
    <xf numFmtId="164" fontId="11" fillId="7" borderId="42" xfId="1" applyNumberFormat="1" applyFont="1" applyFill="1" applyBorder="1" applyProtection="1">
      <protection locked="0"/>
    </xf>
    <xf numFmtId="164" fontId="11" fillId="7" borderId="38" xfId="1" applyNumberFormat="1" applyFont="1" applyFill="1" applyBorder="1" applyProtection="1">
      <protection locked="0"/>
    </xf>
    <xf numFmtId="164" fontId="11" fillId="7" borderId="43" xfId="1" applyNumberFormat="1" applyFont="1" applyFill="1" applyBorder="1" applyProtection="1">
      <protection locked="0"/>
    </xf>
    <xf numFmtId="164" fontId="11" fillId="9" borderId="33" xfId="1" applyNumberFormat="1" applyFont="1" applyFill="1" applyBorder="1"/>
    <xf numFmtId="164" fontId="11" fillId="9" borderId="31" xfId="1" applyNumberFormat="1" applyFont="1" applyFill="1" applyBorder="1"/>
    <xf numFmtId="164" fontId="11" fillId="0" borderId="30" xfId="1" applyNumberFormat="1" applyFont="1" applyBorder="1"/>
    <xf numFmtId="164" fontId="11" fillId="9" borderId="30" xfId="1" applyNumberFormat="1" applyFont="1" applyFill="1" applyBorder="1"/>
    <xf numFmtId="164" fontId="11" fillId="8" borderId="33" xfId="1" applyNumberFormat="1" applyFont="1" applyFill="1" applyBorder="1" applyProtection="1">
      <protection locked="0"/>
    </xf>
    <xf numFmtId="164" fontId="11" fillId="8" borderId="30" xfId="1" applyNumberFormat="1" applyFont="1" applyFill="1" applyBorder="1" applyProtection="1">
      <protection locked="0"/>
    </xf>
    <xf numFmtId="164" fontId="11" fillId="7" borderId="44" xfId="1" applyNumberFormat="1" applyFont="1" applyFill="1" applyBorder="1" applyProtection="1">
      <protection locked="0"/>
    </xf>
    <xf numFmtId="164" fontId="11" fillId="0" borderId="0" xfId="1" applyNumberFormat="1" applyFont="1"/>
    <xf numFmtId="164" fontId="11" fillId="0" borderId="32" xfId="1" applyNumberFormat="1" applyFont="1" applyBorder="1" applyAlignment="1">
      <alignment wrapText="1"/>
    </xf>
    <xf numFmtId="164" fontId="11" fillId="7" borderId="45" xfId="1" applyNumberFormat="1" applyFont="1" applyFill="1" applyBorder="1" applyProtection="1">
      <protection locked="0"/>
    </xf>
    <xf numFmtId="164" fontId="11" fillId="7" borderId="46" xfId="1" applyNumberFormat="1" applyFont="1" applyFill="1" applyBorder="1" applyProtection="1">
      <protection locked="0"/>
    </xf>
    <xf numFmtId="164" fontId="11" fillId="7" borderId="47" xfId="1" applyNumberFormat="1" applyFont="1" applyFill="1" applyBorder="1" applyProtection="1">
      <protection locked="0"/>
    </xf>
    <xf numFmtId="164" fontId="11" fillId="7" borderId="48" xfId="1" applyNumberFormat="1" applyFont="1" applyFill="1" applyBorder="1" applyProtection="1">
      <protection locked="0"/>
    </xf>
    <xf numFmtId="164" fontId="11" fillId="10" borderId="30" xfId="1" applyNumberFormat="1" applyFont="1" applyFill="1" applyBorder="1" applyProtection="1"/>
    <xf numFmtId="164" fontId="11" fillId="10" borderId="33" xfId="1" applyNumberFormat="1" applyFont="1" applyFill="1" applyBorder="1" applyProtection="1"/>
    <xf numFmtId="164" fontId="11" fillId="5" borderId="30" xfId="1" applyNumberFormat="1" applyFont="1" applyFill="1" applyBorder="1" applyProtection="1">
      <protection locked="0"/>
    </xf>
    <xf numFmtId="164" fontId="11" fillId="5" borderId="31" xfId="1" applyNumberFormat="1" applyFont="1" applyFill="1" applyBorder="1" applyProtection="1">
      <protection locked="0"/>
    </xf>
    <xf numFmtId="164" fontId="11" fillId="7" borderId="23" xfId="1" applyNumberFormat="1" applyFont="1" applyFill="1" applyBorder="1" applyProtection="1">
      <protection locked="0"/>
    </xf>
    <xf numFmtId="164" fontId="11" fillId="7" borderId="49" xfId="1" applyNumberFormat="1" applyFont="1" applyFill="1" applyBorder="1" applyProtection="1">
      <protection locked="0"/>
    </xf>
    <xf numFmtId="164" fontId="11" fillId="0" borderId="38" xfId="1" applyNumberFormat="1" applyFont="1" applyBorder="1"/>
    <xf numFmtId="164" fontId="11" fillId="5" borderId="49" xfId="1" applyNumberFormat="1" applyFont="1" applyFill="1" applyBorder="1" applyProtection="1">
      <protection locked="0"/>
    </xf>
    <xf numFmtId="164" fontId="11" fillId="0" borderId="17" xfId="1" applyNumberFormat="1" applyFont="1" applyBorder="1"/>
    <xf numFmtId="164" fontId="11" fillId="7" borderId="50" xfId="1" applyNumberFormat="1" applyFont="1" applyFill="1" applyBorder="1" applyProtection="1">
      <protection locked="0"/>
    </xf>
    <xf numFmtId="164" fontId="11" fillId="7" borderId="51" xfId="1" applyNumberFormat="1" applyFont="1" applyFill="1" applyBorder="1" applyProtection="1">
      <protection locked="0"/>
    </xf>
    <xf numFmtId="164" fontId="11" fillId="7" borderId="52" xfId="1" applyNumberFormat="1" applyFont="1" applyFill="1" applyBorder="1" applyProtection="1">
      <protection locked="0"/>
    </xf>
    <xf numFmtId="164" fontId="11" fillId="7" borderId="53" xfId="1" applyNumberFormat="1" applyFont="1" applyFill="1" applyBorder="1" applyProtection="1">
      <protection locked="0"/>
    </xf>
    <xf numFmtId="164" fontId="11" fillId="7" borderId="54" xfId="1" applyNumberFormat="1" applyFont="1" applyFill="1" applyBorder="1" applyProtection="1">
      <protection locked="0"/>
    </xf>
    <xf numFmtId="164" fontId="11" fillId="0" borderId="54" xfId="1" applyNumberFormat="1" applyFont="1" applyBorder="1"/>
    <xf numFmtId="164" fontId="11" fillId="7" borderId="55" xfId="1" applyNumberFormat="1" applyFont="1" applyFill="1" applyBorder="1" applyProtection="1">
      <protection locked="0"/>
    </xf>
    <xf numFmtId="164" fontId="11" fillId="0" borderId="50" xfId="1" applyNumberFormat="1" applyFont="1" applyBorder="1"/>
    <xf numFmtId="164" fontId="11" fillId="5" borderId="50" xfId="1" applyNumberFormat="1" applyFont="1" applyFill="1" applyBorder="1" applyProtection="1">
      <protection locked="0"/>
    </xf>
    <xf numFmtId="164" fontId="11" fillId="5" borderId="55" xfId="1" applyNumberFormat="1" applyFont="1" applyFill="1" applyBorder="1" applyProtection="1">
      <protection locked="0"/>
    </xf>
    <xf numFmtId="164" fontId="7" fillId="0" borderId="3" xfId="1" applyNumberFormat="1" applyFont="1" applyBorder="1" applyAlignment="1">
      <alignment horizontal="center" vertical="center"/>
    </xf>
    <xf numFmtId="164" fontId="11" fillId="0" borderId="2" xfId="1" applyNumberFormat="1" applyFont="1" applyBorder="1"/>
    <xf numFmtId="164" fontId="11" fillId="0" borderId="56" xfId="1" applyNumberFormat="1" applyFont="1" applyBorder="1"/>
    <xf numFmtId="164" fontId="11" fillId="0" borderId="57" xfId="1" applyNumberFormat="1" applyFont="1" applyBorder="1"/>
    <xf numFmtId="164" fontId="11" fillId="0" borderId="58" xfId="1" applyNumberFormat="1" applyFont="1" applyBorder="1"/>
    <xf numFmtId="164" fontId="11" fillId="0" borderId="8" xfId="1" applyNumberFormat="1" applyFont="1" applyBorder="1"/>
    <xf numFmtId="164" fontId="11" fillId="0" borderId="15" xfId="1" applyNumberFormat="1" applyFont="1" applyBorder="1"/>
    <xf numFmtId="164" fontId="11" fillId="0" borderId="16" xfId="1" applyNumberFormat="1" applyFont="1" applyBorder="1"/>
    <xf numFmtId="164" fontId="11" fillId="3" borderId="18" xfId="1" applyNumberFormat="1" applyFont="1" applyFill="1" applyBorder="1"/>
    <xf numFmtId="164" fontId="11" fillId="3" borderId="56" xfId="1" applyNumberFormat="1" applyFont="1" applyFill="1" applyBorder="1"/>
    <xf numFmtId="164" fontId="11" fillId="3" borderId="8" xfId="1" applyNumberFormat="1" applyFont="1" applyFill="1" applyBorder="1"/>
    <xf numFmtId="164" fontId="11" fillId="3" borderId="57" xfId="1" applyNumberFormat="1" applyFont="1" applyFill="1" applyBorder="1"/>
    <xf numFmtId="164" fontId="11" fillId="3" borderId="16" xfId="1" applyNumberFormat="1" applyFont="1" applyFill="1" applyBorder="1"/>
    <xf numFmtId="164" fontId="11" fillId="6" borderId="0" xfId="1" applyNumberFormat="1" applyFont="1" applyFill="1"/>
    <xf numFmtId="164" fontId="11" fillId="3" borderId="0" xfId="1" applyNumberFormat="1" applyFont="1" applyFill="1" applyProtection="1">
      <protection locked="0"/>
    </xf>
    <xf numFmtId="164" fontId="11" fillId="4" borderId="0" xfId="1" applyNumberFormat="1" applyFont="1" applyFill="1" applyProtection="1">
      <protection locked="0"/>
    </xf>
    <xf numFmtId="164" fontId="11" fillId="2" borderId="0" xfId="1" applyNumberFormat="1" applyFont="1" applyFill="1" applyProtection="1">
      <protection locked="0"/>
    </xf>
    <xf numFmtId="164" fontId="12" fillId="0" borderId="14" xfId="1" applyNumberFormat="1" applyFont="1" applyBorder="1"/>
    <xf numFmtId="164" fontId="11" fillId="0" borderId="16" xfId="1" applyNumberFormat="1" applyFont="1" applyBorder="1" applyProtection="1">
      <protection locked="0"/>
    </xf>
    <xf numFmtId="164" fontId="11" fillId="0" borderId="2" xfId="1" applyNumberFormat="1" applyFont="1" applyBorder="1" applyAlignment="1">
      <alignment horizontal="center" vertical="center"/>
    </xf>
    <xf numFmtId="164" fontId="11" fillId="0" borderId="13" xfId="1" applyNumberFormat="1" applyFont="1" applyBorder="1" applyAlignment="1">
      <alignment horizontal="center" vertical="center"/>
    </xf>
    <xf numFmtId="164" fontId="11" fillId="0" borderId="59" xfId="1" applyNumberFormat="1" applyFont="1" applyBorder="1"/>
    <xf numFmtId="164" fontId="11" fillId="0" borderId="29" xfId="1" applyNumberFormat="1" applyFont="1" applyBorder="1"/>
    <xf numFmtId="164" fontId="11" fillId="0" borderId="46" xfId="1" applyNumberFormat="1" applyFont="1" applyBorder="1"/>
    <xf numFmtId="164" fontId="11" fillId="0" borderId="40" xfId="1" applyNumberFormat="1" applyFont="1" applyBorder="1"/>
    <xf numFmtId="164" fontId="11" fillId="0" borderId="60" xfId="1" applyNumberFormat="1" applyFont="1" applyBorder="1"/>
    <xf numFmtId="164" fontId="11" fillId="0" borderId="39" xfId="1" applyNumberFormat="1" applyFont="1" applyBorder="1"/>
    <xf numFmtId="164" fontId="7" fillId="0" borderId="58" xfId="1" applyNumberFormat="1" applyFont="1" applyBorder="1" applyAlignment="1">
      <alignment horizontal="center" vertical="center"/>
    </xf>
    <xf numFmtId="164" fontId="12" fillId="0" borderId="8" xfId="1" applyNumberFormat="1" applyFont="1" applyBorder="1"/>
    <xf numFmtId="164" fontId="8" fillId="0" borderId="0" xfId="1" applyNumberFormat="1" applyFont="1"/>
    <xf numFmtId="164" fontId="11" fillId="0" borderId="5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164" fontId="11" fillId="0" borderId="65" xfId="1" applyNumberFormat="1" applyFont="1" applyBorder="1" applyAlignment="1">
      <alignment horizontal="center" vertical="center" wrapText="1"/>
    </xf>
    <xf numFmtId="164" fontId="11" fillId="0" borderId="19" xfId="1" applyNumberFormat="1" applyFont="1" applyBorder="1" applyAlignment="1">
      <alignment horizontal="right"/>
    </xf>
    <xf numFmtId="164" fontId="11" fillId="0" borderId="67" xfId="1" applyNumberFormat="1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11" fillId="7" borderId="68" xfId="1" applyNumberFormat="1" applyFont="1" applyFill="1" applyBorder="1" applyProtection="1">
      <protection locked="0"/>
    </xf>
    <xf numFmtId="164" fontId="11" fillId="7" borderId="12" xfId="1" applyNumberFormat="1" applyFont="1" applyFill="1" applyBorder="1" applyProtection="1">
      <protection locked="0"/>
    </xf>
    <xf numFmtId="164" fontId="11" fillId="7" borderId="10" xfId="1" applyNumberFormat="1" applyFont="1" applyFill="1" applyBorder="1" applyProtection="1">
      <protection locked="0"/>
    </xf>
    <xf numFmtId="164" fontId="11" fillId="7" borderId="69" xfId="1" applyNumberFormat="1" applyFont="1" applyFill="1" applyBorder="1" applyProtection="1">
      <protection locked="0"/>
    </xf>
    <xf numFmtId="164" fontId="11" fillId="7" borderId="13" xfId="1" applyNumberFormat="1" applyFont="1" applyFill="1" applyBorder="1" applyProtection="1">
      <protection locked="0"/>
    </xf>
    <xf numFmtId="164" fontId="11" fillId="7" borderId="62" xfId="1" applyNumberFormat="1" applyFont="1" applyFill="1" applyBorder="1" applyProtection="1">
      <protection locked="0"/>
    </xf>
    <xf numFmtId="164" fontId="11" fillId="6" borderId="14" xfId="1" applyNumberFormat="1" applyFont="1" applyFill="1" applyBorder="1" applyAlignment="1">
      <alignment vertical="center"/>
    </xf>
    <xf numFmtId="164" fontId="8" fillId="4" borderId="0" xfId="1" applyNumberFormat="1" applyFont="1" applyFill="1"/>
    <xf numFmtId="164" fontId="11" fillId="0" borderId="38" xfId="1" applyNumberFormat="1" applyFont="1" applyBorder="1" applyAlignment="1">
      <alignment horizontal="right" wrapText="1"/>
    </xf>
    <xf numFmtId="164" fontId="11" fillId="9" borderId="26" xfId="1" applyNumberFormat="1" applyFont="1" applyFill="1" applyBorder="1" applyAlignment="1">
      <alignment horizontal="right"/>
    </xf>
    <xf numFmtId="164" fontId="11" fillId="0" borderId="28" xfId="1" applyNumberFormat="1" applyFont="1" applyBorder="1" applyAlignment="1">
      <alignment horizontal="right"/>
    </xf>
    <xf numFmtId="164" fontId="11" fillId="9" borderId="25" xfId="1" applyNumberFormat="1" applyFont="1" applyFill="1" applyBorder="1"/>
    <xf numFmtId="164" fontId="11" fillId="9" borderId="29" xfId="1" applyNumberFormat="1" applyFont="1" applyFill="1" applyBorder="1"/>
    <xf numFmtId="164" fontId="11" fillId="7" borderId="70" xfId="1" applyNumberFormat="1" applyFont="1" applyFill="1" applyBorder="1" applyProtection="1">
      <protection locked="0"/>
    </xf>
    <xf numFmtId="164" fontId="11" fillId="7" borderId="59" xfId="1" applyNumberFormat="1" applyFont="1" applyFill="1" applyBorder="1" applyProtection="1">
      <protection locked="0"/>
    </xf>
    <xf numFmtId="164" fontId="11" fillId="7" borderId="71" xfId="1" applyNumberFormat="1" applyFont="1" applyFill="1" applyBorder="1" applyProtection="1">
      <protection locked="0"/>
    </xf>
    <xf numFmtId="164" fontId="11" fillId="9" borderId="43" xfId="1" applyNumberFormat="1" applyFont="1" applyFill="1" applyBorder="1" applyAlignment="1">
      <alignment horizontal="right"/>
    </xf>
    <xf numFmtId="164" fontId="11" fillId="0" borderId="31" xfId="1" applyNumberFormat="1" applyFont="1" applyBorder="1" applyAlignment="1">
      <alignment horizontal="right"/>
    </xf>
    <xf numFmtId="164" fontId="11" fillId="9" borderId="38" xfId="1" applyNumberFormat="1" applyFont="1" applyFill="1" applyBorder="1"/>
    <xf numFmtId="164" fontId="11" fillId="9" borderId="39" xfId="1" applyNumberFormat="1" applyFont="1" applyFill="1" applyBorder="1"/>
    <xf numFmtId="164" fontId="11" fillId="9" borderId="23" xfId="1" applyNumberFormat="1" applyFont="1" applyFill="1" applyBorder="1"/>
    <xf numFmtId="164" fontId="11" fillId="7" borderId="72" xfId="1" applyNumberFormat="1" applyFont="1" applyFill="1" applyBorder="1" applyProtection="1">
      <protection locked="0"/>
    </xf>
    <xf numFmtId="164" fontId="11" fillId="7" borderId="24" xfId="1" applyNumberFormat="1" applyFont="1" applyFill="1" applyBorder="1" applyProtection="1">
      <protection locked="0"/>
    </xf>
    <xf numFmtId="164" fontId="11" fillId="7" borderId="73" xfId="1" applyNumberFormat="1" applyFont="1" applyFill="1" applyBorder="1" applyProtection="1">
      <protection locked="0"/>
    </xf>
    <xf numFmtId="164" fontId="11" fillId="0" borderId="46" xfId="1" applyNumberFormat="1" applyFont="1" applyBorder="1" applyAlignment="1">
      <alignment wrapText="1"/>
    </xf>
    <xf numFmtId="164" fontId="11" fillId="0" borderId="30" xfId="1" applyNumberFormat="1" applyFont="1" applyBorder="1" applyAlignment="1">
      <alignment horizontal="right" wrapText="1"/>
    </xf>
    <xf numFmtId="164" fontId="11" fillId="0" borderId="33" xfId="1" applyNumberFormat="1" applyFont="1" applyBorder="1" applyAlignment="1">
      <alignment horizontal="right"/>
    </xf>
    <xf numFmtId="164" fontId="11" fillId="0" borderId="40" xfId="1" applyNumberFormat="1" applyFont="1" applyBorder="1" applyAlignment="1">
      <alignment horizontal="right"/>
    </xf>
    <xf numFmtId="164" fontId="11" fillId="7" borderId="74" xfId="1" applyNumberFormat="1" applyFont="1" applyFill="1" applyBorder="1" applyProtection="1">
      <protection locked="0"/>
    </xf>
    <xf numFmtId="164" fontId="11" fillId="0" borderId="56" xfId="1" applyNumberFormat="1" applyFont="1" applyBorder="1" applyAlignment="1">
      <alignment horizontal="right"/>
    </xf>
    <xf numFmtId="164" fontId="11" fillId="0" borderId="57" xfId="1" applyNumberFormat="1" applyFont="1" applyBorder="1" applyAlignment="1">
      <alignment horizontal="right"/>
    </xf>
    <xf numFmtId="164" fontId="11" fillId="0" borderId="16" xfId="1" applyNumberFormat="1" applyFont="1" applyBorder="1" applyAlignment="1">
      <alignment horizontal="right"/>
    </xf>
    <xf numFmtId="164" fontId="11" fillId="9" borderId="50" xfId="1" applyNumberFormat="1" applyFont="1" applyFill="1" applyBorder="1"/>
    <xf numFmtId="164" fontId="11" fillId="9" borderId="53" xfId="1" applyNumberFormat="1" applyFont="1" applyFill="1" applyBorder="1"/>
    <xf numFmtId="164" fontId="11" fillId="9" borderId="75" xfId="1" applyNumberFormat="1" applyFont="1" applyFill="1" applyBorder="1"/>
    <xf numFmtId="164" fontId="11" fillId="7" borderId="60" xfId="1" applyNumberFormat="1" applyFont="1" applyFill="1" applyBorder="1" applyProtection="1">
      <protection locked="0"/>
    </xf>
    <xf numFmtId="164" fontId="11" fillId="7" borderId="76" xfId="1" applyNumberFormat="1" applyFont="1" applyFill="1" applyBorder="1" applyProtection="1">
      <protection locked="0"/>
    </xf>
    <xf numFmtId="164" fontId="11" fillId="0" borderId="38" xfId="1" applyNumberFormat="1" applyFont="1" applyBorder="1" applyAlignment="1">
      <alignment horizontal="right"/>
    </xf>
    <xf numFmtId="164" fontId="11" fillId="0" borderId="43" xfId="1" applyNumberFormat="1" applyFont="1" applyBorder="1" applyAlignment="1">
      <alignment horizontal="right"/>
    </xf>
    <xf numFmtId="164" fontId="11" fillId="0" borderId="39" xfId="1" applyNumberFormat="1" applyFont="1" applyBorder="1" applyAlignment="1">
      <alignment horizontal="right"/>
    </xf>
    <xf numFmtId="164" fontId="11" fillId="0" borderId="30" xfId="1" applyNumberFormat="1" applyFont="1" applyBorder="1" applyAlignment="1">
      <alignment horizontal="right"/>
    </xf>
    <xf numFmtId="164" fontId="11" fillId="0" borderId="30" xfId="1" applyNumberFormat="1" applyFont="1" applyBorder="1" applyAlignment="1">
      <alignment horizontal="right" shrinkToFit="1"/>
    </xf>
    <xf numFmtId="164" fontId="11" fillId="0" borderId="33" xfId="1" applyNumberFormat="1" applyFont="1" applyBorder="1" applyAlignment="1">
      <alignment horizontal="right" shrinkToFit="1"/>
    </xf>
    <xf numFmtId="164" fontId="11" fillId="0" borderId="50" xfId="1" applyNumberFormat="1" applyFont="1" applyBorder="1" applyAlignment="1">
      <alignment horizontal="right"/>
    </xf>
    <xf numFmtId="164" fontId="11" fillId="0" borderId="51" xfId="1" applyNumberFormat="1" applyFont="1" applyBorder="1" applyAlignment="1">
      <alignment horizontal="right"/>
    </xf>
    <xf numFmtId="164" fontId="11" fillId="0" borderId="53" xfId="1" applyNumberFormat="1" applyFont="1" applyBorder="1" applyAlignment="1">
      <alignment horizontal="right"/>
    </xf>
    <xf numFmtId="164" fontId="11" fillId="7" borderId="77" xfId="1" applyNumberFormat="1" applyFont="1" applyFill="1" applyBorder="1" applyProtection="1">
      <protection locked="0"/>
    </xf>
    <xf numFmtId="164" fontId="11" fillId="0" borderId="56" xfId="1" applyNumberFormat="1" applyFont="1" applyBorder="1" applyAlignment="1">
      <alignment horizontal="right" wrapText="1"/>
    </xf>
    <xf numFmtId="164" fontId="11" fillId="0" borderId="57" xfId="1" applyNumberFormat="1" applyFont="1" applyBorder="1" applyAlignment="1">
      <alignment horizontal="right" wrapText="1"/>
    </xf>
    <xf numFmtId="164" fontId="11" fillId="0" borderId="19" xfId="1" applyNumberFormat="1" applyFont="1" applyBorder="1"/>
    <xf numFmtId="164" fontId="11" fillId="0" borderId="22" xfId="1" applyNumberFormat="1" applyFont="1" applyBorder="1"/>
    <xf numFmtId="164" fontId="11" fillId="0" borderId="3" xfId="1" applyNumberFormat="1" applyFont="1" applyBorder="1"/>
    <xf numFmtId="164" fontId="11" fillId="0" borderId="78" xfId="1" applyNumberFormat="1" applyFont="1" applyBorder="1"/>
    <xf numFmtId="164" fontId="11" fillId="0" borderId="18" xfId="1" applyNumberFormat="1" applyFont="1" applyBorder="1"/>
    <xf numFmtId="164" fontId="11" fillId="0" borderId="66" xfId="1" applyNumberFormat="1" applyFont="1" applyBorder="1"/>
    <xf numFmtId="164" fontId="12" fillId="0" borderId="4" xfId="1" applyNumberFormat="1" applyFont="1" applyBorder="1"/>
    <xf numFmtId="164" fontId="12" fillId="0" borderId="11" xfId="1" applyNumberFormat="1" applyFont="1" applyBorder="1"/>
    <xf numFmtId="164" fontId="11" fillId="0" borderId="68" xfId="1" applyNumberFormat="1" applyFont="1" applyBorder="1" applyAlignment="1">
      <alignment horizontal="center" vertical="center" wrapText="1"/>
    </xf>
    <xf numFmtId="164" fontId="11" fillId="0" borderId="67" xfId="1" applyNumberFormat="1" applyFont="1" applyBorder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/>
    </xf>
    <xf numFmtId="164" fontId="11" fillId="0" borderId="78" xfId="1" applyNumberFormat="1" applyFont="1" applyBorder="1" applyAlignment="1">
      <alignment horizontal="center" vertical="center" wrapText="1"/>
    </xf>
    <xf numFmtId="164" fontId="11" fillId="0" borderId="11" xfId="1" applyNumberFormat="1" applyFont="1" applyBorder="1" applyAlignment="1">
      <alignment horizontal="center" vertical="center" wrapText="1"/>
    </xf>
    <xf numFmtId="164" fontId="11" fillId="0" borderId="59" xfId="1" applyNumberFormat="1" applyFont="1" applyBorder="1" applyAlignment="1">
      <alignment vertical="center"/>
    </xf>
    <xf numFmtId="164" fontId="11" fillId="0" borderId="25" xfId="1" applyNumberFormat="1" applyFont="1" applyBorder="1" applyAlignment="1">
      <alignment horizontal="right"/>
    </xf>
    <xf numFmtId="164" fontId="11" fillId="0" borderId="26" xfId="1" applyNumberFormat="1" applyFont="1" applyBorder="1" applyAlignment="1">
      <alignment horizontal="right"/>
    </xf>
    <xf numFmtId="164" fontId="11" fillId="0" borderId="29" xfId="1" applyNumberFormat="1" applyFont="1" applyBorder="1" applyAlignment="1">
      <alignment horizontal="right"/>
    </xf>
    <xf numFmtId="164" fontId="11" fillId="7" borderId="79" xfId="1" applyNumberFormat="1" applyFont="1" applyFill="1" applyBorder="1" applyProtection="1">
      <protection locked="0"/>
    </xf>
    <xf numFmtId="164" fontId="11" fillId="6" borderId="0" xfId="1" applyNumberFormat="1" applyFont="1" applyFill="1" applyAlignment="1">
      <alignment vertical="top"/>
    </xf>
    <xf numFmtId="164" fontId="11" fillId="0" borderId="60" xfId="1" applyNumberFormat="1" applyFont="1" applyBorder="1" applyAlignment="1">
      <alignment vertical="center"/>
    </xf>
    <xf numFmtId="164" fontId="11" fillId="0" borderId="46" xfId="1" applyNumberFormat="1" applyFont="1" applyBorder="1" applyAlignment="1">
      <alignment vertical="center"/>
    </xf>
    <xf numFmtId="164" fontId="11" fillId="7" borderId="80" xfId="1" applyNumberFormat="1" applyFont="1" applyFill="1" applyBorder="1" applyProtection="1">
      <protection locked="0"/>
    </xf>
    <xf numFmtId="164" fontId="11" fillId="0" borderId="13" xfId="1" applyNumberFormat="1" applyFont="1" applyBorder="1" applyAlignment="1">
      <alignment vertical="center"/>
    </xf>
    <xf numFmtId="164" fontId="11" fillId="0" borderId="68" xfId="1" applyNumberFormat="1" applyFont="1" applyBorder="1" applyAlignment="1">
      <alignment horizontal="right"/>
    </xf>
    <xf numFmtId="164" fontId="11" fillId="9" borderId="68" xfId="1" applyNumberFormat="1" applyFont="1" applyFill="1" applyBorder="1"/>
    <xf numFmtId="164" fontId="11" fillId="9" borderId="12" xfId="1" applyNumberFormat="1" applyFont="1" applyFill="1" applyBorder="1"/>
    <xf numFmtId="164" fontId="11" fillId="8" borderId="27" xfId="1" applyNumberFormat="1" applyFont="1" applyFill="1" applyBorder="1" applyProtection="1">
      <protection locked="0"/>
    </xf>
    <xf numFmtId="164" fontId="11" fillId="8" borderId="81" xfId="1" applyNumberFormat="1" applyFont="1" applyFill="1" applyBorder="1" applyProtection="1">
      <protection locked="0"/>
    </xf>
    <xf numFmtId="164" fontId="11" fillId="3" borderId="0" xfId="1" applyNumberFormat="1" applyFont="1" applyFill="1" applyProtection="1">
      <protection hidden="1"/>
    </xf>
    <xf numFmtId="164" fontId="8" fillId="11" borderId="0" xfId="1" applyNumberFormat="1" applyFont="1" applyFill="1"/>
    <xf numFmtId="164" fontId="8" fillId="11" borderId="0" xfId="1" applyNumberFormat="1" applyFont="1" applyFill="1" applyProtection="1">
      <protection locked="0"/>
    </xf>
    <xf numFmtId="164" fontId="11" fillId="0" borderId="1" xfId="1" applyNumberFormat="1" applyFont="1" applyBorder="1"/>
    <xf numFmtId="164" fontId="11" fillId="0" borderId="1" xfId="1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15" fillId="0" borderId="1" xfId="0" applyFont="1" applyFill="1" applyBorder="1"/>
    <xf numFmtId="164" fontId="15" fillId="0" borderId="1" xfId="0" applyNumberFormat="1" applyFont="1" applyFill="1" applyBorder="1"/>
    <xf numFmtId="9" fontId="15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11" fillId="10" borderId="30" xfId="0" applyNumberFormat="1" applyFont="1" applyFill="1" applyBorder="1"/>
    <xf numFmtId="1" fontId="11" fillId="10" borderId="33" xfId="0" applyNumberFormat="1" applyFont="1" applyFill="1" applyBorder="1"/>
    <xf numFmtId="1" fontId="11" fillId="8" borderId="27" xfId="3" applyNumberFormat="1" applyFont="1" applyProtection="1">
      <protection locked="0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1" fontId="11" fillId="0" borderId="10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/>
    </xf>
    <xf numFmtId="1" fontId="11" fillId="7" borderId="82" xfId="0" applyNumberFormat="1" applyFont="1" applyFill="1" applyBorder="1" applyProtection="1">
      <protection locked="0"/>
    </xf>
    <xf numFmtId="1" fontId="11" fillId="8" borderId="84" xfId="3" applyNumberFormat="1" applyFont="1" applyBorder="1" applyProtection="1">
      <protection locked="0"/>
    </xf>
    <xf numFmtId="1" fontId="11" fillId="8" borderId="85" xfId="3" applyNumberFormat="1" applyFont="1" applyBorder="1" applyProtection="1">
      <protection locked="0"/>
    </xf>
    <xf numFmtId="1" fontId="11" fillId="7" borderId="86" xfId="0" applyNumberFormat="1" applyFont="1" applyFill="1" applyBorder="1" applyProtection="1">
      <protection locked="0"/>
    </xf>
    <xf numFmtId="1" fontId="11" fillId="7" borderId="85" xfId="0" applyNumberFormat="1" applyFont="1" applyFill="1" applyBorder="1" applyProtection="1">
      <protection locked="0"/>
    </xf>
    <xf numFmtId="1" fontId="11" fillId="7" borderId="87" xfId="0" applyNumberFormat="1" applyFont="1" applyFill="1" applyBorder="1" applyProtection="1">
      <protection locked="0"/>
    </xf>
    <xf numFmtId="1" fontId="7" fillId="0" borderId="88" xfId="0" applyNumberFormat="1" applyFont="1" applyBorder="1" applyAlignment="1">
      <alignment horizontal="center" vertical="center"/>
    </xf>
    <xf numFmtId="1" fontId="11" fillId="0" borderId="89" xfId="0" applyNumberFormat="1" applyFont="1" applyBorder="1"/>
    <xf numFmtId="1" fontId="11" fillId="0" borderId="89" xfId="0" applyNumberFormat="1" applyFont="1" applyBorder="1" applyAlignment="1">
      <alignment horizontal="center" vertical="center"/>
    </xf>
    <xf numFmtId="1" fontId="11" fillId="0" borderId="90" xfId="0" applyNumberFormat="1" applyFont="1" applyBorder="1" applyAlignment="1">
      <alignment horizontal="center" vertical="center" wrapText="1"/>
    </xf>
    <xf numFmtId="1" fontId="11" fillId="0" borderId="91" xfId="0" applyNumberFormat="1" applyFont="1" applyBorder="1" applyAlignment="1">
      <alignment horizontal="center" vertical="center" wrapText="1"/>
    </xf>
    <xf numFmtId="1" fontId="11" fillId="0" borderId="92" xfId="0" applyNumberFormat="1" applyFont="1" applyBorder="1" applyAlignment="1">
      <alignment horizontal="center" vertical="center" wrapText="1"/>
    </xf>
    <xf numFmtId="1" fontId="11" fillId="0" borderId="92" xfId="0" applyNumberFormat="1" applyFont="1" applyBorder="1" applyAlignment="1">
      <alignment horizontal="center" vertical="center"/>
    </xf>
    <xf numFmtId="1" fontId="11" fillId="0" borderId="93" xfId="0" applyNumberFormat="1" applyFont="1" applyBorder="1" applyAlignment="1">
      <alignment horizontal="center" vertical="center"/>
    </xf>
    <xf numFmtId="1" fontId="11" fillId="0" borderId="94" xfId="0" applyNumberFormat="1" applyFont="1" applyBorder="1"/>
    <xf numFmtId="1" fontId="11" fillId="0" borderId="86" xfId="0" applyNumberFormat="1" applyFont="1" applyBorder="1"/>
    <xf numFmtId="1" fontId="11" fillId="0" borderId="90" xfId="0" applyNumberFormat="1" applyFont="1" applyBorder="1" applyAlignment="1">
      <alignment horizontal="center" vertical="center"/>
    </xf>
    <xf numFmtId="1" fontId="11" fillId="0" borderId="97" xfId="0" applyNumberFormat="1" applyFont="1" applyBorder="1" applyAlignment="1">
      <alignment horizontal="center" vertical="center"/>
    </xf>
    <xf numFmtId="1" fontId="11" fillId="0" borderId="90" xfId="0" applyNumberFormat="1" applyFont="1" applyBorder="1" applyAlignment="1">
      <alignment horizontal="right"/>
    </xf>
    <xf numFmtId="1" fontId="11" fillId="9" borderId="82" xfId="0" applyNumberFormat="1" applyFont="1" applyFill="1" applyBorder="1" applyAlignment="1">
      <alignment horizontal="right"/>
    </xf>
    <xf numFmtId="1" fontId="11" fillId="0" borderId="85" xfId="0" applyNumberFormat="1" applyFont="1" applyBorder="1" applyAlignment="1">
      <alignment horizontal="right"/>
    </xf>
    <xf numFmtId="1" fontId="11" fillId="9" borderId="87" xfId="0" applyNumberFormat="1" applyFont="1" applyFill="1" applyBorder="1"/>
    <xf numFmtId="1" fontId="11" fillId="9" borderId="86" xfId="0" applyNumberFormat="1" applyFont="1" applyFill="1" applyBorder="1"/>
    <xf numFmtId="1" fontId="11" fillId="7" borderId="98" xfId="0" applyNumberFormat="1" applyFont="1" applyFill="1" applyBorder="1" applyProtection="1">
      <protection locked="0"/>
    </xf>
    <xf numFmtId="1" fontId="11" fillId="7" borderId="94" xfId="0" applyNumberFormat="1" applyFont="1" applyFill="1" applyBorder="1" applyProtection="1">
      <protection locked="0"/>
    </xf>
    <xf numFmtId="1" fontId="11" fillId="7" borderId="99" xfId="0" applyNumberFormat="1" applyFont="1" applyFill="1" applyBorder="1" applyProtection="1">
      <protection locked="0"/>
    </xf>
    <xf numFmtId="1" fontId="11" fillId="0" borderId="90" xfId="0" applyNumberFormat="1" applyFont="1" applyBorder="1"/>
    <xf numFmtId="1" fontId="11" fillId="0" borderId="93" xfId="0" applyNumberFormat="1" applyFont="1" applyBorder="1"/>
    <xf numFmtId="1" fontId="11" fillId="0" borderId="88" xfId="0" applyNumberFormat="1" applyFont="1" applyBorder="1"/>
    <xf numFmtId="1" fontId="11" fillId="0" borderId="100" xfId="0" applyNumberFormat="1" applyFont="1" applyBorder="1"/>
    <xf numFmtId="1" fontId="12" fillId="0" borderId="95" xfId="0" applyNumberFormat="1" applyFont="1" applyBorder="1"/>
    <xf numFmtId="1" fontId="11" fillId="0" borderId="93" xfId="0" applyNumberFormat="1" applyFont="1" applyBorder="1" applyAlignment="1">
      <alignment horizontal="center" vertical="center" wrapText="1"/>
    </xf>
    <xf numFmtId="1" fontId="11" fillId="0" borderId="100" xfId="0" applyNumberFormat="1" applyFont="1" applyBorder="1" applyAlignment="1">
      <alignment horizontal="center" vertical="center" wrapText="1"/>
    </xf>
    <xf numFmtId="1" fontId="11" fillId="0" borderId="94" xfId="0" applyNumberFormat="1" applyFont="1" applyBorder="1" applyAlignment="1">
      <alignment vertical="center"/>
    </xf>
    <xf numFmtId="1" fontId="11" fillId="0" borderId="87" xfId="0" applyNumberFormat="1" applyFont="1" applyBorder="1" applyAlignment="1">
      <alignment horizontal="right"/>
    </xf>
    <xf numFmtId="1" fontId="11" fillId="0" borderId="82" xfId="0" applyNumberFormat="1" applyFont="1" applyBorder="1" applyAlignment="1">
      <alignment horizontal="right"/>
    </xf>
    <xf numFmtId="1" fontId="11" fillId="0" borderId="86" xfId="0" applyNumberFormat="1" applyFont="1" applyBorder="1" applyAlignment="1">
      <alignment horizontal="right"/>
    </xf>
    <xf numFmtId="1" fontId="11" fillId="7" borderId="101" xfId="0" applyNumberFormat="1" applyFont="1" applyFill="1" applyBorder="1" applyProtection="1">
      <protection locked="0"/>
    </xf>
    <xf numFmtId="1" fontId="11" fillId="8" borderId="83" xfId="3" applyNumberFormat="1" applyFont="1" applyBorder="1" applyProtection="1">
      <protection locked="0"/>
    </xf>
    <xf numFmtId="1" fontId="11" fillId="8" borderId="102" xfId="3" applyNumberFormat="1" applyFont="1" applyBorder="1" applyProtection="1">
      <protection locked="0"/>
    </xf>
    <xf numFmtId="1" fontId="11" fillId="0" borderId="95" xfId="0" applyNumberFormat="1" applyFont="1" applyBorder="1" applyAlignment="1">
      <alignment horizontal="center" vertical="center"/>
    </xf>
    <xf numFmtId="1" fontId="11" fillId="0" borderId="88" xfId="0" applyNumberFormat="1" applyFont="1" applyBorder="1" applyAlignment="1">
      <alignment horizontal="center" vertical="center" wrapText="1"/>
    </xf>
    <xf numFmtId="1" fontId="11" fillId="3" borderId="90" xfId="0" applyNumberFormat="1" applyFont="1" applyFill="1" applyBorder="1" applyAlignment="1">
      <alignment horizontal="center" vertical="center" wrapText="1"/>
    </xf>
    <xf numFmtId="1" fontId="11" fillId="3" borderId="97" xfId="0" applyNumberFormat="1" applyFont="1" applyFill="1" applyBorder="1" applyAlignment="1">
      <alignment horizontal="center" vertical="center" wrapText="1"/>
    </xf>
    <xf numFmtId="1" fontId="13" fillId="0" borderId="90" xfId="0" applyNumberFormat="1" applyFont="1" applyBorder="1" applyAlignment="1">
      <alignment horizontal="center" vertical="center" wrapText="1"/>
    </xf>
    <xf numFmtId="1" fontId="13" fillId="0" borderId="93" xfId="0" applyNumberFormat="1" applyFont="1" applyBorder="1" applyAlignment="1">
      <alignment horizontal="center" vertical="center" wrapText="1"/>
    </xf>
    <xf numFmtId="1" fontId="13" fillId="0" borderId="89" xfId="0" applyNumberFormat="1" applyFont="1" applyBorder="1" applyAlignment="1">
      <alignment horizontal="center" vertical="center" wrapText="1"/>
    </xf>
    <xf numFmtId="1" fontId="11" fillId="5" borderId="90" xfId="0" applyNumberFormat="1" applyFont="1" applyFill="1" applyBorder="1" applyAlignment="1">
      <alignment horizontal="center" vertical="center" wrapText="1"/>
    </xf>
    <xf numFmtId="1" fontId="11" fillId="5" borderId="97" xfId="0" applyNumberFormat="1" applyFont="1" applyFill="1" applyBorder="1" applyAlignment="1">
      <alignment horizontal="center" vertical="center" wrapText="1"/>
    </xf>
    <xf numFmtId="1" fontId="11" fillId="0" borderId="90" xfId="0" applyNumberFormat="1" applyFont="1" applyBorder="1" applyAlignment="1" applyProtection="1">
      <alignment horizontal="center" vertical="center" wrapText="1"/>
      <protection hidden="1"/>
    </xf>
    <xf numFmtId="1" fontId="11" fillId="0" borderId="92" xfId="0" applyNumberFormat="1" applyFont="1" applyBorder="1" applyAlignment="1" applyProtection="1">
      <alignment horizontal="center" vertical="center" wrapText="1"/>
      <protection hidden="1"/>
    </xf>
    <xf numFmtId="1" fontId="11" fillId="0" borderId="97" xfId="0" applyNumberFormat="1" applyFont="1" applyBorder="1" applyAlignment="1" applyProtection="1">
      <alignment horizontal="center" vertical="center" wrapText="1"/>
      <protection hidden="1"/>
    </xf>
    <xf numFmtId="1" fontId="11" fillId="7" borderId="84" xfId="0" applyNumberFormat="1" applyFont="1" applyFill="1" applyBorder="1" applyProtection="1">
      <protection locked="0"/>
    </xf>
    <xf numFmtId="1" fontId="11" fillId="9" borderId="84" xfId="0" applyNumberFormat="1" applyFont="1" applyFill="1" applyBorder="1" applyAlignment="1">
      <alignment horizontal="right"/>
    </xf>
    <xf numFmtId="1" fontId="11" fillId="0" borderId="84" xfId="0" applyNumberFormat="1" applyFont="1" applyBorder="1" applyAlignment="1">
      <alignment horizontal="right"/>
    </xf>
    <xf numFmtId="1" fontId="11" fillId="8" borderId="103" xfId="3" applyNumberFormat="1" applyFont="1" applyBorder="1" applyProtection="1">
      <protection locked="0"/>
    </xf>
    <xf numFmtId="1" fontId="11" fillId="0" borderId="107" xfId="0" applyNumberFormat="1" applyFont="1" applyBorder="1" applyAlignment="1">
      <alignment horizontal="center" vertical="center" wrapText="1"/>
    </xf>
    <xf numFmtId="1" fontId="11" fillId="0" borderId="108" xfId="0" applyNumberFormat="1" applyFont="1" applyBorder="1" applyAlignment="1">
      <alignment horizontal="center" vertical="center" wrapText="1"/>
    </xf>
    <xf numFmtId="1" fontId="11" fillId="0" borderId="109" xfId="0" applyNumberFormat="1" applyFont="1" applyBorder="1" applyAlignment="1">
      <alignment horizontal="center" vertical="center" wrapText="1"/>
    </xf>
    <xf numFmtId="1" fontId="11" fillId="0" borderId="109" xfId="0" applyNumberFormat="1" applyFont="1" applyBorder="1" applyAlignment="1">
      <alignment horizontal="center" vertical="center"/>
    </xf>
    <xf numFmtId="1" fontId="11" fillId="0" borderId="110" xfId="0" applyNumberFormat="1" applyFont="1" applyBorder="1" applyAlignment="1">
      <alignment horizontal="center" vertical="center"/>
    </xf>
    <xf numFmtId="1" fontId="11" fillId="0" borderId="104" xfId="0" applyNumberFormat="1" applyFont="1" applyBorder="1" applyAlignment="1">
      <alignment horizontal="center" vertical="center" wrapText="1"/>
    </xf>
    <xf numFmtId="1" fontId="11" fillId="0" borderId="110" xfId="0" applyNumberFormat="1" applyFont="1" applyBorder="1" applyAlignment="1">
      <alignment horizontal="center" vertical="center" wrapText="1"/>
    </xf>
    <xf numFmtId="1" fontId="11" fillId="0" borderId="107" xfId="0" applyNumberFormat="1" applyFont="1" applyBorder="1" applyAlignment="1">
      <alignment horizontal="center" vertical="center"/>
    </xf>
    <xf numFmtId="1" fontId="11" fillId="3" borderId="107" xfId="0" applyNumberFormat="1" applyFont="1" applyFill="1" applyBorder="1" applyAlignment="1">
      <alignment horizontal="center" vertical="center" wrapText="1"/>
    </xf>
    <xf numFmtId="1" fontId="11" fillId="3" borderId="105" xfId="0" applyNumberFormat="1" applyFont="1" applyFill="1" applyBorder="1" applyAlignment="1">
      <alignment horizontal="center" vertical="center" wrapText="1"/>
    </xf>
    <xf numFmtId="1" fontId="13" fillId="0" borderId="107" xfId="0" applyNumberFormat="1" applyFont="1" applyBorder="1" applyAlignment="1">
      <alignment horizontal="center" vertical="center" wrapText="1"/>
    </xf>
    <xf numFmtId="1" fontId="13" fillId="0" borderId="110" xfId="0" applyNumberFormat="1" applyFont="1" applyBorder="1" applyAlignment="1">
      <alignment horizontal="center" vertical="center" wrapText="1"/>
    </xf>
    <xf numFmtId="1" fontId="13" fillId="0" borderId="106" xfId="0" applyNumberFormat="1" applyFont="1" applyBorder="1" applyAlignment="1">
      <alignment horizontal="center" vertical="center" wrapText="1"/>
    </xf>
    <xf numFmtId="1" fontId="11" fillId="5" borderId="107" xfId="0" applyNumberFormat="1" applyFont="1" applyFill="1" applyBorder="1" applyAlignment="1">
      <alignment horizontal="center" vertical="center" wrapText="1"/>
    </xf>
    <xf numFmtId="1" fontId="11" fillId="5" borderId="105" xfId="0" applyNumberFormat="1" applyFont="1" applyFill="1" applyBorder="1" applyAlignment="1">
      <alignment horizontal="center" vertical="center" wrapText="1"/>
    </xf>
    <xf numFmtId="1" fontId="11" fillId="0" borderId="107" xfId="0" applyNumberFormat="1" applyFont="1" applyBorder="1" applyAlignment="1" applyProtection="1">
      <alignment horizontal="center" vertical="center" wrapText="1"/>
      <protection hidden="1"/>
    </xf>
    <xf numFmtId="1" fontId="11" fillId="0" borderId="109" xfId="0" applyNumberFormat="1" applyFont="1" applyBorder="1" applyAlignment="1" applyProtection="1">
      <alignment horizontal="center" vertical="center" wrapText="1"/>
      <protection hidden="1"/>
    </xf>
    <xf numFmtId="1" fontId="11" fillId="0" borderId="105" xfId="0" applyNumberFormat="1" applyFont="1" applyBorder="1" applyAlignment="1" applyProtection="1">
      <alignment horizontal="center" vertical="center" wrapText="1"/>
      <protection hidden="1"/>
    </xf>
    <xf numFmtId="1" fontId="11" fillId="7" borderId="111" xfId="0" applyNumberFormat="1" applyFont="1" applyFill="1" applyBorder="1" applyProtection="1">
      <protection locked="0"/>
    </xf>
    <xf numFmtId="1" fontId="11" fillId="7" borderId="112" xfId="0" applyNumberFormat="1" applyFont="1" applyFill="1" applyBorder="1" applyProtection="1">
      <protection locked="0"/>
    </xf>
    <xf numFmtId="1" fontId="11" fillId="8" borderId="112" xfId="3" applyNumberFormat="1" applyFont="1" applyBorder="1" applyProtection="1">
      <protection locked="0"/>
    </xf>
    <xf numFmtId="1" fontId="11" fillId="8" borderId="113" xfId="3" applyNumberFormat="1" applyFont="1" applyBorder="1" applyProtection="1">
      <protection locked="0"/>
    </xf>
    <xf numFmtId="1" fontId="11" fillId="7" borderId="114" xfId="0" applyNumberFormat="1" applyFont="1" applyFill="1" applyBorder="1" applyProtection="1">
      <protection locked="0"/>
    </xf>
    <xf numFmtId="1" fontId="11" fillId="7" borderId="113" xfId="0" applyNumberFormat="1" applyFont="1" applyFill="1" applyBorder="1" applyProtection="1">
      <protection locked="0"/>
    </xf>
    <xf numFmtId="1" fontId="7" fillId="0" borderId="104" xfId="0" applyNumberFormat="1" applyFont="1" applyBorder="1" applyAlignment="1">
      <alignment horizontal="center" vertical="center"/>
    </xf>
    <xf numFmtId="1" fontId="11" fillId="0" borderId="106" xfId="0" applyNumberFormat="1" applyFont="1" applyBorder="1"/>
    <xf numFmtId="1" fontId="11" fillId="0" borderId="106" xfId="0" applyNumberFormat="1" applyFont="1" applyBorder="1" applyAlignment="1">
      <alignment horizontal="center" vertical="center"/>
    </xf>
    <xf numFmtId="1" fontId="11" fillId="0" borderId="115" xfId="0" applyNumberFormat="1" applyFont="1" applyBorder="1"/>
    <xf numFmtId="1" fontId="11" fillId="0" borderId="114" xfId="0" applyNumberFormat="1" applyFont="1" applyBorder="1"/>
    <xf numFmtId="1" fontId="11" fillId="0" borderId="105" xfId="0" applyNumberFormat="1" applyFont="1" applyBorder="1" applyAlignment="1">
      <alignment horizontal="center" vertical="center"/>
    </xf>
    <xf numFmtId="1" fontId="11" fillId="0" borderId="107" xfId="0" applyNumberFormat="1" applyFont="1" applyBorder="1" applyAlignment="1">
      <alignment horizontal="right"/>
    </xf>
    <xf numFmtId="1" fontId="11" fillId="9" borderId="112" xfId="0" applyNumberFormat="1" applyFont="1" applyFill="1" applyBorder="1" applyAlignment="1">
      <alignment horizontal="right"/>
    </xf>
    <xf numFmtId="1" fontId="11" fillId="0" borderId="113" xfId="0" applyNumberFormat="1" applyFont="1" applyBorder="1" applyAlignment="1">
      <alignment horizontal="right"/>
    </xf>
    <xf numFmtId="1" fontId="11" fillId="9" borderId="111" xfId="0" applyNumberFormat="1" applyFont="1" applyFill="1" applyBorder="1"/>
    <xf numFmtId="1" fontId="11" fillId="9" borderId="114" xfId="0" applyNumberFormat="1" applyFont="1" applyFill="1" applyBorder="1"/>
    <xf numFmtId="1" fontId="11" fillId="7" borderId="117" xfId="0" applyNumberFormat="1" applyFont="1" applyFill="1" applyBorder="1" applyProtection="1">
      <protection locked="0"/>
    </xf>
    <xf numFmtId="1" fontId="11" fillId="7" borderId="115" xfId="0" applyNumberFormat="1" applyFont="1" applyFill="1" applyBorder="1" applyProtection="1">
      <protection locked="0"/>
    </xf>
    <xf numFmtId="1" fontId="11" fillId="7" borderId="118" xfId="0" applyNumberFormat="1" applyFont="1" applyFill="1" applyBorder="1" applyProtection="1">
      <protection locked="0"/>
    </xf>
    <xf numFmtId="1" fontId="11" fillId="0" borderId="107" xfId="0" applyNumberFormat="1" applyFont="1" applyBorder="1"/>
    <xf numFmtId="1" fontId="11" fillId="0" borderId="110" xfId="0" applyNumberFormat="1" applyFont="1" applyBorder="1"/>
    <xf numFmtId="1" fontId="11" fillId="0" borderId="104" xfId="0" applyNumberFormat="1" applyFont="1" applyBorder="1"/>
    <xf numFmtId="1" fontId="11" fillId="0" borderId="119" xfId="0" applyNumberFormat="1" applyFont="1" applyBorder="1"/>
    <xf numFmtId="1" fontId="11" fillId="0" borderId="119" xfId="0" applyNumberFormat="1" applyFont="1" applyBorder="1" applyAlignment="1">
      <alignment horizontal="center" vertical="center" wrapText="1"/>
    </xf>
    <xf numFmtId="1" fontId="11" fillId="0" borderId="115" xfId="0" applyNumberFormat="1" applyFont="1" applyBorder="1" applyAlignment="1">
      <alignment vertical="center"/>
    </xf>
    <xf numFmtId="1" fontId="11" fillId="0" borderId="111" xfId="0" applyNumberFormat="1" applyFont="1" applyBorder="1" applyAlignment="1">
      <alignment horizontal="right"/>
    </xf>
    <xf numFmtId="1" fontId="11" fillId="0" borderId="112" xfId="0" applyNumberFormat="1" applyFont="1" applyBorder="1" applyAlignment="1">
      <alignment horizontal="right"/>
    </xf>
    <xf numFmtId="1" fontId="11" fillId="0" borderId="114" xfId="0" applyNumberFormat="1" applyFont="1" applyBorder="1" applyAlignment="1">
      <alignment horizontal="right"/>
    </xf>
    <xf numFmtId="1" fontId="11" fillId="7" borderId="120" xfId="0" applyNumberFormat="1" applyFont="1" applyFill="1" applyBorder="1" applyProtection="1">
      <protection locked="0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/>
    </xf>
    <xf numFmtId="1" fontId="11" fillId="0" borderId="95" xfId="0" applyNumberFormat="1" applyFont="1" applyBorder="1" applyAlignment="1">
      <alignment horizontal="center" vertical="center"/>
    </xf>
    <xf numFmtId="1" fontId="7" fillId="0" borderId="104" xfId="0" applyNumberFormat="1" applyFont="1" applyBorder="1" applyAlignment="1">
      <alignment horizontal="center" vertical="center"/>
    </xf>
    <xf numFmtId="1" fontId="11" fillId="0" borderId="105" xfId="0" applyNumberFormat="1" applyFont="1" applyBorder="1" applyAlignment="1">
      <alignment horizontal="center" vertical="center"/>
    </xf>
    <xf numFmtId="1" fontId="11" fillId="0" borderId="104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95" xfId="0" applyNumberFormat="1" applyFont="1" applyBorder="1" applyAlignment="1">
      <alignment horizontal="center" vertical="center"/>
    </xf>
    <xf numFmtId="1" fontId="11" fillId="0" borderId="104" xfId="0" applyNumberFormat="1" applyFont="1" applyBorder="1" applyAlignment="1">
      <alignment horizontal="center" vertical="center" wrapText="1"/>
    </xf>
    <xf numFmtId="1" fontId="11" fillId="0" borderId="105" xfId="0" applyNumberFormat="1" applyFont="1" applyBorder="1" applyAlignment="1">
      <alignment horizontal="center" vertical="center"/>
    </xf>
    <xf numFmtId="1" fontId="7" fillId="0" borderId="10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wrapText="1"/>
    </xf>
    <xf numFmtId="164" fontId="7" fillId="0" borderId="7" xfId="1" applyNumberFormat="1" applyFont="1" applyBorder="1" applyAlignment="1">
      <alignment horizontal="center" wrapText="1"/>
    </xf>
    <xf numFmtId="164" fontId="9" fillId="0" borderId="0" xfId="1" applyNumberFormat="1" applyFont="1" applyAlignment="1">
      <alignment horizontal="left" vertical="center" wrapText="1"/>
    </xf>
    <xf numFmtId="164" fontId="9" fillId="0" borderId="8" xfId="1" applyNumberFormat="1" applyFont="1" applyBorder="1" applyAlignment="1">
      <alignment horizontal="left" vertical="center" wrapText="1"/>
    </xf>
    <xf numFmtId="164" fontId="10" fillId="3" borderId="0" xfId="1" applyNumberFormat="1" applyFont="1" applyFill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164" fontId="11" fillId="3" borderId="10" xfId="1" applyNumberFormat="1" applyFont="1" applyFill="1" applyBorder="1" applyAlignment="1">
      <alignment horizontal="center" vertical="center" wrapText="1"/>
    </xf>
    <xf numFmtId="164" fontId="11" fillId="3" borderId="12" xfId="1" applyNumberFormat="1" applyFont="1" applyFill="1" applyBorder="1" applyAlignment="1">
      <alignment horizontal="center" vertical="center" wrapText="1"/>
    </xf>
    <xf numFmtId="164" fontId="11" fillId="3" borderId="15" xfId="1" applyNumberFormat="1" applyFont="1" applyFill="1" applyBorder="1" applyAlignment="1">
      <alignment horizontal="center" vertical="center" wrapText="1"/>
    </xf>
    <xf numFmtId="164" fontId="11" fillId="3" borderId="16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164" fontId="11" fillId="0" borderId="17" xfId="1" applyNumberFormat="1" applyFont="1" applyBorder="1" applyAlignment="1">
      <alignment horizontal="center" vertical="center" wrapText="1"/>
    </xf>
    <xf numFmtId="164" fontId="11" fillId="0" borderId="18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4" fontId="11" fillId="5" borderId="10" xfId="1" applyNumberFormat="1" applyFont="1" applyFill="1" applyBorder="1" applyAlignment="1">
      <alignment horizontal="center" vertical="center" wrapText="1"/>
    </xf>
    <xf numFmtId="164" fontId="11" fillId="5" borderId="12" xfId="1" applyNumberFormat="1" applyFont="1" applyFill="1" applyBorder="1" applyAlignment="1">
      <alignment horizontal="center" vertical="center" wrapText="1"/>
    </xf>
    <xf numFmtId="164" fontId="11" fillId="5" borderId="15" xfId="1" applyNumberFormat="1" applyFont="1" applyFill="1" applyBorder="1" applyAlignment="1">
      <alignment horizontal="center" vertical="center" wrapText="1"/>
    </xf>
    <xf numFmtId="164" fontId="11" fillId="5" borderId="16" xfId="1" applyNumberFormat="1" applyFont="1" applyFill="1" applyBorder="1" applyAlignment="1">
      <alignment horizontal="center" vertical="center" wrapText="1"/>
    </xf>
    <xf numFmtId="164" fontId="11" fillId="0" borderId="63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61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 wrapText="1"/>
    </xf>
    <xf numFmtId="164" fontId="13" fillId="0" borderId="17" xfId="1" applyNumberFormat="1" applyFont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 wrapText="1"/>
    </xf>
    <xf numFmtId="164" fontId="11" fillId="0" borderId="62" xfId="1" applyNumberFormat="1" applyFont="1" applyBorder="1" applyAlignment="1">
      <alignment horizontal="center" vertical="center" wrapText="1"/>
    </xf>
    <xf numFmtId="164" fontId="11" fillId="0" borderId="64" xfId="1" applyNumberFormat="1" applyFont="1" applyBorder="1" applyAlignment="1">
      <alignment horizontal="center" vertical="center" wrapText="1"/>
    </xf>
    <xf numFmtId="164" fontId="11" fillId="0" borderId="66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11" fillId="0" borderId="10" xfId="1" applyNumberFormat="1" applyFont="1" applyBorder="1" applyAlignment="1">
      <alignment horizontal="left" vertical="center"/>
    </xf>
    <xf numFmtId="164" fontId="11" fillId="0" borderId="12" xfId="1" applyNumberFormat="1" applyFont="1" applyBorder="1" applyAlignment="1">
      <alignment horizontal="left" vertical="center"/>
    </xf>
    <xf numFmtId="164" fontId="11" fillId="0" borderId="10" xfId="1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4" fontId="11" fillId="0" borderId="14" xfId="1" applyNumberFormat="1" applyFont="1" applyBorder="1" applyAlignment="1">
      <alignment horizontal="center" vertical="center"/>
    </xf>
    <xf numFmtId="164" fontId="11" fillId="0" borderId="63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164" fontId="11" fillId="0" borderId="23" xfId="1" applyNumberFormat="1" applyFont="1" applyBorder="1" applyAlignment="1">
      <alignment horizontal="left" vertical="center"/>
    </xf>
    <xf numFmtId="164" fontId="11" fillId="0" borderId="39" xfId="1" applyNumberFormat="1" applyFont="1" applyBorder="1" applyAlignment="1">
      <alignment horizontal="left" vertical="center"/>
    </xf>
    <xf numFmtId="164" fontId="11" fillId="0" borderId="32" xfId="1" applyNumberFormat="1" applyFont="1" applyBorder="1" applyAlignment="1">
      <alignment horizontal="left" vertical="center"/>
    </xf>
    <xf numFmtId="164" fontId="11" fillId="0" borderId="40" xfId="1" applyNumberFormat="1" applyFont="1" applyBorder="1" applyAlignment="1">
      <alignment horizontal="left" vertical="center"/>
    </xf>
    <xf numFmtId="164" fontId="11" fillId="0" borderId="32" xfId="1" applyNumberFormat="1" applyFont="1" applyBorder="1" applyAlignment="1">
      <alignment horizontal="left" vertical="center" shrinkToFit="1"/>
    </xf>
    <xf numFmtId="164" fontId="11" fillId="0" borderId="40" xfId="1" applyNumberFormat="1" applyFont="1" applyBorder="1" applyAlignment="1">
      <alignment horizontal="left" vertical="center" shrinkToFit="1"/>
    </xf>
    <xf numFmtId="164" fontId="11" fillId="0" borderId="54" xfId="1" applyNumberFormat="1" applyFont="1" applyBorder="1" applyAlignment="1">
      <alignment horizontal="left" vertical="center"/>
    </xf>
    <xf numFmtId="164" fontId="11" fillId="0" borderId="53" xfId="1" applyNumberFormat="1" applyFont="1" applyBorder="1" applyAlignment="1">
      <alignment horizontal="left" vertical="center"/>
    </xf>
    <xf numFmtId="164" fontId="11" fillId="0" borderId="13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164" fontId="11" fillId="0" borderId="18" xfId="1" applyNumberFormat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 wrapText="1"/>
    </xf>
    <xf numFmtId="164" fontId="11" fillId="0" borderId="59" xfId="1" applyNumberFormat="1" applyFont="1" applyBorder="1" applyAlignment="1">
      <alignment horizontal="center" vertical="center" wrapText="1"/>
    </xf>
    <xf numFmtId="164" fontId="11" fillId="0" borderId="60" xfId="1" applyNumberFormat="1" applyFont="1" applyBorder="1" applyAlignment="1">
      <alignment horizontal="center" vertical="center" wrapText="1"/>
    </xf>
    <xf numFmtId="164" fontId="11" fillId="0" borderId="59" xfId="1" applyNumberFormat="1" applyFont="1" applyBorder="1" applyAlignment="1">
      <alignment horizontal="center" vertical="center"/>
    </xf>
    <xf numFmtId="164" fontId="11" fillId="0" borderId="46" xfId="1" applyNumberFormat="1" applyFont="1" applyBorder="1" applyAlignment="1">
      <alignment horizontal="center" vertical="center"/>
    </xf>
    <xf numFmtId="164" fontId="11" fillId="0" borderId="60" xfId="1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left" vertical="center" wrapText="1"/>
    </xf>
    <xf numFmtId="1" fontId="9" fillId="0" borderId="8" xfId="0" applyNumberFormat="1" applyFont="1" applyBorder="1" applyAlignment="1">
      <alignment horizontal="left" vertical="center" wrapText="1"/>
    </xf>
    <xf numFmtId="1" fontId="10" fillId="3" borderId="0" xfId="0" applyNumberFormat="1" applyFont="1" applyFill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3" borderId="10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12" xfId="0" applyNumberFormat="1" applyFont="1" applyFill="1" applyBorder="1" applyAlignment="1">
      <alignment horizontal="center" vertical="center" wrapText="1"/>
    </xf>
    <xf numFmtId="1" fontId="11" fillId="5" borderId="15" xfId="0" applyNumberFormat="1" applyFont="1" applyFill="1" applyBorder="1" applyAlignment="1">
      <alignment horizontal="center" vertical="center" wrapText="1"/>
    </xf>
    <xf numFmtId="1" fontId="11" fillId="5" borderId="16" xfId="0" applyNumberFormat="1" applyFont="1" applyFill="1" applyBorder="1" applyAlignment="1">
      <alignment horizontal="center" vertical="center" wrapText="1"/>
    </xf>
    <xf numFmtId="1" fontId="11" fillId="0" borderId="6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61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 vertical="center" wrapText="1"/>
    </xf>
    <xf numFmtId="1" fontId="11" fillId="0" borderId="62" xfId="0" applyNumberFormat="1" applyFont="1" applyBorder="1" applyAlignment="1">
      <alignment horizontal="center" vertical="center" wrapText="1"/>
    </xf>
    <xf numFmtId="1" fontId="11" fillId="0" borderId="64" xfId="0" applyNumberFormat="1" applyFont="1" applyBorder="1" applyAlignment="1">
      <alignment horizontal="center" vertical="center" wrapText="1"/>
    </xf>
    <xf numFmtId="1" fontId="11" fillId="0" borderId="66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left" vertical="center"/>
    </xf>
    <xf numFmtId="1" fontId="11" fillId="0" borderId="12" xfId="0" applyNumberFormat="1" applyFont="1" applyBorder="1" applyAlignment="1">
      <alignment horizontal="left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63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left" vertical="center"/>
    </xf>
    <xf numFmtId="1" fontId="11" fillId="0" borderId="39" xfId="0" applyNumberFormat="1" applyFont="1" applyBorder="1" applyAlignment="1">
      <alignment horizontal="left" vertical="center"/>
    </xf>
    <xf numFmtId="1" fontId="11" fillId="0" borderId="32" xfId="0" applyNumberFormat="1" applyFont="1" applyBorder="1" applyAlignment="1">
      <alignment horizontal="left" vertical="center"/>
    </xf>
    <xf numFmtId="1" fontId="11" fillId="0" borderId="40" xfId="0" applyNumberFormat="1" applyFont="1" applyBorder="1" applyAlignment="1">
      <alignment horizontal="left" vertical="center"/>
    </xf>
    <xf numFmtId="1" fontId="11" fillId="0" borderId="32" xfId="0" applyNumberFormat="1" applyFont="1" applyBorder="1" applyAlignment="1">
      <alignment horizontal="left" vertical="center" shrinkToFit="1"/>
    </xf>
    <xf numFmtId="1" fontId="11" fillId="0" borderId="40" xfId="0" applyNumberFormat="1" applyFont="1" applyBorder="1" applyAlignment="1">
      <alignment horizontal="left" vertical="center" shrinkToFit="1"/>
    </xf>
    <xf numFmtId="1" fontId="11" fillId="0" borderId="54" xfId="0" applyNumberFormat="1" applyFont="1" applyBorder="1" applyAlignment="1">
      <alignment horizontal="left" vertical="center"/>
    </xf>
    <xf numFmtId="1" fontId="11" fillId="0" borderId="53" xfId="0" applyNumberFormat="1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 wrapText="1"/>
    </xf>
    <xf numFmtId="1" fontId="11" fillId="0" borderId="59" xfId="0" applyNumberFormat="1" applyFont="1" applyBorder="1" applyAlignment="1">
      <alignment horizontal="center" vertical="center" wrapText="1"/>
    </xf>
    <xf numFmtId="1" fontId="11" fillId="0" borderId="60" xfId="0" applyNumberFormat="1" applyFont="1" applyBorder="1" applyAlignment="1">
      <alignment horizontal="center" vertical="center" wrapText="1"/>
    </xf>
    <xf numFmtId="1" fontId="11" fillId="0" borderId="59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" fontId="11" fillId="0" borderId="60" xfId="0" applyNumberFormat="1" applyFont="1" applyBorder="1" applyAlignment="1">
      <alignment horizontal="center" vertical="center"/>
    </xf>
    <xf numFmtId="1" fontId="7" fillId="0" borderId="88" xfId="0" applyNumberFormat="1" applyFont="1" applyBorder="1" applyAlignment="1">
      <alignment horizontal="center" vertical="center"/>
    </xf>
    <xf numFmtId="1" fontId="7" fillId="0" borderId="95" xfId="0" applyNumberFormat="1" applyFont="1" applyBorder="1" applyAlignment="1">
      <alignment horizontal="center" vertical="center"/>
    </xf>
    <xf numFmtId="1" fontId="7" fillId="0" borderId="97" xfId="0" applyNumberFormat="1" applyFont="1" applyBorder="1" applyAlignment="1">
      <alignment horizontal="center" vertical="center"/>
    </xf>
    <xf numFmtId="1" fontId="11" fillId="0" borderId="89" xfId="0" applyNumberFormat="1" applyFont="1" applyBorder="1" applyAlignment="1">
      <alignment horizontal="center" vertical="center" wrapText="1"/>
    </xf>
    <xf numFmtId="1" fontId="11" fillId="0" borderId="88" xfId="0" applyNumberFormat="1" applyFont="1" applyBorder="1" applyAlignment="1">
      <alignment horizontal="center" vertical="center"/>
    </xf>
    <xf numFmtId="1" fontId="11" fillId="0" borderId="97" xfId="0" applyNumberFormat="1" applyFont="1" applyBorder="1" applyAlignment="1">
      <alignment horizontal="center" vertical="center"/>
    </xf>
    <xf numFmtId="1" fontId="11" fillId="0" borderId="95" xfId="0" applyNumberFormat="1" applyFont="1" applyBorder="1" applyAlignment="1">
      <alignment horizontal="center" vertical="center"/>
    </xf>
    <xf numFmtId="1" fontId="11" fillId="0" borderId="88" xfId="0" applyNumberFormat="1" applyFont="1" applyBorder="1" applyAlignment="1">
      <alignment horizontal="center" vertical="center" wrapText="1"/>
    </xf>
    <xf numFmtId="1" fontId="11" fillId="0" borderId="97" xfId="0" applyNumberFormat="1" applyFont="1" applyBorder="1" applyAlignment="1">
      <alignment horizontal="center" vertical="center" wrapText="1"/>
    </xf>
    <xf numFmtId="1" fontId="11" fillId="0" borderId="96" xfId="0" applyNumberFormat="1" applyFont="1" applyBorder="1" applyAlignment="1">
      <alignment horizontal="center" vertical="center"/>
    </xf>
    <xf numFmtId="1" fontId="7" fillId="0" borderId="88" xfId="0" applyNumberFormat="1" applyFont="1" applyBorder="1" applyAlignment="1">
      <alignment horizontal="center" vertical="center" wrapText="1"/>
    </xf>
    <xf numFmtId="1" fontId="7" fillId="0" borderId="97" xfId="0" applyNumberFormat="1" applyFont="1" applyBorder="1" applyAlignment="1">
      <alignment horizontal="center" vertical="center" wrapText="1"/>
    </xf>
    <xf numFmtId="1" fontId="11" fillId="0" borderId="94" xfId="0" applyNumberFormat="1" applyFont="1" applyBorder="1" applyAlignment="1">
      <alignment horizontal="center" vertical="center" wrapText="1"/>
    </xf>
    <xf numFmtId="1" fontId="11" fillId="0" borderId="94" xfId="0" applyNumberFormat="1" applyFont="1" applyBorder="1" applyAlignment="1">
      <alignment horizontal="center" vertical="center"/>
    </xf>
    <xf numFmtId="1" fontId="7" fillId="0" borderId="104" xfId="0" applyNumberFormat="1" applyFont="1" applyBorder="1" applyAlignment="1">
      <alignment horizontal="center" vertical="center"/>
    </xf>
    <xf numFmtId="1" fontId="7" fillId="0" borderId="105" xfId="0" applyNumberFormat="1" applyFont="1" applyBorder="1" applyAlignment="1">
      <alignment horizontal="center" vertical="center"/>
    </xf>
    <xf numFmtId="1" fontId="11" fillId="0" borderId="106" xfId="0" applyNumberFormat="1" applyFont="1" applyBorder="1" applyAlignment="1">
      <alignment horizontal="center" vertical="center" wrapText="1"/>
    </xf>
    <xf numFmtId="1" fontId="11" fillId="0" borderId="104" xfId="0" applyNumberFormat="1" applyFont="1" applyBorder="1" applyAlignment="1">
      <alignment horizontal="center" vertical="center"/>
    </xf>
    <xf numFmtId="1" fontId="11" fillId="0" borderId="105" xfId="0" applyNumberFormat="1" applyFont="1" applyBorder="1" applyAlignment="1">
      <alignment horizontal="center" vertical="center"/>
    </xf>
    <xf numFmtId="1" fontId="11" fillId="0" borderId="104" xfId="0" applyNumberFormat="1" applyFont="1" applyBorder="1" applyAlignment="1">
      <alignment horizontal="center" vertical="center" wrapText="1"/>
    </xf>
    <xf numFmtId="1" fontId="11" fillId="0" borderId="105" xfId="0" applyNumberFormat="1" applyFont="1" applyBorder="1" applyAlignment="1">
      <alignment horizontal="center" vertical="center" wrapText="1"/>
    </xf>
    <xf numFmtId="1" fontId="11" fillId="0" borderId="116" xfId="0" applyNumberFormat="1" applyFont="1" applyBorder="1" applyAlignment="1">
      <alignment horizontal="center" vertical="center"/>
    </xf>
    <xf numFmtId="1" fontId="7" fillId="0" borderId="104" xfId="0" applyNumberFormat="1" applyFont="1" applyBorder="1" applyAlignment="1">
      <alignment horizontal="center" vertical="center" wrapText="1"/>
    </xf>
    <xf numFmtId="1" fontId="7" fillId="0" borderId="105" xfId="0" applyNumberFormat="1" applyFont="1" applyBorder="1" applyAlignment="1">
      <alignment horizontal="center" vertical="center" wrapText="1"/>
    </xf>
    <xf numFmtId="1" fontId="11" fillId="0" borderId="115" xfId="0" applyNumberFormat="1" applyFont="1" applyBorder="1" applyAlignment="1">
      <alignment horizontal="center" vertical="center" wrapText="1"/>
    </xf>
    <xf numFmtId="1" fontId="11" fillId="0" borderId="115" xfId="0" applyNumberFormat="1" applyFont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3" xfId="4" xr:uid="{00000000-0005-0000-0000-000002000000}"/>
    <cellStyle name="Notas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L"/>
              <a:t>% Pertiencia segun Protocolo de Derivación, año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[1]Pertinencia!$B$4:$B$63</c:f>
              <c:strCache>
                <c:ptCount val="60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PEDIÁTRICA</c:v>
                </c:pt>
                <c:pt idx="8">
                  <c:v>ENDOCRINOLOGÍA ADULTO</c:v>
                </c:pt>
                <c:pt idx="9">
                  <c:v>GASTROENTEROLOGÍA PEDIÁTRICA</c:v>
                </c:pt>
                <c:pt idx="10">
                  <c:v>GASTROENTEROLOGÍA ADULTO</c:v>
                </c:pt>
                <c:pt idx="11">
                  <c:v>GENÉTICA CLÍNICA</c:v>
                </c:pt>
                <c:pt idx="12">
                  <c:v>HEMATO-ONCOLOGÍA INFANTIL</c:v>
                </c:pt>
                <c:pt idx="13">
                  <c:v>HEMATOLOGÍA</c:v>
                </c:pt>
                <c:pt idx="14">
                  <c:v>NEFROLOGÍA PEDIÁTRICA</c:v>
                </c:pt>
                <c:pt idx="15">
                  <c:v>NEFROLOGÍA ADULTO</c:v>
                </c:pt>
                <c:pt idx="16">
                  <c:v>NUTRIÓLOGO PEDIÁTRICO</c:v>
                </c:pt>
                <c:pt idx="17">
                  <c:v>NUTRIÓLOGO</c:v>
                </c:pt>
                <c:pt idx="18">
                  <c:v>REUMATOLOGÍA PEDIÁTRICA</c:v>
                </c:pt>
                <c:pt idx="19">
                  <c:v>REUMATOLOGÍA</c:v>
                </c:pt>
                <c:pt idx="20">
                  <c:v>DERMATOLOGÍA</c:v>
                </c:pt>
                <c:pt idx="21">
                  <c:v>INFECTOLOGÍA PEDIÁTRICA</c:v>
                </c:pt>
                <c:pt idx="22">
                  <c:v>INFECTOLOGÍA</c:v>
                </c:pt>
                <c:pt idx="23">
                  <c:v>INMUNOLOGÍA</c:v>
                </c:pt>
                <c:pt idx="24">
                  <c:v>GERIATRÍA</c:v>
                </c:pt>
                <c:pt idx="25">
                  <c:v>MEDICINA FÍSICA Y REHABILITACIÓN PEDIÁTRICA (FISIATRÍA PEDIÁTRICA)</c:v>
                </c:pt>
                <c:pt idx="26">
                  <c:v>MEDICINA FÍSICA Y REHABILITACIÓN ADULTO (FISIATRÍA ADULTO)</c:v>
                </c:pt>
                <c:pt idx="27">
                  <c:v>NEUROLOGÍA PEDIÁTRICA</c:v>
                </c:pt>
                <c:pt idx="28">
                  <c:v>NEUROLOGÍA</c:v>
                </c:pt>
                <c:pt idx="29">
                  <c:v>ONCOLOGÍA MÉDICA</c:v>
                </c:pt>
                <c:pt idx="30">
                  <c:v>PSIQUIATRÍA PEDIÁTRICA Y DE LA ADOLESCENCIA</c:v>
                </c:pt>
                <c:pt idx="31">
                  <c:v>PSIQUIATRÍA</c:v>
                </c:pt>
                <c:pt idx="32">
                  <c:v>CIRUGÍA PEDIÁTRICA</c:v>
                </c:pt>
                <c:pt idx="33">
                  <c:v>CIRUGÍA GENERAL</c:v>
                </c:pt>
                <c:pt idx="34">
                  <c:v>CIRUGÍA DIGESTIVA</c:v>
                </c:pt>
                <c:pt idx="35">
                  <c:v>CIRUGÍA DE CABEZA, CUELLO Y MAXILOFACIAL</c:v>
                </c:pt>
                <c:pt idx="36">
                  <c:v>CIRUGÍA PLÁSTICA Y REPARADORA PEDIÁTRICA</c:v>
                </c:pt>
                <c:pt idx="37">
                  <c:v>CIRUGÍA PLÁSTICA Y REPARADORA</c:v>
                </c:pt>
                <c:pt idx="38">
                  <c:v>COLOPROCTOLOGÍA</c:v>
                </c:pt>
                <c:pt idx="39">
                  <c:v>CIRUGÍA TÓRAX</c:v>
                </c:pt>
                <c:pt idx="40">
                  <c:v>CIRUGÍA VASCULAR PERIFÉRICA</c:v>
                </c:pt>
                <c:pt idx="41">
                  <c:v>NEUROCIRUGÍA</c:v>
                </c:pt>
                <c:pt idx="42">
                  <c:v>CIRUGÍA CARDIOVASCULAR</c:v>
                </c:pt>
                <c:pt idx="43">
                  <c:v>ANESTESIOLOGÍA</c:v>
                </c:pt>
                <c:pt idx="44">
                  <c:v>OBSTETRICIA</c:v>
                </c:pt>
                <c:pt idx="45">
                  <c:v>GINECOLOGÍA PEDIÁTRICA Y DE LA ADOLESCENCIA</c:v>
                </c:pt>
                <c:pt idx="46">
                  <c:v>GINECOLOGÍA</c:v>
                </c:pt>
                <c:pt idx="47">
                  <c:v>OFTALMOLOGÍA</c:v>
                </c:pt>
                <c:pt idx="48">
                  <c:v>OTORRINOLARINGOLOGÍA</c:v>
                </c:pt>
                <c:pt idx="49">
                  <c:v>TRAUMATOLOGÍA Y ORTOPEDIA PEDIÁTRICA</c:v>
                </c:pt>
                <c:pt idx="50">
                  <c:v>TRAUMATOLOGÍA Y ORTOPEDIA</c:v>
                </c:pt>
                <c:pt idx="51">
                  <c:v>UROLOGÍA PEDIÁTRICA</c:v>
                </c:pt>
                <c:pt idx="52">
                  <c:v>UROLOGÍA</c:v>
                </c:pt>
                <c:pt idx="53">
                  <c:v>MEDICINA FAMILIAR DEL NIÑO</c:v>
                </c:pt>
                <c:pt idx="54">
                  <c:v>MEDICINA FAMILIAR</c:v>
                </c:pt>
                <c:pt idx="55">
                  <c:v>MEDICINA FAMILIAR ADULTO</c:v>
                </c:pt>
                <c:pt idx="56">
                  <c:v>DIABETOLOGÍA</c:v>
                </c:pt>
                <c:pt idx="57">
                  <c:v>MEDICINA NUCLEAR (EXCLUYE INFORMES)</c:v>
                </c:pt>
                <c:pt idx="58">
                  <c:v>IMAGENOLOGÍA</c:v>
                </c:pt>
                <c:pt idx="59">
                  <c:v>RADIOTERAPIA ONCOLÓGICA</c:v>
                </c:pt>
              </c:strCache>
            </c:strRef>
          </c:cat>
          <c:val>
            <c:numRef>
              <c:f>[1]Pertinencia!$G$4:$G$63</c:f>
              <c:numCache>
                <c:formatCode>General</c:formatCode>
                <c:ptCount val="60"/>
                <c:pt idx="0">
                  <c:v>0.72318339100346019</c:v>
                </c:pt>
                <c:pt idx="1">
                  <c:v>0.79720279720279719</c:v>
                </c:pt>
                <c:pt idx="2">
                  <c:v>0</c:v>
                </c:pt>
                <c:pt idx="3">
                  <c:v>0.55769230769230771</c:v>
                </c:pt>
                <c:pt idx="4">
                  <c:v>0.7865168539325843</c:v>
                </c:pt>
                <c:pt idx="5">
                  <c:v>0.99186991869918695</c:v>
                </c:pt>
                <c:pt idx="6">
                  <c:v>0.75</c:v>
                </c:pt>
                <c:pt idx="7">
                  <c:v>0</c:v>
                </c:pt>
                <c:pt idx="8">
                  <c:v>0.9760479041916168</c:v>
                </c:pt>
                <c:pt idx="9">
                  <c:v>0</c:v>
                </c:pt>
                <c:pt idx="10">
                  <c:v>0.61882716049382713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0.93661971830985913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0.9293193717277487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0.99245283018867925</c:v>
                </c:pt>
                <c:pt idx="28">
                  <c:v>0.95086705202312138</c:v>
                </c:pt>
                <c:pt idx="29">
                  <c:v>0</c:v>
                </c:pt>
                <c:pt idx="30">
                  <c:v>2.1739130434782608E-2</c:v>
                </c:pt>
                <c:pt idx="31">
                  <c:v>0.4511627906976744</c:v>
                </c:pt>
                <c:pt idx="32">
                  <c:v>0.89441930618401211</c:v>
                </c:pt>
                <c:pt idx="33">
                  <c:v>0.79365079365079361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0.78536585365853662</c:v>
                </c:pt>
                <c:pt idx="45">
                  <c:v>0.85185185185185186</c:v>
                </c:pt>
                <c:pt idx="46">
                  <c:v>0.95646687697160881</c:v>
                </c:pt>
                <c:pt idx="47">
                  <c:v>0.81431334622823981</c:v>
                </c:pt>
                <c:pt idx="48">
                  <c:v>0.96828046744574292</c:v>
                </c:pt>
                <c:pt idx="49">
                  <c:v>0.82635658914728682</c:v>
                </c:pt>
                <c:pt idx="50">
                  <c:v>0.90318906605922555</c:v>
                </c:pt>
                <c:pt idx="51">
                  <c:v>0</c:v>
                </c:pt>
                <c:pt idx="52">
                  <c:v>0.94491525423728817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1-4420-9D9F-EBBB671BBB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566336"/>
        <c:axId val="389735584"/>
      </c:barChart>
      <c:catAx>
        <c:axId val="3955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9735584"/>
        <c:crosses val="autoZero"/>
        <c:auto val="1"/>
        <c:lblAlgn val="ctr"/>
        <c:lblOffset val="100"/>
        <c:noMultiLvlLbl val="0"/>
      </c:catAx>
      <c:valAx>
        <c:axId val="3897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9556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evolución trimestral</a:t>
            </a:r>
          </a:p>
          <a:p>
            <a:pPr algn="ctr"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 Pertiencia segun protocolo,</a:t>
            </a:r>
            <a:r>
              <a:rPr lang="es-CL" baseline="0"/>
              <a:t> año </a:t>
            </a:r>
            <a:r>
              <a:rPr lang="es-CL"/>
              <a:t>2020</a:t>
            </a:r>
          </a:p>
          <a:p>
            <a:pPr algn="ctr"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[1]Pertinencia!$B$4:$B$63</c:f>
              <c:strCache>
                <c:ptCount val="60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PEDIÁTRICA</c:v>
                </c:pt>
                <c:pt idx="8">
                  <c:v>ENDOCRINOLOGÍA ADULTO</c:v>
                </c:pt>
                <c:pt idx="9">
                  <c:v>GASTROENTEROLOGÍA PEDIÁTRICA</c:v>
                </c:pt>
                <c:pt idx="10">
                  <c:v>GASTROENTEROLOGÍA ADULTO</c:v>
                </c:pt>
                <c:pt idx="11">
                  <c:v>GENÉTICA CLÍNICA</c:v>
                </c:pt>
                <c:pt idx="12">
                  <c:v>HEMATO-ONCOLOGÍA INFANTIL</c:v>
                </c:pt>
                <c:pt idx="13">
                  <c:v>HEMATOLOGÍA</c:v>
                </c:pt>
                <c:pt idx="14">
                  <c:v>NEFROLOGÍA PEDIÁTRICA</c:v>
                </c:pt>
                <c:pt idx="15">
                  <c:v>NEFROLOGÍA ADULTO</c:v>
                </c:pt>
                <c:pt idx="16">
                  <c:v>NUTRIÓLOGO PEDIÁTRICO</c:v>
                </c:pt>
                <c:pt idx="17">
                  <c:v>NUTRIÓLOGO</c:v>
                </c:pt>
                <c:pt idx="18">
                  <c:v>REUMATOLOGÍA PEDIÁTRICA</c:v>
                </c:pt>
                <c:pt idx="19">
                  <c:v>REUMATOLOGÍA</c:v>
                </c:pt>
                <c:pt idx="20">
                  <c:v>DERMATOLOGÍA</c:v>
                </c:pt>
                <c:pt idx="21">
                  <c:v>INFECTOLOGÍA PEDIÁTRICA</c:v>
                </c:pt>
                <c:pt idx="22">
                  <c:v>INFECTOLOGÍA</c:v>
                </c:pt>
                <c:pt idx="23">
                  <c:v>INMUNOLOGÍA</c:v>
                </c:pt>
                <c:pt idx="24">
                  <c:v>GERIATRÍA</c:v>
                </c:pt>
                <c:pt idx="25">
                  <c:v>MEDICINA FÍSICA Y REHABILITACIÓN PEDIÁTRICA (FISIATRÍA PEDIÁTRICA)</c:v>
                </c:pt>
                <c:pt idx="26">
                  <c:v>MEDICINA FÍSICA Y REHABILITACIÓN ADULTO (FISIATRÍA ADULTO)</c:v>
                </c:pt>
                <c:pt idx="27">
                  <c:v>NEUROLOGÍA PEDIÁTRICA</c:v>
                </c:pt>
                <c:pt idx="28">
                  <c:v>NEUROLOGÍA</c:v>
                </c:pt>
                <c:pt idx="29">
                  <c:v>ONCOLOGÍA MÉDICA</c:v>
                </c:pt>
                <c:pt idx="30">
                  <c:v>PSIQUIATRÍA PEDIÁTRICA Y DE LA ADOLESCENCIA</c:v>
                </c:pt>
                <c:pt idx="31">
                  <c:v>PSIQUIATRÍA</c:v>
                </c:pt>
                <c:pt idx="32">
                  <c:v>CIRUGÍA PEDIÁTRICA</c:v>
                </c:pt>
                <c:pt idx="33">
                  <c:v>CIRUGÍA GENERAL</c:v>
                </c:pt>
                <c:pt idx="34">
                  <c:v>CIRUGÍA DIGESTIVA</c:v>
                </c:pt>
                <c:pt idx="35">
                  <c:v>CIRUGÍA DE CABEZA, CUELLO Y MAXILOFACIAL</c:v>
                </c:pt>
                <c:pt idx="36">
                  <c:v>CIRUGÍA PLÁSTICA Y REPARADORA PEDIÁTRICA</c:v>
                </c:pt>
                <c:pt idx="37">
                  <c:v>CIRUGÍA PLÁSTICA Y REPARADORA</c:v>
                </c:pt>
                <c:pt idx="38">
                  <c:v>COLOPROCTOLOGÍA</c:v>
                </c:pt>
                <c:pt idx="39">
                  <c:v>CIRUGÍA TÓRAX</c:v>
                </c:pt>
                <c:pt idx="40">
                  <c:v>CIRUGÍA VASCULAR PERIFÉRICA</c:v>
                </c:pt>
                <c:pt idx="41">
                  <c:v>NEUROCIRUGÍA</c:v>
                </c:pt>
                <c:pt idx="42">
                  <c:v>CIRUGÍA CARDIOVASCULAR</c:v>
                </c:pt>
                <c:pt idx="43">
                  <c:v>ANESTESIOLOGÍA</c:v>
                </c:pt>
                <c:pt idx="44">
                  <c:v>OBSTETRICIA</c:v>
                </c:pt>
                <c:pt idx="45">
                  <c:v>GINECOLOGÍA PEDIÁTRICA Y DE LA ADOLESCENCIA</c:v>
                </c:pt>
                <c:pt idx="46">
                  <c:v>GINECOLOGÍA</c:v>
                </c:pt>
                <c:pt idx="47">
                  <c:v>OFTALMOLOGÍA</c:v>
                </c:pt>
                <c:pt idx="48">
                  <c:v>OTORRINOLARINGOLOGÍA</c:v>
                </c:pt>
                <c:pt idx="49">
                  <c:v>TRAUMATOLOGÍA Y ORTOPEDIA PEDIÁTRICA</c:v>
                </c:pt>
                <c:pt idx="50">
                  <c:v>TRAUMATOLOGÍA Y ORTOPEDIA</c:v>
                </c:pt>
                <c:pt idx="51">
                  <c:v>UROLOGÍA PEDIÁTRICA</c:v>
                </c:pt>
                <c:pt idx="52">
                  <c:v>UROLOGÍA</c:v>
                </c:pt>
                <c:pt idx="53">
                  <c:v>MEDICINA FAMILIAR DEL NIÑO</c:v>
                </c:pt>
                <c:pt idx="54">
                  <c:v>MEDICINA FAMILIAR</c:v>
                </c:pt>
                <c:pt idx="55">
                  <c:v>MEDICINA FAMILIAR ADULTO</c:v>
                </c:pt>
                <c:pt idx="56">
                  <c:v>DIABETOLOGÍA</c:v>
                </c:pt>
                <c:pt idx="57">
                  <c:v>MEDICINA NUCLEAR (EXCLUYE INFORMES)</c:v>
                </c:pt>
                <c:pt idx="58">
                  <c:v>IMAGENOLOGÍA</c:v>
                </c:pt>
                <c:pt idx="59">
                  <c:v>RADIOTERAPIA ONCOLÓGICA</c:v>
                </c:pt>
              </c:strCache>
            </c:strRef>
          </c:cat>
          <c:val>
            <c:numRef>
              <c:f>[1]Pertinencia!$N$4:$N$63</c:f>
              <c:numCache>
                <c:formatCode>General</c:formatCode>
                <c:ptCount val="60"/>
                <c:pt idx="0">
                  <c:v>0.77083333333333337</c:v>
                </c:pt>
                <c:pt idx="1">
                  <c:v>0.78629032258064513</c:v>
                </c:pt>
                <c:pt idx="2">
                  <c:v>0</c:v>
                </c:pt>
                <c:pt idx="3">
                  <c:v>0.27083333333333331</c:v>
                </c:pt>
                <c:pt idx="4">
                  <c:v>0.89473684210526316</c:v>
                </c:pt>
                <c:pt idx="5">
                  <c:v>0.96666666666666667</c:v>
                </c:pt>
                <c:pt idx="6">
                  <c:v>0.67500000000000004</c:v>
                </c:pt>
                <c:pt idx="7">
                  <c:v>0</c:v>
                </c:pt>
                <c:pt idx="8">
                  <c:v>0.97468354430379744</c:v>
                </c:pt>
                <c:pt idx="9">
                  <c:v>0</c:v>
                </c:pt>
                <c:pt idx="10">
                  <c:v>0.70430107526881724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0.92452830188679247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0.97457627118644063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0.98979591836734693</c:v>
                </c:pt>
                <c:pt idx="29">
                  <c:v>0</c:v>
                </c:pt>
                <c:pt idx="30">
                  <c:v>0</c:v>
                </c:pt>
                <c:pt idx="31">
                  <c:v>0.41666666666666669</c:v>
                </c:pt>
                <c:pt idx="32">
                  <c:v>0.98412698412698407</c:v>
                </c:pt>
                <c:pt idx="33">
                  <c:v>0.7384615384615385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0.7846153846153846</c:v>
                </c:pt>
                <c:pt idx="45">
                  <c:v>0.68</c:v>
                </c:pt>
                <c:pt idx="46">
                  <c:v>0.97972972972972971</c:v>
                </c:pt>
                <c:pt idx="47">
                  <c:v>0.8571428571428571</c:v>
                </c:pt>
                <c:pt idx="48">
                  <c:v>1</c:v>
                </c:pt>
                <c:pt idx="49">
                  <c:v>0.83730158730158732</c:v>
                </c:pt>
                <c:pt idx="50">
                  <c:v>0.97297297297297303</c:v>
                </c:pt>
                <c:pt idx="51">
                  <c:v>0</c:v>
                </c:pt>
                <c:pt idx="52">
                  <c:v>0.97142857142857142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4-49B7-ABD5-963DAF41664D}"/>
            </c:ext>
          </c:extLst>
        </c:ser>
        <c:ser>
          <c:idx val="1"/>
          <c:order val="1"/>
          <c:spPr>
            <a:solidFill>
              <a:schemeClr val="accent4">
                <a:shade val="86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[1]Pertinencia!$B$4:$B$63</c:f>
              <c:strCache>
                <c:ptCount val="60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PEDIÁTRICA</c:v>
                </c:pt>
                <c:pt idx="8">
                  <c:v>ENDOCRINOLOGÍA ADULTO</c:v>
                </c:pt>
                <c:pt idx="9">
                  <c:v>GASTROENTEROLOGÍA PEDIÁTRICA</c:v>
                </c:pt>
                <c:pt idx="10">
                  <c:v>GASTROENTEROLOGÍA ADULTO</c:v>
                </c:pt>
                <c:pt idx="11">
                  <c:v>GENÉTICA CLÍNICA</c:v>
                </c:pt>
                <c:pt idx="12">
                  <c:v>HEMATO-ONCOLOGÍA INFANTIL</c:v>
                </c:pt>
                <c:pt idx="13">
                  <c:v>HEMATOLOGÍA</c:v>
                </c:pt>
                <c:pt idx="14">
                  <c:v>NEFROLOGÍA PEDIÁTRICA</c:v>
                </c:pt>
                <c:pt idx="15">
                  <c:v>NEFROLOGÍA ADULTO</c:v>
                </c:pt>
                <c:pt idx="16">
                  <c:v>NUTRIÓLOGO PEDIÁTRICO</c:v>
                </c:pt>
                <c:pt idx="17">
                  <c:v>NUTRIÓLOGO</c:v>
                </c:pt>
                <c:pt idx="18">
                  <c:v>REUMATOLOGÍA PEDIÁTRICA</c:v>
                </c:pt>
                <c:pt idx="19">
                  <c:v>REUMATOLOGÍA</c:v>
                </c:pt>
                <c:pt idx="20">
                  <c:v>DERMATOLOGÍA</c:v>
                </c:pt>
                <c:pt idx="21">
                  <c:v>INFECTOLOGÍA PEDIÁTRICA</c:v>
                </c:pt>
                <c:pt idx="22">
                  <c:v>INFECTOLOGÍA</c:v>
                </c:pt>
                <c:pt idx="23">
                  <c:v>INMUNOLOGÍA</c:v>
                </c:pt>
                <c:pt idx="24">
                  <c:v>GERIATRÍA</c:v>
                </c:pt>
                <c:pt idx="25">
                  <c:v>MEDICINA FÍSICA Y REHABILITACIÓN PEDIÁTRICA (FISIATRÍA PEDIÁTRICA)</c:v>
                </c:pt>
                <c:pt idx="26">
                  <c:v>MEDICINA FÍSICA Y REHABILITACIÓN ADULTO (FISIATRÍA ADULTO)</c:v>
                </c:pt>
                <c:pt idx="27">
                  <c:v>NEUROLOGÍA PEDIÁTRICA</c:v>
                </c:pt>
                <c:pt idx="28">
                  <c:v>NEUROLOGÍA</c:v>
                </c:pt>
                <c:pt idx="29">
                  <c:v>ONCOLOGÍA MÉDICA</c:v>
                </c:pt>
                <c:pt idx="30">
                  <c:v>PSIQUIATRÍA PEDIÁTRICA Y DE LA ADOLESCENCIA</c:v>
                </c:pt>
                <c:pt idx="31">
                  <c:v>PSIQUIATRÍA</c:v>
                </c:pt>
                <c:pt idx="32">
                  <c:v>CIRUGÍA PEDIÁTRICA</c:v>
                </c:pt>
                <c:pt idx="33">
                  <c:v>CIRUGÍA GENERAL</c:v>
                </c:pt>
                <c:pt idx="34">
                  <c:v>CIRUGÍA DIGESTIVA</c:v>
                </c:pt>
                <c:pt idx="35">
                  <c:v>CIRUGÍA DE CABEZA, CUELLO Y MAXILOFACIAL</c:v>
                </c:pt>
                <c:pt idx="36">
                  <c:v>CIRUGÍA PLÁSTICA Y REPARADORA PEDIÁTRICA</c:v>
                </c:pt>
                <c:pt idx="37">
                  <c:v>CIRUGÍA PLÁSTICA Y REPARADORA</c:v>
                </c:pt>
                <c:pt idx="38">
                  <c:v>COLOPROCTOLOGÍA</c:v>
                </c:pt>
                <c:pt idx="39">
                  <c:v>CIRUGÍA TÓRAX</c:v>
                </c:pt>
                <c:pt idx="40">
                  <c:v>CIRUGÍA VASCULAR PERIFÉRICA</c:v>
                </c:pt>
                <c:pt idx="41">
                  <c:v>NEUROCIRUGÍA</c:v>
                </c:pt>
                <c:pt idx="42">
                  <c:v>CIRUGÍA CARDIOVASCULAR</c:v>
                </c:pt>
                <c:pt idx="43">
                  <c:v>ANESTESIOLOGÍA</c:v>
                </c:pt>
                <c:pt idx="44">
                  <c:v>OBSTETRICIA</c:v>
                </c:pt>
                <c:pt idx="45">
                  <c:v>GINECOLOGÍA PEDIÁTRICA Y DE LA ADOLESCENCIA</c:v>
                </c:pt>
                <c:pt idx="46">
                  <c:v>GINECOLOGÍA</c:v>
                </c:pt>
                <c:pt idx="47">
                  <c:v>OFTALMOLOGÍA</c:v>
                </c:pt>
                <c:pt idx="48">
                  <c:v>OTORRINOLARINGOLOGÍA</c:v>
                </c:pt>
                <c:pt idx="49">
                  <c:v>TRAUMATOLOGÍA Y ORTOPEDIA PEDIÁTRICA</c:v>
                </c:pt>
                <c:pt idx="50">
                  <c:v>TRAUMATOLOGÍA Y ORTOPEDIA</c:v>
                </c:pt>
                <c:pt idx="51">
                  <c:v>UROLOGÍA PEDIÁTRICA</c:v>
                </c:pt>
                <c:pt idx="52">
                  <c:v>UROLOGÍA</c:v>
                </c:pt>
                <c:pt idx="53">
                  <c:v>MEDICINA FAMILIAR DEL NIÑO</c:v>
                </c:pt>
                <c:pt idx="54">
                  <c:v>MEDICINA FAMILIAR</c:v>
                </c:pt>
                <c:pt idx="55">
                  <c:v>MEDICINA FAMILIAR ADULTO</c:v>
                </c:pt>
                <c:pt idx="56">
                  <c:v>DIABETOLOGÍA</c:v>
                </c:pt>
                <c:pt idx="57">
                  <c:v>MEDICINA NUCLEAR (EXCLUYE INFORMES)</c:v>
                </c:pt>
                <c:pt idx="58">
                  <c:v>IMAGENOLOGÍA</c:v>
                </c:pt>
                <c:pt idx="59">
                  <c:v>RADIOTERAPIA ONCOLÓGICA</c:v>
                </c:pt>
              </c:strCache>
            </c:strRef>
          </c:cat>
          <c:val>
            <c:numRef>
              <c:f>[1]Pertinencia!$U$4:$U$63</c:f>
              <c:numCache>
                <c:formatCode>General</c:formatCode>
                <c:ptCount val="60"/>
                <c:pt idx="0">
                  <c:v>0.58510638297872342</c:v>
                </c:pt>
                <c:pt idx="1">
                  <c:v>0.80377358490566042</c:v>
                </c:pt>
                <c:pt idx="2">
                  <c:v>0</c:v>
                </c:pt>
                <c:pt idx="3">
                  <c:v>0.68421052631578949</c:v>
                </c:pt>
                <c:pt idx="4">
                  <c:v>0.75757575757575757</c:v>
                </c:pt>
                <c:pt idx="5">
                  <c:v>1</c:v>
                </c:pt>
                <c:pt idx="6">
                  <c:v>0.75572519083969469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0.53333333333333333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0.95774647887323938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0.34615384615384615</c:v>
                </c:pt>
                <c:pt idx="32">
                  <c:v>0.68965517241379315</c:v>
                </c:pt>
                <c:pt idx="33">
                  <c:v>0.83038869257950532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0.73417721518987344</c:v>
                </c:pt>
                <c:pt idx="45">
                  <c:v>1</c:v>
                </c:pt>
                <c:pt idx="46">
                  <c:v>0.94794520547945205</c:v>
                </c:pt>
                <c:pt idx="47">
                  <c:v>0.76034858387799564</c:v>
                </c:pt>
                <c:pt idx="48">
                  <c:v>1</c:v>
                </c:pt>
                <c:pt idx="49">
                  <c:v>0.80851063829787229</c:v>
                </c:pt>
                <c:pt idx="50">
                  <c:v>0.73966942148760328</c:v>
                </c:pt>
                <c:pt idx="51">
                  <c:v>0</c:v>
                </c:pt>
                <c:pt idx="52">
                  <c:v>0.98255813953488369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4-49B7-ABD5-963DAF41664D}"/>
            </c:ext>
          </c:extLst>
        </c:ser>
        <c:ser>
          <c:idx val="2"/>
          <c:order val="2"/>
          <c:spPr>
            <a:solidFill>
              <a:schemeClr val="accent4">
                <a:tint val="86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[1]Pertinencia!$B$4:$B$63</c:f>
              <c:strCache>
                <c:ptCount val="60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PEDIÁTRICA</c:v>
                </c:pt>
                <c:pt idx="8">
                  <c:v>ENDOCRINOLOGÍA ADULTO</c:v>
                </c:pt>
                <c:pt idx="9">
                  <c:v>GASTROENTEROLOGÍA PEDIÁTRICA</c:v>
                </c:pt>
                <c:pt idx="10">
                  <c:v>GASTROENTEROLOGÍA ADULTO</c:v>
                </c:pt>
                <c:pt idx="11">
                  <c:v>GENÉTICA CLÍNICA</c:v>
                </c:pt>
                <c:pt idx="12">
                  <c:v>HEMATO-ONCOLOGÍA INFANTIL</c:v>
                </c:pt>
                <c:pt idx="13">
                  <c:v>HEMATOLOGÍA</c:v>
                </c:pt>
                <c:pt idx="14">
                  <c:v>NEFROLOGÍA PEDIÁTRICA</c:v>
                </c:pt>
                <c:pt idx="15">
                  <c:v>NEFROLOGÍA ADULTO</c:v>
                </c:pt>
                <c:pt idx="16">
                  <c:v>NUTRIÓLOGO PEDIÁTRICO</c:v>
                </c:pt>
                <c:pt idx="17">
                  <c:v>NUTRIÓLOGO</c:v>
                </c:pt>
                <c:pt idx="18">
                  <c:v>REUMATOLOGÍA PEDIÁTRICA</c:v>
                </c:pt>
                <c:pt idx="19">
                  <c:v>REUMATOLOGÍA</c:v>
                </c:pt>
                <c:pt idx="20">
                  <c:v>DERMATOLOGÍA</c:v>
                </c:pt>
                <c:pt idx="21">
                  <c:v>INFECTOLOGÍA PEDIÁTRICA</c:v>
                </c:pt>
                <c:pt idx="22">
                  <c:v>INFECTOLOGÍA</c:v>
                </c:pt>
                <c:pt idx="23">
                  <c:v>INMUNOLOGÍA</c:v>
                </c:pt>
                <c:pt idx="24">
                  <c:v>GERIATRÍA</c:v>
                </c:pt>
                <c:pt idx="25">
                  <c:v>MEDICINA FÍSICA Y REHABILITACIÓN PEDIÁTRICA (FISIATRÍA PEDIÁTRICA)</c:v>
                </c:pt>
                <c:pt idx="26">
                  <c:v>MEDICINA FÍSICA Y REHABILITACIÓN ADULTO (FISIATRÍA ADULTO)</c:v>
                </c:pt>
                <c:pt idx="27">
                  <c:v>NEUROLOGÍA PEDIÁTRICA</c:v>
                </c:pt>
                <c:pt idx="28">
                  <c:v>NEUROLOGÍA</c:v>
                </c:pt>
                <c:pt idx="29">
                  <c:v>ONCOLOGÍA MÉDICA</c:v>
                </c:pt>
                <c:pt idx="30">
                  <c:v>PSIQUIATRÍA PEDIÁTRICA Y DE LA ADOLESCENCIA</c:v>
                </c:pt>
                <c:pt idx="31">
                  <c:v>PSIQUIATRÍA</c:v>
                </c:pt>
                <c:pt idx="32">
                  <c:v>CIRUGÍA PEDIÁTRICA</c:v>
                </c:pt>
                <c:pt idx="33">
                  <c:v>CIRUGÍA GENERAL</c:v>
                </c:pt>
                <c:pt idx="34">
                  <c:v>CIRUGÍA DIGESTIVA</c:v>
                </c:pt>
                <c:pt idx="35">
                  <c:v>CIRUGÍA DE CABEZA, CUELLO Y MAXILOFACIAL</c:v>
                </c:pt>
                <c:pt idx="36">
                  <c:v>CIRUGÍA PLÁSTICA Y REPARADORA PEDIÁTRICA</c:v>
                </c:pt>
                <c:pt idx="37">
                  <c:v>CIRUGÍA PLÁSTICA Y REPARADORA</c:v>
                </c:pt>
                <c:pt idx="38">
                  <c:v>COLOPROCTOLOGÍA</c:v>
                </c:pt>
                <c:pt idx="39">
                  <c:v>CIRUGÍA TÓRAX</c:v>
                </c:pt>
                <c:pt idx="40">
                  <c:v>CIRUGÍA VASCULAR PERIFÉRICA</c:v>
                </c:pt>
                <c:pt idx="41">
                  <c:v>NEUROCIRUGÍA</c:v>
                </c:pt>
                <c:pt idx="42">
                  <c:v>CIRUGÍA CARDIOVASCULAR</c:v>
                </c:pt>
                <c:pt idx="43">
                  <c:v>ANESTESIOLOGÍA</c:v>
                </c:pt>
                <c:pt idx="44">
                  <c:v>OBSTETRICIA</c:v>
                </c:pt>
                <c:pt idx="45">
                  <c:v>GINECOLOGÍA PEDIÁTRICA Y DE LA ADOLESCENCIA</c:v>
                </c:pt>
                <c:pt idx="46">
                  <c:v>GINECOLOGÍA</c:v>
                </c:pt>
                <c:pt idx="47">
                  <c:v>OFTALMOLOGÍA</c:v>
                </c:pt>
                <c:pt idx="48">
                  <c:v>OTORRINOLARINGOLOGÍA</c:v>
                </c:pt>
                <c:pt idx="49">
                  <c:v>TRAUMATOLOGÍA Y ORTOPEDIA PEDIÁTRICA</c:v>
                </c:pt>
                <c:pt idx="50">
                  <c:v>TRAUMATOLOGÍA Y ORTOPEDIA</c:v>
                </c:pt>
                <c:pt idx="51">
                  <c:v>UROLOGÍA PEDIÁTRICA</c:v>
                </c:pt>
                <c:pt idx="52">
                  <c:v>UROLOGÍA</c:v>
                </c:pt>
                <c:pt idx="53">
                  <c:v>MEDICINA FAMILIAR DEL NIÑO</c:v>
                </c:pt>
                <c:pt idx="54">
                  <c:v>MEDICINA FAMILIAR</c:v>
                </c:pt>
                <c:pt idx="55">
                  <c:v>MEDICINA FAMILIAR ADULTO</c:v>
                </c:pt>
                <c:pt idx="56">
                  <c:v>DIABETOLOGÍA</c:v>
                </c:pt>
                <c:pt idx="57">
                  <c:v>MEDICINA NUCLEAR (EXCLUYE INFORMES)</c:v>
                </c:pt>
                <c:pt idx="58">
                  <c:v>IMAGENOLOGÍA</c:v>
                </c:pt>
                <c:pt idx="59">
                  <c:v>RADIOTERAPIA ONCOLÓGICA</c:v>
                </c:pt>
              </c:strCache>
            </c:strRef>
          </c:cat>
          <c:val>
            <c:numRef>
              <c:f>[1]Pertinencia!$AB$4:$AB$63</c:f>
              <c:numCache>
                <c:formatCode>General</c:formatCode>
                <c:ptCount val="60"/>
                <c:pt idx="0">
                  <c:v>0.75268817204301075</c:v>
                </c:pt>
                <c:pt idx="1">
                  <c:v>0.797752808988764</c:v>
                </c:pt>
                <c:pt idx="2">
                  <c:v>0</c:v>
                </c:pt>
                <c:pt idx="3">
                  <c:v>0.95833333333333337</c:v>
                </c:pt>
                <c:pt idx="4">
                  <c:v>0.8571428571428571</c:v>
                </c:pt>
                <c:pt idx="5">
                  <c:v>1</c:v>
                </c:pt>
                <c:pt idx="6">
                  <c:v>0.71134020618556704</c:v>
                </c:pt>
                <c:pt idx="7">
                  <c:v>0</c:v>
                </c:pt>
                <c:pt idx="8">
                  <c:v>0.90909090909090906</c:v>
                </c:pt>
                <c:pt idx="9">
                  <c:v>0</c:v>
                </c:pt>
                <c:pt idx="10">
                  <c:v>0.59195402298850575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0.76470588235294112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0.97169811320754718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0.98</c:v>
                </c:pt>
                <c:pt idx="28">
                  <c:v>0.967741935483871</c:v>
                </c:pt>
                <c:pt idx="29">
                  <c:v>0</c:v>
                </c:pt>
                <c:pt idx="30">
                  <c:v>4.5454545454545456E-2</c:v>
                </c:pt>
                <c:pt idx="31">
                  <c:v>0.46575342465753422</c:v>
                </c:pt>
                <c:pt idx="32">
                  <c:v>0.94011976047904189</c:v>
                </c:pt>
                <c:pt idx="33">
                  <c:v>0.84899328859060408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0.76595744680851063</c:v>
                </c:pt>
                <c:pt idx="45">
                  <c:v>1</c:v>
                </c:pt>
                <c:pt idx="46">
                  <c:v>0.95918367346938771</c:v>
                </c:pt>
                <c:pt idx="47">
                  <c:v>0.85613207547169812</c:v>
                </c:pt>
                <c:pt idx="48">
                  <c:v>1</c:v>
                </c:pt>
                <c:pt idx="49">
                  <c:v>0.84</c:v>
                </c:pt>
                <c:pt idx="50">
                  <c:v>0.96113074204946991</c:v>
                </c:pt>
                <c:pt idx="51">
                  <c:v>0</c:v>
                </c:pt>
                <c:pt idx="52">
                  <c:v>0.91860465116279066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C4-49B7-ABD5-963DAF41664D}"/>
            </c:ext>
          </c:extLst>
        </c:ser>
        <c:ser>
          <c:idx val="3"/>
          <c:order val="3"/>
          <c:spPr>
            <a:solidFill>
              <a:schemeClr val="accent4">
                <a:tint val="58000"/>
              </a:schemeClr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[1]Pertinencia!$B$4:$B$63</c:f>
              <c:strCache>
                <c:ptCount val="60"/>
                <c:pt idx="0">
                  <c:v>PEDIATRÍA</c:v>
                </c:pt>
                <c:pt idx="1">
                  <c:v>MEDICINA INTERNA</c:v>
                </c:pt>
                <c:pt idx="2">
                  <c:v>NEONATOLOGÍA</c:v>
                </c:pt>
                <c:pt idx="3">
                  <c:v>ENFERMEDAD RESPIRATORIA PEDIÁTRICA (BRONCOPULMONAR INFANTIL)</c:v>
                </c:pt>
                <c:pt idx="4">
                  <c:v>ENFERMEDAD RESPIRATORIA DE ADULTO (BRONCOPULMONAR)</c:v>
                </c:pt>
                <c:pt idx="5">
                  <c:v>CARDIOLOGÍA PEDIÁTRICA</c:v>
                </c:pt>
                <c:pt idx="6">
                  <c:v>CARDIOLOGÍA </c:v>
                </c:pt>
                <c:pt idx="7">
                  <c:v>ENDOCRINOLOGÍA PEDIÁTRICA</c:v>
                </c:pt>
                <c:pt idx="8">
                  <c:v>ENDOCRINOLOGÍA ADULTO</c:v>
                </c:pt>
                <c:pt idx="9">
                  <c:v>GASTROENTEROLOGÍA PEDIÁTRICA</c:v>
                </c:pt>
                <c:pt idx="10">
                  <c:v>GASTROENTEROLOGÍA ADULTO</c:v>
                </c:pt>
                <c:pt idx="11">
                  <c:v>GENÉTICA CLÍNICA</c:v>
                </c:pt>
                <c:pt idx="12">
                  <c:v>HEMATO-ONCOLOGÍA INFANTIL</c:v>
                </c:pt>
                <c:pt idx="13">
                  <c:v>HEMATOLOGÍA</c:v>
                </c:pt>
                <c:pt idx="14">
                  <c:v>NEFROLOGÍA PEDIÁTRICA</c:v>
                </c:pt>
                <c:pt idx="15">
                  <c:v>NEFROLOGÍA ADULTO</c:v>
                </c:pt>
                <c:pt idx="16">
                  <c:v>NUTRIÓLOGO PEDIÁTRICO</c:v>
                </c:pt>
                <c:pt idx="17">
                  <c:v>NUTRIÓLOGO</c:v>
                </c:pt>
                <c:pt idx="18">
                  <c:v>REUMATOLOGÍA PEDIÁTRICA</c:v>
                </c:pt>
                <c:pt idx="19">
                  <c:v>REUMATOLOGÍA</c:v>
                </c:pt>
                <c:pt idx="20">
                  <c:v>DERMATOLOGÍA</c:v>
                </c:pt>
                <c:pt idx="21">
                  <c:v>INFECTOLOGÍA PEDIÁTRICA</c:v>
                </c:pt>
                <c:pt idx="22">
                  <c:v>INFECTOLOGÍA</c:v>
                </c:pt>
                <c:pt idx="23">
                  <c:v>INMUNOLOGÍA</c:v>
                </c:pt>
                <c:pt idx="24">
                  <c:v>GERIATRÍA</c:v>
                </c:pt>
                <c:pt idx="25">
                  <c:v>MEDICINA FÍSICA Y REHABILITACIÓN PEDIÁTRICA (FISIATRÍA PEDIÁTRICA)</c:v>
                </c:pt>
                <c:pt idx="26">
                  <c:v>MEDICINA FÍSICA Y REHABILITACIÓN ADULTO (FISIATRÍA ADULTO)</c:v>
                </c:pt>
                <c:pt idx="27">
                  <c:v>NEUROLOGÍA PEDIÁTRICA</c:v>
                </c:pt>
                <c:pt idx="28">
                  <c:v>NEUROLOGÍA</c:v>
                </c:pt>
                <c:pt idx="29">
                  <c:v>ONCOLOGÍA MÉDICA</c:v>
                </c:pt>
                <c:pt idx="30">
                  <c:v>PSIQUIATRÍA PEDIÁTRICA Y DE LA ADOLESCENCIA</c:v>
                </c:pt>
                <c:pt idx="31">
                  <c:v>PSIQUIATRÍA</c:v>
                </c:pt>
                <c:pt idx="32">
                  <c:v>CIRUGÍA PEDIÁTRICA</c:v>
                </c:pt>
                <c:pt idx="33">
                  <c:v>CIRUGÍA GENERAL</c:v>
                </c:pt>
                <c:pt idx="34">
                  <c:v>CIRUGÍA DIGESTIVA</c:v>
                </c:pt>
                <c:pt idx="35">
                  <c:v>CIRUGÍA DE CABEZA, CUELLO Y MAXILOFACIAL</c:v>
                </c:pt>
                <c:pt idx="36">
                  <c:v>CIRUGÍA PLÁSTICA Y REPARADORA PEDIÁTRICA</c:v>
                </c:pt>
                <c:pt idx="37">
                  <c:v>CIRUGÍA PLÁSTICA Y REPARADORA</c:v>
                </c:pt>
                <c:pt idx="38">
                  <c:v>COLOPROCTOLOGÍA</c:v>
                </c:pt>
                <c:pt idx="39">
                  <c:v>CIRUGÍA TÓRAX</c:v>
                </c:pt>
                <c:pt idx="40">
                  <c:v>CIRUGÍA VASCULAR PERIFÉRICA</c:v>
                </c:pt>
                <c:pt idx="41">
                  <c:v>NEUROCIRUGÍA</c:v>
                </c:pt>
                <c:pt idx="42">
                  <c:v>CIRUGÍA CARDIOVASCULAR</c:v>
                </c:pt>
                <c:pt idx="43">
                  <c:v>ANESTESIOLOGÍA</c:v>
                </c:pt>
                <c:pt idx="44">
                  <c:v>OBSTETRICIA</c:v>
                </c:pt>
                <c:pt idx="45">
                  <c:v>GINECOLOGÍA PEDIÁTRICA Y DE LA ADOLESCENCIA</c:v>
                </c:pt>
                <c:pt idx="46">
                  <c:v>GINECOLOGÍA</c:v>
                </c:pt>
                <c:pt idx="47">
                  <c:v>OFTALMOLOGÍA</c:v>
                </c:pt>
                <c:pt idx="48">
                  <c:v>OTORRINOLARINGOLOGÍA</c:v>
                </c:pt>
                <c:pt idx="49">
                  <c:v>TRAUMATOLOGÍA Y ORTOPEDIA PEDIÁTRICA</c:v>
                </c:pt>
                <c:pt idx="50">
                  <c:v>TRAUMATOLOGÍA Y ORTOPEDIA</c:v>
                </c:pt>
                <c:pt idx="51">
                  <c:v>UROLOGÍA PEDIÁTRICA</c:v>
                </c:pt>
                <c:pt idx="52">
                  <c:v>UROLOGÍA</c:v>
                </c:pt>
                <c:pt idx="53">
                  <c:v>MEDICINA FAMILIAR DEL NIÑO</c:v>
                </c:pt>
                <c:pt idx="54">
                  <c:v>MEDICINA FAMILIAR</c:v>
                </c:pt>
                <c:pt idx="55">
                  <c:v>MEDICINA FAMILIAR ADULTO</c:v>
                </c:pt>
                <c:pt idx="56">
                  <c:v>DIABETOLOGÍA</c:v>
                </c:pt>
                <c:pt idx="57">
                  <c:v>MEDICINA NUCLEAR (EXCLUYE INFORMES)</c:v>
                </c:pt>
                <c:pt idx="58">
                  <c:v>IMAGENOLOGÍA</c:v>
                </c:pt>
                <c:pt idx="59">
                  <c:v>RADIOTERAPIA ONCOLÓGICA</c:v>
                </c:pt>
              </c:strCache>
            </c:strRef>
          </c:cat>
          <c:val>
            <c:numRef>
              <c:f>[1]Pertinencia!$AI$4:$AI$63</c:f>
              <c:numCache>
                <c:formatCode>General</c:formatCode>
                <c:ptCount val="60"/>
                <c:pt idx="0">
                  <c:v>0.87037037037037035</c:v>
                </c:pt>
                <c:pt idx="1">
                  <c:v>0.80239520958083832</c:v>
                </c:pt>
                <c:pt idx="2">
                  <c:v>0</c:v>
                </c:pt>
                <c:pt idx="3">
                  <c:v>0.69230769230769229</c:v>
                </c:pt>
                <c:pt idx="4">
                  <c:v>0.45454545454545453</c:v>
                </c:pt>
                <c:pt idx="5">
                  <c:v>1</c:v>
                </c:pt>
                <c:pt idx="6">
                  <c:v>0.97058823529411764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0.65740740740740744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0.95238095238095233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0.7931034482758621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0.82191780821917804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0.97142857142857142</c:v>
                </c:pt>
                <c:pt idx="33">
                  <c:v>0.78242677824267781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0.87603305785123964</c:v>
                </c:pt>
                <c:pt idx="45">
                  <c:v>1</c:v>
                </c:pt>
                <c:pt idx="46">
                  <c:v>0.93489583333333337</c:v>
                </c:pt>
                <c:pt idx="47">
                  <c:v>0.77192982456140347</c:v>
                </c:pt>
                <c:pt idx="48">
                  <c:v>0.88484848484848488</c:v>
                </c:pt>
                <c:pt idx="49">
                  <c:v>0.80392156862745101</c:v>
                </c:pt>
                <c:pt idx="50">
                  <c:v>0.9642857142857143</c:v>
                </c:pt>
                <c:pt idx="51">
                  <c:v>0</c:v>
                </c:pt>
                <c:pt idx="52">
                  <c:v>0.91005291005291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C4-49B7-ABD5-963DAF4166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844848"/>
        <c:axId val="385845408"/>
      </c:barChart>
      <c:catAx>
        <c:axId val="38584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5845408"/>
        <c:crosses val="autoZero"/>
        <c:auto val="1"/>
        <c:lblAlgn val="ctr"/>
        <c:lblOffset val="100"/>
        <c:noMultiLvlLbl val="0"/>
      </c:catAx>
      <c:valAx>
        <c:axId val="3858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584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2700000"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63</xdr:row>
      <xdr:rowOff>0</xdr:rowOff>
    </xdr:from>
    <xdr:to>
      <xdr:col>7</xdr:col>
      <xdr:colOff>266700</xdr:colOff>
      <xdr:row>63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48A8C-6293-41DD-9883-E270F35D4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435428</xdr:colOff>
      <xdr:row>63</xdr:row>
      <xdr:rowOff>0</xdr:rowOff>
    </xdr:from>
    <xdr:to>
      <xdr:col>8</xdr:col>
      <xdr:colOff>971550</xdr:colOff>
      <xdr:row>63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57ED5F-7D42-492F-AFA3-A7D3B86E7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M%20CONSOLIDADOS%202019\REM%20A\REM%20A-07.%20ATENCI&#211;N%20DE%20ESPECIALIDADES%20A&#209;O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ODIFICACIONES%20SEGUNDO%20SEMESTRE%20A&#209;O%202021/A/116108A0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ODIFICACIONES%20SEGUNDO%20SEMESTRE%20A&#209;O%202021/A/116108A0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ODIFICACIONES%20SEGUNDO%20SEMESTRE%20A&#209;O%202021/A/116108A1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isternasr\Desktop\COMPARTIDOS\JOSE\A&#209;O%202021\REM%20MENSUAL%202021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A0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ODIFICACIONES%20SEGUNDO%20SEMESTRE%20A&#209;O%202021/A/116108A0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ODIFICACIONES%20SEGUNDO%20SEMESTRE%20A&#209;O%202021/A/116108A0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ODIFICACIONES%20SEGUNDO%20SEMESTRE%20A&#209;O%202021/A/116108A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Pertinencia"/>
      <sheetName val="Altas por especialidad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>
        <row r="4">
          <cell r="B4" t="str">
            <v>PEDIATRÍA</v>
          </cell>
          <cell r="G4">
            <v>0.72318339100346019</v>
          </cell>
          <cell r="N4">
            <v>0.77083333333333337</v>
          </cell>
          <cell r="U4">
            <v>0.58510638297872342</v>
          </cell>
          <cell r="AB4">
            <v>0.75268817204301075</v>
          </cell>
          <cell r="AI4">
            <v>0.87037037037037035</v>
          </cell>
        </row>
        <row r="5">
          <cell r="B5" t="str">
            <v>MEDICINA INTERNA</v>
          </cell>
          <cell r="G5">
            <v>0.79720279720279719</v>
          </cell>
          <cell r="N5">
            <v>0.78629032258064513</v>
          </cell>
          <cell r="U5">
            <v>0.80377358490566042</v>
          </cell>
          <cell r="AB5">
            <v>0.797752808988764</v>
          </cell>
          <cell r="AI5">
            <v>0.80239520958083832</v>
          </cell>
        </row>
        <row r="6">
          <cell r="B6" t="str">
            <v>NEONATOLOGÍA</v>
          </cell>
          <cell r="G6">
            <v>0</v>
          </cell>
          <cell r="N6" t="e">
            <v>#DIV/0!</v>
          </cell>
          <cell r="U6">
            <v>0</v>
          </cell>
          <cell r="AB6">
            <v>0</v>
          </cell>
          <cell r="AI6" t="e">
            <v>#DIV/0!</v>
          </cell>
        </row>
        <row r="7">
          <cell r="B7" t="str">
            <v>ENFERMEDAD RESPIRATORIA PEDIÁTRICA (BRONCOPULMONAR INFANTIL)</v>
          </cell>
          <cell r="G7">
            <v>0.55769230769230771</v>
          </cell>
          <cell r="N7">
            <v>0.27083333333333331</v>
          </cell>
          <cell r="U7">
            <v>0.68421052631578949</v>
          </cell>
          <cell r="AB7">
            <v>0.95833333333333337</v>
          </cell>
          <cell r="AI7">
            <v>0.69230769230769229</v>
          </cell>
        </row>
        <row r="8">
          <cell r="B8" t="str">
            <v>ENFERMEDAD RESPIRATORIA DE ADULTO (BRONCOPULMONAR)</v>
          </cell>
          <cell r="G8">
            <v>0.7865168539325843</v>
          </cell>
          <cell r="N8">
            <v>0.89473684210526316</v>
          </cell>
          <cell r="U8">
            <v>0.75757575757575757</v>
          </cell>
          <cell r="AB8">
            <v>0.8571428571428571</v>
          </cell>
          <cell r="AI8">
            <v>0.45454545454545453</v>
          </cell>
        </row>
        <row r="9">
          <cell r="B9" t="str">
            <v>CARDIOLOGÍA PEDIÁTRICA</v>
          </cell>
          <cell r="G9">
            <v>0.99186991869918695</v>
          </cell>
          <cell r="N9">
            <v>0.96666666666666667</v>
          </cell>
          <cell r="U9">
            <v>1</v>
          </cell>
          <cell r="AB9">
            <v>1</v>
          </cell>
          <cell r="AI9">
            <v>1</v>
          </cell>
        </row>
        <row r="10">
          <cell r="B10" t="str">
            <v xml:space="preserve">CARDIOLOGÍA </v>
          </cell>
          <cell r="G10">
            <v>0.75</v>
          </cell>
          <cell r="N10">
            <v>0.67500000000000004</v>
          </cell>
          <cell r="U10">
            <v>0.75572519083969469</v>
          </cell>
          <cell r="AB10">
            <v>0.71134020618556704</v>
          </cell>
          <cell r="AI10">
            <v>0.97058823529411764</v>
          </cell>
        </row>
        <row r="11">
          <cell r="B11" t="str">
            <v>ENDOCRINOLOGÍA PEDIÁTRICA</v>
          </cell>
          <cell r="G11" t="str">
            <v>-</v>
          </cell>
          <cell r="N11" t="e">
            <v>#DIV/0!</v>
          </cell>
          <cell r="U11" t="e">
            <v>#DIV/0!</v>
          </cell>
          <cell r="AB11" t="e">
            <v>#DIV/0!</v>
          </cell>
          <cell r="AI11" t="e">
            <v>#DIV/0!</v>
          </cell>
        </row>
        <row r="12">
          <cell r="B12" t="str">
            <v>ENDOCRINOLOGÍA ADULTO</v>
          </cell>
          <cell r="G12">
            <v>0.9760479041916168</v>
          </cell>
          <cell r="N12">
            <v>0.97468354430379744</v>
          </cell>
          <cell r="U12">
            <v>1</v>
          </cell>
          <cell r="AB12">
            <v>0.90909090909090906</v>
          </cell>
          <cell r="AI12">
            <v>1</v>
          </cell>
        </row>
        <row r="13">
          <cell r="B13" t="str">
            <v>GASTROENTEROLOGÍA PEDIÁTRICA</v>
          </cell>
          <cell r="G13" t="str">
            <v>-</v>
          </cell>
          <cell r="N13" t="e">
            <v>#DIV/0!</v>
          </cell>
          <cell r="U13" t="e">
            <v>#DIV/0!</v>
          </cell>
          <cell r="AB13" t="e">
            <v>#DIV/0!</v>
          </cell>
          <cell r="AI13" t="e">
            <v>#DIV/0!</v>
          </cell>
        </row>
        <row r="14">
          <cell r="B14" t="str">
            <v>GASTROENTEROLOGÍA ADULTO</v>
          </cell>
          <cell r="G14">
            <v>0.61882716049382713</v>
          </cell>
          <cell r="N14">
            <v>0.70430107526881724</v>
          </cell>
          <cell r="U14">
            <v>0.53333333333333333</v>
          </cell>
          <cell r="AB14">
            <v>0.59195402298850575</v>
          </cell>
          <cell r="AI14">
            <v>0.65740740740740744</v>
          </cell>
        </row>
        <row r="15">
          <cell r="B15" t="str">
            <v>GENÉTICA CLÍNICA</v>
          </cell>
          <cell r="G15" t="str">
            <v>-</v>
          </cell>
          <cell r="N15" t="e">
            <v>#DIV/0!</v>
          </cell>
          <cell r="U15" t="e">
            <v>#DIV/0!</v>
          </cell>
          <cell r="AB15" t="e">
            <v>#DIV/0!</v>
          </cell>
          <cell r="AI15" t="e">
            <v>#DIV/0!</v>
          </cell>
        </row>
        <row r="16">
          <cell r="B16" t="str">
            <v>HEMATO-ONCOLOGÍA INFANTIL</v>
          </cell>
          <cell r="G16" t="str">
            <v>-</v>
          </cell>
          <cell r="N16" t="e">
            <v>#DIV/0!</v>
          </cell>
          <cell r="U16" t="e">
            <v>#DIV/0!</v>
          </cell>
          <cell r="AB16" t="e">
            <v>#DIV/0!</v>
          </cell>
          <cell r="AI16" t="e">
            <v>#DIV/0!</v>
          </cell>
        </row>
        <row r="17">
          <cell r="B17" t="str">
            <v>HEMATOLOGÍA</v>
          </cell>
          <cell r="G17" t="str">
            <v>-</v>
          </cell>
          <cell r="N17" t="e">
            <v>#DIV/0!</v>
          </cell>
          <cell r="U17" t="e">
            <v>#DIV/0!</v>
          </cell>
          <cell r="AB17" t="e">
            <v>#DIV/0!</v>
          </cell>
          <cell r="AI17" t="e">
            <v>#DIV/0!</v>
          </cell>
        </row>
        <row r="18">
          <cell r="B18" t="str">
            <v>NEFROLOGÍA PEDIÁTRICA</v>
          </cell>
          <cell r="G18" t="str">
            <v>-</v>
          </cell>
          <cell r="N18" t="e">
            <v>#DIV/0!</v>
          </cell>
          <cell r="U18" t="e">
            <v>#DIV/0!</v>
          </cell>
          <cell r="AB18" t="e">
            <v>#DIV/0!</v>
          </cell>
          <cell r="AI18" t="e">
            <v>#DIV/0!</v>
          </cell>
        </row>
        <row r="19">
          <cell r="B19" t="str">
            <v>NEFROLOGÍA ADULTO</v>
          </cell>
          <cell r="G19">
            <v>0.93661971830985913</v>
          </cell>
          <cell r="N19">
            <v>0.92452830188679247</v>
          </cell>
          <cell r="U19">
            <v>1</v>
          </cell>
          <cell r="AB19">
            <v>0.76470588235294112</v>
          </cell>
          <cell r="AI19">
            <v>0.95238095238095233</v>
          </cell>
        </row>
        <row r="20">
          <cell r="B20" t="str">
            <v>NUTRIÓLOGO PEDIÁTRICO</v>
          </cell>
          <cell r="G20" t="str">
            <v>-</v>
          </cell>
          <cell r="N20" t="e">
            <v>#DIV/0!</v>
          </cell>
          <cell r="U20" t="e">
            <v>#DIV/0!</v>
          </cell>
          <cell r="AB20" t="e">
            <v>#DIV/0!</v>
          </cell>
          <cell r="AI20" t="e">
            <v>#DIV/0!</v>
          </cell>
        </row>
        <row r="21">
          <cell r="B21" t="str">
            <v>NUTRIÓLOGO</v>
          </cell>
          <cell r="G21" t="str">
            <v>-</v>
          </cell>
          <cell r="N21" t="e">
            <v>#DIV/0!</v>
          </cell>
          <cell r="U21" t="e">
            <v>#DIV/0!</v>
          </cell>
          <cell r="AB21" t="e">
            <v>#DIV/0!</v>
          </cell>
          <cell r="AI21" t="e">
            <v>#DIV/0!</v>
          </cell>
        </row>
        <row r="22">
          <cell r="B22" t="str">
            <v>REUMATOLOGÍA PEDIÁTRICA</v>
          </cell>
          <cell r="G22" t="str">
            <v>-</v>
          </cell>
          <cell r="N22" t="e">
            <v>#DIV/0!</v>
          </cell>
          <cell r="U22" t="e">
            <v>#DIV/0!</v>
          </cell>
          <cell r="AB22" t="e">
            <v>#DIV/0!</v>
          </cell>
          <cell r="AI22" t="e">
            <v>#DIV/0!</v>
          </cell>
        </row>
        <row r="23">
          <cell r="B23" t="str">
            <v>REUMATOLOGÍA</v>
          </cell>
          <cell r="G23" t="str">
            <v>-</v>
          </cell>
          <cell r="N23" t="e">
            <v>#DIV/0!</v>
          </cell>
          <cell r="U23" t="e">
            <v>#DIV/0!</v>
          </cell>
          <cell r="AB23" t="e">
            <v>#DIV/0!</v>
          </cell>
          <cell r="AI23" t="e">
            <v>#DIV/0!</v>
          </cell>
        </row>
        <row r="24">
          <cell r="B24" t="str">
            <v>DERMATOLOGÍA</v>
          </cell>
          <cell r="G24">
            <v>0.9293193717277487</v>
          </cell>
          <cell r="N24">
            <v>0.97457627118644063</v>
          </cell>
          <cell r="U24">
            <v>0.95774647887323938</v>
          </cell>
          <cell r="AB24">
            <v>0.97169811320754718</v>
          </cell>
          <cell r="AI24">
            <v>0.7931034482758621</v>
          </cell>
        </row>
        <row r="25">
          <cell r="B25" t="str">
            <v>INFECTOLOGÍA PEDIÁTRICA</v>
          </cell>
          <cell r="G25" t="str">
            <v>-</v>
          </cell>
          <cell r="N25" t="e">
            <v>#DIV/0!</v>
          </cell>
          <cell r="U25" t="e">
            <v>#DIV/0!</v>
          </cell>
          <cell r="AB25" t="e">
            <v>#DIV/0!</v>
          </cell>
          <cell r="AI25" t="e">
            <v>#DIV/0!</v>
          </cell>
        </row>
        <row r="26">
          <cell r="B26" t="str">
            <v>INFECTOLOGÍA</v>
          </cell>
          <cell r="G26" t="str">
            <v>-</v>
          </cell>
          <cell r="N26" t="e">
            <v>#DIV/0!</v>
          </cell>
          <cell r="U26" t="e">
            <v>#DIV/0!</v>
          </cell>
          <cell r="AB26" t="e">
            <v>#DIV/0!</v>
          </cell>
          <cell r="AI26" t="e">
            <v>#DIV/0!</v>
          </cell>
        </row>
        <row r="27">
          <cell r="B27" t="str">
            <v>INMUNOLOGÍA</v>
          </cell>
          <cell r="G27" t="str">
            <v>-</v>
          </cell>
          <cell r="N27" t="e">
            <v>#DIV/0!</v>
          </cell>
          <cell r="U27" t="e">
            <v>#DIV/0!</v>
          </cell>
          <cell r="AB27" t="e">
            <v>#DIV/0!</v>
          </cell>
          <cell r="AI27" t="e">
            <v>#DIV/0!</v>
          </cell>
        </row>
        <row r="28">
          <cell r="B28" t="str">
            <v>GERIATRÍA</v>
          </cell>
          <cell r="G28" t="str">
            <v>-</v>
          </cell>
          <cell r="N28" t="e">
            <v>#DIV/0!</v>
          </cell>
          <cell r="U28" t="e">
            <v>#DIV/0!</v>
          </cell>
          <cell r="AB28" t="e">
            <v>#DIV/0!</v>
          </cell>
          <cell r="AI28" t="e">
            <v>#DIV/0!</v>
          </cell>
        </row>
        <row r="29">
          <cell r="B29" t="str">
            <v>MEDICINA FÍSICA Y REHABILITACIÓN PEDIÁTRICA (FISIATRÍA PEDIÁTRICA)</v>
          </cell>
          <cell r="G29" t="str">
            <v>-</v>
          </cell>
          <cell r="N29" t="e">
            <v>#DIV/0!</v>
          </cell>
          <cell r="U29" t="e">
            <v>#DIV/0!</v>
          </cell>
          <cell r="AB29" t="e">
            <v>#DIV/0!</v>
          </cell>
          <cell r="AI29" t="e">
            <v>#DIV/0!</v>
          </cell>
        </row>
        <row r="30">
          <cell r="B30" t="str">
            <v>MEDICINA FÍSICA Y REHABILITACIÓN ADULTO (FISIATRÍA ADULTO)</v>
          </cell>
          <cell r="G30" t="str">
            <v>-</v>
          </cell>
          <cell r="N30" t="e">
            <v>#DIV/0!</v>
          </cell>
          <cell r="U30" t="e">
            <v>#DIV/0!</v>
          </cell>
          <cell r="AB30" t="e">
            <v>#DIV/0!</v>
          </cell>
          <cell r="AI30" t="e">
            <v>#DIV/0!</v>
          </cell>
        </row>
        <row r="31">
          <cell r="B31" t="str">
            <v>NEUROLOGÍA PEDIÁTRICA</v>
          </cell>
          <cell r="G31">
            <v>0.99245283018867925</v>
          </cell>
          <cell r="N31">
            <v>1</v>
          </cell>
          <cell r="U31">
            <v>1</v>
          </cell>
          <cell r="AB31">
            <v>0.98</v>
          </cell>
          <cell r="AI31">
            <v>1</v>
          </cell>
        </row>
        <row r="32">
          <cell r="B32" t="str">
            <v>NEUROLOGÍA</v>
          </cell>
          <cell r="G32">
            <v>0.95086705202312138</v>
          </cell>
          <cell r="N32">
            <v>0.98979591836734693</v>
          </cell>
          <cell r="U32">
            <v>1</v>
          </cell>
          <cell r="AB32">
            <v>0.967741935483871</v>
          </cell>
          <cell r="AI32">
            <v>0.82191780821917804</v>
          </cell>
        </row>
        <row r="33">
          <cell r="B33" t="str">
            <v>ONCOLOGÍA MÉDICA</v>
          </cell>
          <cell r="G33" t="str">
            <v>-</v>
          </cell>
          <cell r="N33" t="e">
            <v>#DIV/0!</v>
          </cell>
          <cell r="U33" t="e">
            <v>#DIV/0!</v>
          </cell>
          <cell r="AB33" t="e">
            <v>#DIV/0!</v>
          </cell>
          <cell r="AI33" t="e">
            <v>#DIV/0!</v>
          </cell>
        </row>
        <row r="34">
          <cell r="B34" t="str">
            <v>PSIQUIATRÍA PEDIÁTRICA Y DE LA ADOLESCENCIA</v>
          </cell>
          <cell r="G34">
            <v>2.1739130434782608E-2</v>
          </cell>
          <cell r="N34">
            <v>0</v>
          </cell>
          <cell r="U34">
            <v>0</v>
          </cell>
          <cell r="AB34">
            <v>4.5454545454545456E-2</v>
          </cell>
          <cell r="AI34" t="e">
            <v>#DIV/0!</v>
          </cell>
        </row>
        <row r="35">
          <cell r="B35" t="str">
            <v>PSIQUIATRÍA</v>
          </cell>
          <cell r="G35">
            <v>0.4511627906976744</v>
          </cell>
          <cell r="N35">
            <v>0.41666666666666669</v>
          </cell>
          <cell r="U35">
            <v>0.34615384615384615</v>
          </cell>
          <cell r="AB35">
            <v>0.46575342465753422</v>
          </cell>
          <cell r="AI35">
            <v>1</v>
          </cell>
        </row>
        <row r="36">
          <cell r="B36" t="str">
            <v>CIRUGÍA PEDIÁTRICA</v>
          </cell>
          <cell r="G36">
            <v>0.89441930618401211</v>
          </cell>
          <cell r="N36">
            <v>0.98412698412698407</v>
          </cell>
          <cell r="U36">
            <v>0.68965517241379315</v>
          </cell>
          <cell r="AB36">
            <v>0.94011976047904189</v>
          </cell>
          <cell r="AI36">
            <v>0.97142857142857142</v>
          </cell>
        </row>
        <row r="37">
          <cell r="B37" t="str">
            <v>CIRUGÍA GENERAL</v>
          </cell>
          <cell r="G37">
            <v>0.79365079365079361</v>
          </cell>
          <cell r="N37">
            <v>0.7384615384615385</v>
          </cell>
          <cell r="U37">
            <v>0.83038869257950532</v>
          </cell>
          <cell r="AB37">
            <v>0.84899328859060408</v>
          </cell>
          <cell r="AI37">
            <v>0.78242677824267781</v>
          </cell>
        </row>
        <row r="38">
          <cell r="B38" t="str">
            <v>CIRUGÍA DIGESTIVA</v>
          </cell>
          <cell r="G38" t="str">
            <v>-</v>
          </cell>
          <cell r="N38" t="e">
            <v>#DIV/0!</v>
          </cell>
          <cell r="U38" t="e">
            <v>#DIV/0!</v>
          </cell>
          <cell r="AB38" t="e">
            <v>#DIV/0!</v>
          </cell>
          <cell r="AI38" t="e">
            <v>#DIV/0!</v>
          </cell>
        </row>
        <row r="39">
          <cell r="B39" t="str">
            <v>CIRUGÍA DE CABEZA, CUELLO Y MAXILOFACIAL</v>
          </cell>
          <cell r="G39" t="str">
            <v>-</v>
          </cell>
          <cell r="N39" t="e">
            <v>#DIV/0!</v>
          </cell>
          <cell r="U39" t="e">
            <v>#DIV/0!</v>
          </cell>
          <cell r="AB39" t="e">
            <v>#DIV/0!</v>
          </cell>
          <cell r="AI39" t="e">
            <v>#DIV/0!</v>
          </cell>
        </row>
        <row r="40">
          <cell r="B40" t="str">
            <v>CIRUGÍA PLÁSTICA Y REPARADORA PEDIÁTRICA</v>
          </cell>
          <cell r="G40" t="str">
            <v>-</v>
          </cell>
          <cell r="N40" t="e">
            <v>#DIV/0!</v>
          </cell>
          <cell r="U40" t="e">
            <v>#DIV/0!</v>
          </cell>
          <cell r="AB40" t="e">
            <v>#DIV/0!</v>
          </cell>
          <cell r="AI40" t="e">
            <v>#DIV/0!</v>
          </cell>
        </row>
        <row r="41">
          <cell r="B41" t="str">
            <v>CIRUGÍA PLÁSTICA Y REPARADORA</v>
          </cell>
          <cell r="G41" t="str">
            <v>-</v>
          </cell>
          <cell r="N41" t="e">
            <v>#DIV/0!</v>
          </cell>
          <cell r="U41" t="e">
            <v>#DIV/0!</v>
          </cell>
          <cell r="AB41" t="e">
            <v>#DIV/0!</v>
          </cell>
          <cell r="AI41" t="e">
            <v>#DIV/0!</v>
          </cell>
        </row>
        <row r="42">
          <cell r="B42" t="str">
            <v>COLOPROCTOLOGÍA</v>
          </cell>
          <cell r="G42" t="str">
            <v>-</v>
          </cell>
          <cell r="N42" t="e">
            <v>#DIV/0!</v>
          </cell>
          <cell r="U42" t="e">
            <v>#DIV/0!</v>
          </cell>
          <cell r="AB42" t="e">
            <v>#DIV/0!</v>
          </cell>
          <cell r="AI42" t="e">
            <v>#DIV/0!</v>
          </cell>
        </row>
        <row r="43">
          <cell r="B43" t="str">
            <v>CIRUGÍA TÓRAX</v>
          </cell>
          <cell r="G43">
            <v>0</v>
          </cell>
          <cell r="N43" t="e">
            <v>#DIV/0!</v>
          </cell>
          <cell r="U43" t="e">
            <v>#DIV/0!</v>
          </cell>
          <cell r="AB43" t="e">
            <v>#DIV/0!</v>
          </cell>
          <cell r="AI43">
            <v>0</v>
          </cell>
        </row>
        <row r="44">
          <cell r="B44" t="str">
            <v>CIRUGÍA VASCULAR PERIFÉRICA</v>
          </cell>
          <cell r="G44" t="str">
            <v>-</v>
          </cell>
          <cell r="N44" t="e">
            <v>#DIV/0!</v>
          </cell>
          <cell r="U44" t="e">
            <v>#DIV/0!</v>
          </cell>
          <cell r="AB44" t="e">
            <v>#DIV/0!</v>
          </cell>
          <cell r="AI44" t="e">
            <v>#DIV/0!</v>
          </cell>
        </row>
        <row r="45">
          <cell r="B45" t="str">
            <v>NEUROCIRUGÍA</v>
          </cell>
          <cell r="G45" t="str">
            <v>-</v>
          </cell>
          <cell r="N45" t="e">
            <v>#DIV/0!</v>
          </cell>
          <cell r="U45" t="e">
            <v>#DIV/0!</v>
          </cell>
          <cell r="AB45" t="e">
            <v>#DIV/0!</v>
          </cell>
          <cell r="AI45" t="e">
            <v>#DIV/0!</v>
          </cell>
        </row>
        <row r="46">
          <cell r="B46" t="str">
            <v>CIRUGÍA CARDIOVASCULAR</v>
          </cell>
          <cell r="G46" t="str">
            <v>-</v>
          </cell>
          <cell r="N46" t="e">
            <v>#DIV/0!</v>
          </cell>
          <cell r="U46" t="e">
            <v>#DIV/0!</v>
          </cell>
          <cell r="AB46" t="e">
            <v>#DIV/0!</v>
          </cell>
          <cell r="AI46" t="e">
            <v>#DIV/0!</v>
          </cell>
        </row>
        <row r="47">
          <cell r="B47" t="str">
            <v>ANESTESIOLOGÍA</v>
          </cell>
          <cell r="G47" t="str">
            <v>-</v>
          </cell>
          <cell r="N47" t="e">
            <v>#DIV/0!</v>
          </cell>
          <cell r="U47" t="e">
            <v>#DIV/0!</v>
          </cell>
          <cell r="AB47" t="e">
            <v>#DIV/0!</v>
          </cell>
          <cell r="AI47" t="e">
            <v>#DIV/0!</v>
          </cell>
        </row>
        <row r="48">
          <cell r="B48" t="str">
            <v>OBSTETRICIA</v>
          </cell>
          <cell r="G48">
            <v>0.78536585365853662</v>
          </cell>
          <cell r="N48">
            <v>0.7846153846153846</v>
          </cell>
          <cell r="U48">
            <v>0.73417721518987344</v>
          </cell>
          <cell r="AB48">
            <v>0.76595744680851063</v>
          </cell>
          <cell r="AI48">
            <v>0.87603305785123964</v>
          </cell>
        </row>
        <row r="49">
          <cell r="B49" t="str">
            <v>GINECOLOGÍA PEDIÁTRICA Y DE LA ADOLESCENCIA</v>
          </cell>
          <cell r="G49">
            <v>0.85185185185185186</v>
          </cell>
          <cell r="N49">
            <v>0.68</v>
          </cell>
          <cell r="U49">
            <v>1</v>
          </cell>
          <cell r="AB49">
            <v>1</v>
          </cell>
          <cell r="AI49">
            <v>1</v>
          </cell>
        </row>
        <row r="50">
          <cell r="B50" t="str">
            <v>GINECOLOGÍA</v>
          </cell>
          <cell r="G50">
            <v>0.95646687697160881</v>
          </cell>
          <cell r="N50">
            <v>0.97972972972972971</v>
          </cell>
          <cell r="U50">
            <v>0.94794520547945205</v>
          </cell>
          <cell r="AB50">
            <v>0.95918367346938771</v>
          </cell>
          <cell r="AI50">
            <v>0.93489583333333337</v>
          </cell>
        </row>
        <row r="51">
          <cell r="B51" t="str">
            <v>OFTALMOLOGÍA</v>
          </cell>
          <cell r="G51">
            <v>0.81431334622823981</v>
          </cell>
          <cell r="N51">
            <v>0.8571428571428571</v>
          </cell>
          <cell r="U51">
            <v>0.76034858387799564</v>
          </cell>
          <cell r="AB51">
            <v>0.85613207547169812</v>
          </cell>
          <cell r="AI51">
            <v>0.77192982456140347</v>
          </cell>
        </row>
        <row r="52">
          <cell r="B52" t="str">
            <v>OTORRINOLARINGOLOGÍA</v>
          </cell>
          <cell r="G52">
            <v>0.96828046744574292</v>
          </cell>
          <cell r="N52">
            <v>1</v>
          </cell>
          <cell r="U52">
            <v>1</v>
          </cell>
          <cell r="AB52">
            <v>1</v>
          </cell>
          <cell r="AI52">
            <v>0.88484848484848488</v>
          </cell>
        </row>
        <row r="53">
          <cell r="B53" t="str">
            <v>TRAUMATOLOGÍA Y ORTOPEDIA PEDIÁTRICA</v>
          </cell>
          <cell r="G53">
            <v>0.82635658914728682</v>
          </cell>
          <cell r="N53">
            <v>0.83730158730158732</v>
          </cell>
          <cell r="U53">
            <v>0.80851063829787229</v>
          </cell>
          <cell r="AB53">
            <v>0.84</v>
          </cell>
          <cell r="AI53">
            <v>0.80392156862745101</v>
          </cell>
        </row>
        <row r="54">
          <cell r="B54" t="str">
            <v>TRAUMATOLOGÍA Y ORTOPEDIA</v>
          </cell>
          <cell r="G54">
            <v>0.90318906605922555</v>
          </cell>
          <cell r="N54">
            <v>0.97297297297297303</v>
          </cell>
          <cell r="U54">
            <v>0.73966942148760328</v>
          </cell>
          <cell r="AB54">
            <v>0.96113074204946991</v>
          </cell>
          <cell r="AI54">
            <v>0.9642857142857143</v>
          </cell>
        </row>
        <row r="55">
          <cell r="B55" t="str">
            <v>UROLOGÍA PEDIÁTRICA</v>
          </cell>
          <cell r="G55" t="str">
            <v>-</v>
          </cell>
          <cell r="N55" t="e">
            <v>#DIV/0!</v>
          </cell>
          <cell r="U55" t="e">
            <v>#DIV/0!</v>
          </cell>
          <cell r="AB55" t="e">
            <v>#DIV/0!</v>
          </cell>
          <cell r="AI55" t="e">
            <v>#DIV/0!</v>
          </cell>
        </row>
        <row r="56">
          <cell r="B56" t="str">
            <v>UROLOGÍA</v>
          </cell>
          <cell r="G56">
            <v>0.94491525423728817</v>
          </cell>
          <cell r="N56">
            <v>0.97142857142857142</v>
          </cell>
          <cell r="U56">
            <v>0.98255813953488369</v>
          </cell>
          <cell r="AB56">
            <v>0.91860465116279066</v>
          </cell>
          <cell r="AI56">
            <v>0.91005291005291</v>
          </cell>
        </row>
        <row r="57">
          <cell r="B57" t="str">
            <v>MEDICINA FAMILIAR DEL NIÑO</v>
          </cell>
          <cell r="G57" t="str">
            <v>-</v>
          </cell>
          <cell r="N57" t="e">
            <v>#DIV/0!</v>
          </cell>
          <cell r="U57" t="e">
            <v>#DIV/0!</v>
          </cell>
          <cell r="AB57" t="e">
            <v>#DIV/0!</v>
          </cell>
          <cell r="AI57" t="e">
            <v>#DIV/0!</v>
          </cell>
        </row>
        <row r="58">
          <cell r="B58" t="str">
            <v>MEDICINA FAMILIAR</v>
          </cell>
          <cell r="G58" t="str">
            <v>-</v>
          </cell>
          <cell r="N58" t="e">
            <v>#DIV/0!</v>
          </cell>
          <cell r="U58" t="e">
            <v>#DIV/0!</v>
          </cell>
          <cell r="AB58" t="e">
            <v>#DIV/0!</v>
          </cell>
          <cell r="AI58" t="e">
            <v>#DIV/0!</v>
          </cell>
        </row>
        <row r="59">
          <cell r="B59" t="str">
            <v>MEDICINA FAMILIAR ADULTO</v>
          </cell>
          <cell r="G59" t="str">
            <v>-</v>
          </cell>
          <cell r="N59" t="e">
            <v>#DIV/0!</v>
          </cell>
          <cell r="U59" t="e">
            <v>#DIV/0!</v>
          </cell>
          <cell r="AB59" t="e">
            <v>#DIV/0!</v>
          </cell>
          <cell r="AI59" t="e">
            <v>#DIV/0!</v>
          </cell>
        </row>
        <row r="60">
          <cell r="B60" t="str">
            <v>DIABETOLOGÍA</v>
          </cell>
          <cell r="G60" t="str">
            <v>-</v>
          </cell>
          <cell r="N60" t="e">
            <v>#DIV/0!</v>
          </cell>
          <cell r="U60" t="e">
            <v>#DIV/0!</v>
          </cell>
          <cell r="AB60" t="e">
            <v>#DIV/0!</v>
          </cell>
          <cell r="AI60" t="e">
            <v>#DIV/0!</v>
          </cell>
        </row>
        <row r="61">
          <cell r="B61" t="str">
            <v>MEDICINA NUCLEAR (EXCLUYE INFORMES)</v>
          </cell>
          <cell r="G61" t="str">
            <v>-</v>
          </cell>
          <cell r="N61" t="e">
            <v>#DIV/0!</v>
          </cell>
          <cell r="U61" t="e">
            <v>#DIV/0!</v>
          </cell>
          <cell r="AB61" t="e">
            <v>#DIV/0!</v>
          </cell>
          <cell r="AI61" t="e">
            <v>#DIV/0!</v>
          </cell>
        </row>
        <row r="62">
          <cell r="B62" t="str">
            <v>IMAGENOLOGÍA</v>
          </cell>
          <cell r="G62" t="str">
            <v>-</v>
          </cell>
          <cell r="N62" t="e">
            <v>#DIV/0!</v>
          </cell>
          <cell r="U62" t="e">
            <v>#DIV/0!</v>
          </cell>
          <cell r="AB62" t="e">
            <v>#DIV/0!</v>
          </cell>
          <cell r="AI62" t="e">
            <v>#DIV/0!</v>
          </cell>
        </row>
        <row r="63">
          <cell r="B63" t="str">
            <v>RADIOTERAPIA ONCOLÓGICA</v>
          </cell>
          <cell r="G63" t="str">
            <v>-</v>
          </cell>
          <cell r="N63" t="e">
            <v>#DIV/0!</v>
          </cell>
          <cell r="U63" t="e">
            <v>#DIV/0!</v>
          </cell>
          <cell r="AB63" t="e">
            <v>#DIV/0!</v>
          </cell>
          <cell r="AI63" t="e">
            <v>#DIV/0!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 refreshError="1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67"/>
  <sheetViews>
    <sheetView tabSelected="1" workbookViewId="0">
      <pane xSplit="2" ySplit="3" topLeftCell="I49" activePane="bottomRight" state="frozen"/>
      <selection pane="topRight" activeCell="C1" sqref="C1"/>
      <selection pane="bottomLeft" activeCell="A4" sqref="A4"/>
      <selection pane="bottomRight" activeCell="K66" sqref="K66"/>
    </sheetView>
  </sheetViews>
  <sheetFormatPr baseColWidth="10" defaultRowHeight="15" x14ac:dyDescent="0.25"/>
  <cols>
    <col min="1" max="1" width="11.42578125" style="422"/>
    <col min="2" max="2" width="42.7109375" style="422" customWidth="1"/>
    <col min="3" max="3" width="14.85546875" style="422" customWidth="1"/>
    <col min="4" max="4" width="15.85546875" style="422" customWidth="1"/>
    <col min="5" max="5" width="11.42578125" style="422"/>
    <col min="6" max="6" width="19.7109375" style="422" customWidth="1"/>
    <col min="7" max="7" width="16.5703125" style="423" customWidth="1"/>
    <col min="8" max="8" width="11.42578125" style="422"/>
    <col min="9" max="9" width="51" style="416" customWidth="1"/>
    <col min="10" max="10" width="16.7109375" style="417" customWidth="1"/>
    <col min="11" max="11" width="13" style="417" customWidth="1"/>
    <col min="12" max="12" width="13.28515625" style="417" customWidth="1"/>
    <col min="13" max="13" width="20.85546875" style="417" customWidth="1"/>
    <col min="14" max="14" width="13.28515625" style="417" customWidth="1"/>
    <col min="15" max="15" width="18.85546875" style="417" customWidth="1"/>
    <col min="16" max="16" width="51" style="416" customWidth="1"/>
    <col min="17" max="17" width="16.7109375" style="417" customWidth="1"/>
    <col min="18" max="18" width="13" style="417" customWidth="1"/>
    <col min="19" max="19" width="13.28515625" style="417" customWidth="1"/>
    <col min="20" max="20" width="20.5703125" style="417" customWidth="1"/>
    <col min="21" max="21" width="13.28515625" style="417" customWidth="1"/>
    <col min="22" max="22" width="11.42578125" style="422"/>
    <col min="23" max="23" width="51" style="416" customWidth="1"/>
    <col min="24" max="24" width="16.7109375" style="417" customWidth="1"/>
    <col min="25" max="25" width="13" style="417" customWidth="1"/>
    <col min="26" max="26" width="13.28515625" style="417" customWidth="1"/>
    <col min="27" max="27" width="18.28515625" style="417" customWidth="1"/>
    <col min="28" max="28" width="13.28515625" style="417" customWidth="1"/>
    <col min="29" max="29" width="11.42578125" style="422"/>
    <col min="30" max="30" width="51" style="416" customWidth="1"/>
    <col min="31" max="31" width="16.7109375" style="417" customWidth="1"/>
    <col min="32" max="32" width="13" style="417" customWidth="1"/>
    <col min="33" max="33" width="13.28515625" style="417" customWidth="1"/>
    <col min="34" max="34" width="18.28515625" style="417" customWidth="1"/>
    <col min="35" max="35" width="13.28515625" style="417" customWidth="1"/>
    <col min="36" max="16384" width="11.42578125" style="422"/>
  </cols>
  <sheetData>
    <row r="1" spans="2:35" s="418" customFormat="1" ht="37.5" customHeight="1" x14ac:dyDescent="0.3">
      <c r="B1" s="576" t="s">
        <v>201</v>
      </c>
      <c r="C1" s="576"/>
      <c r="D1" s="576"/>
      <c r="E1" s="576"/>
      <c r="F1" s="576"/>
      <c r="G1" s="576"/>
      <c r="I1" s="576" t="s">
        <v>0</v>
      </c>
      <c r="J1" s="576"/>
      <c r="K1" s="576"/>
      <c r="L1" s="576"/>
      <c r="M1" s="576"/>
      <c r="N1" s="576"/>
      <c r="O1" s="419"/>
      <c r="P1" s="420"/>
      <c r="Q1" s="576" t="s">
        <v>1</v>
      </c>
      <c r="R1" s="576"/>
      <c r="S1" s="576"/>
      <c r="T1" s="576"/>
      <c r="U1" s="421"/>
      <c r="W1" s="420"/>
      <c r="X1" s="576" t="s">
        <v>2</v>
      </c>
      <c r="Y1" s="576"/>
      <c r="Z1" s="576"/>
      <c r="AA1" s="576"/>
      <c r="AB1" s="421"/>
      <c r="AD1" s="420"/>
      <c r="AE1" s="576" t="s">
        <v>3</v>
      </c>
      <c r="AF1" s="576"/>
      <c r="AG1" s="576"/>
      <c r="AH1" s="576"/>
      <c r="AI1" s="421"/>
    </row>
    <row r="2" spans="2:35" s="417" customFormat="1" ht="65.25" customHeight="1" x14ac:dyDescent="0.2">
      <c r="B2" s="413"/>
      <c r="C2" s="575" t="s">
        <v>4</v>
      </c>
      <c r="D2" s="575"/>
      <c r="E2" s="575" t="s">
        <v>5</v>
      </c>
      <c r="F2" s="413" t="s">
        <v>6</v>
      </c>
      <c r="G2" s="413"/>
      <c r="I2" s="413"/>
      <c r="J2" s="575" t="s">
        <v>4</v>
      </c>
      <c r="K2" s="575"/>
      <c r="L2" s="575" t="s">
        <v>5</v>
      </c>
      <c r="M2" s="413" t="s">
        <v>6</v>
      </c>
      <c r="N2" s="413"/>
      <c r="P2" s="413"/>
      <c r="Q2" s="575" t="s">
        <v>4</v>
      </c>
      <c r="R2" s="575"/>
      <c r="S2" s="575" t="s">
        <v>5</v>
      </c>
      <c r="T2" s="413" t="s">
        <v>6</v>
      </c>
      <c r="U2" s="413"/>
      <c r="W2" s="413"/>
      <c r="X2" s="575" t="s">
        <v>4</v>
      </c>
      <c r="Y2" s="575"/>
      <c r="Z2" s="575" t="s">
        <v>5</v>
      </c>
      <c r="AA2" s="413" t="s">
        <v>6</v>
      </c>
      <c r="AB2" s="413"/>
      <c r="AD2" s="413"/>
      <c r="AE2" s="575" t="s">
        <v>4</v>
      </c>
      <c r="AF2" s="575"/>
      <c r="AG2" s="575" t="s">
        <v>5</v>
      </c>
      <c r="AH2" s="413" t="s">
        <v>6</v>
      </c>
      <c r="AI2" s="413"/>
    </row>
    <row r="3" spans="2:35" s="417" customFormat="1" ht="46.5" customHeight="1" x14ac:dyDescent="0.2">
      <c r="B3" s="413" t="s">
        <v>7</v>
      </c>
      <c r="C3" s="413" t="s">
        <v>8</v>
      </c>
      <c r="D3" s="413" t="s">
        <v>9</v>
      </c>
      <c r="E3" s="575"/>
      <c r="F3" s="413" t="s">
        <v>10</v>
      </c>
      <c r="G3" s="413" t="s">
        <v>11</v>
      </c>
      <c r="I3" s="413" t="s">
        <v>7</v>
      </c>
      <c r="J3" s="413" t="s">
        <v>8</v>
      </c>
      <c r="K3" s="413" t="s">
        <v>9</v>
      </c>
      <c r="L3" s="575"/>
      <c r="M3" s="413" t="s">
        <v>10</v>
      </c>
      <c r="N3" s="413" t="s">
        <v>11</v>
      </c>
      <c r="P3" s="413" t="s">
        <v>7</v>
      </c>
      <c r="Q3" s="413" t="s">
        <v>8</v>
      </c>
      <c r="R3" s="413" t="s">
        <v>9</v>
      </c>
      <c r="S3" s="575"/>
      <c r="T3" s="413" t="s">
        <v>10</v>
      </c>
      <c r="U3" s="413" t="s">
        <v>11</v>
      </c>
      <c r="W3" s="413" t="s">
        <v>7</v>
      </c>
      <c r="X3" s="413" t="s">
        <v>8</v>
      </c>
      <c r="Y3" s="413" t="s">
        <v>9</v>
      </c>
      <c r="Z3" s="575"/>
      <c r="AA3" s="413" t="s">
        <v>10</v>
      </c>
      <c r="AB3" s="413" t="s">
        <v>11</v>
      </c>
      <c r="AD3" s="413" t="s">
        <v>7</v>
      </c>
      <c r="AE3" s="413" t="s">
        <v>8</v>
      </c>
      <c r="AF3" s="413" t="s">
        <v>9</v>
      </c>
      <c r="AG3" s="575"/>
      <c r="AH3" s="413" t="s">
        <v>10</v>
      </c>
      <c r="AI3" s="413" t="s">
        <v>11</v>
      </c>
    </row>
    <row r="4" spans="2:35" x14ac:dyDescent="0.25">
      <c r="B4" s="31" t="s">
        <v>12</v>
      </c>
      <c r="C4" s="414">
        <f>J4+Q4+X4+AE4</f>
        <v>99</v>
      </c>
      <c r="D4" s="414">
        <f>K4+R4+Y4+AF4</f>
        <v>0</v>
      </c>
      <c r="E4" s="414">
        <f>L4+S4+Z4+AG4</f>
        <v>99</v>
      </c>
      <c r="F4" s="414">
        <f>M4+T4+AA4+AH4</f>
        <v>78</v>
      </c>
      <c r="G4" s="415">
        <f>IFERROR(F4/E4,"-")</f>
        <v>0.78787878787878785</v>
      </c>
      <c r="I4" s="31" t="s">
        <v>12</v>
      </c>
      <c r="J4" s="414">
        <f>+'01'!X11+'02'!X11+'03'!X11</f>
        <v>14</v>
      </c>
      <c r="K4" s="414">
        <f>+'01'!AB11+'02'!AB11+'03'!AB11</f>
        <v>0</v>
      </c>
      <c r="L4" s="414">
        <f>+J4+K4</f>
        <v>14</v>
      </c>
      <c r="M4" s="414">
        <f>'01'!AE11+'02'!AE11+'03'!AE11</f>
        <v>14</v>
      </c>
      <c r="N4" s="415">
        <f>IFERROR(M4/L4,"-")</f>
        <v>1</v>
      </c>
      <c r="P4" s="31" t="s">
        <v>12</v>
      </c>
      <c r="Q4" s="414">
        <f>'04'!X11+'05'!X11+'06'!X11</f>
        <v>17</v>
      </c>
      <c r="R4" s="414">
        <f>'04'!AB11+'05'!AB11+'06'!AB11</f>
        <v>0</v>
      </c>
      <c r="S4" s="414">
        <f>SUM(Q4:R4)</f>
        <v>17</v>
      </c>
      <c r="T4" s="414">
        <f>'04'!AE11+'05'!AE11+'06'!AE11</f>
        <v>16</v>
      </c>
      <c r="U4" s="415">
        <f t="shared" ref="U4:U63" si="0">IFERROR(T4/S4,"-")</f>
        <v>0.94117647058823528</v>
      </c>
      <c r="W4" s="31" t="s">
        <v>12</v>
      </c>
      <c r="X4" s="414">
        <f>'07'!X11+'08'!X11+'09'!X11</f>
        <v>41</v>
      </c>
      <c r="Y4" s="414">
        <f>'07'!AB11+'08'!AB11+'09'!AB11</f>
        <v>0</v>
      </c>
      <c r="Z4" s="414">
        <f>+X4+Y4</f>
        <v>41</v>
      </c>
      <c r="AA4" s="414">
        <f>'07'!AE11+'08'!AE11+'09'!AE11</f>
        <v>30</v>
      </c>
      <c r="AB4" s="415">
        <f>IFERROR(AA4/Z4,"-")</f>
        <v>0.73170731707317072</v>
      </c>
      <c r="AD4" s="31" t="s">
        <v>12</v>
      </c>
      <c r="AE4" s="414">
        <f>'10'!X11+'11'!X11+'12'!X11</f>
        <v>27</v>
      </c>
      <c r="AF4" s="414">
        <f>'10'!AB11+'11'!AB11+'12'!AB11</f>
        <v>0</v>
      </c>
      <c r="AG4" s="414">
        <f>+AE4+AF4</f>
        <v>27</v>
      </c>
      <c r="AH4" s="414">
        <f>'10'!AE11+'11'!AE11+'12'!AE11</f>
        <v>18</v>
      </c>
      <c r="AI4" s="415">
        <f>IFERROR(AH4/AG4,"-")</f>
        <v>0.66666666666666663</v>
      </c>
    </row>
    <row r="5" spans="2:35" x14ac:dyDescent="0.25">
      <c r="B5" s="40" t="s">
        <v>13</v>
      </c>
      <c r="C5" s="414">
        <f t="shared" ref="C5:C63" si="1">J5+Q5+X5+AE5</f>
        <v>0</v>
      </c>
      <c r="D5" s="414">
        <f t="shared" ref="D5:D63" si="2">K5+R5+Y5+AF5</f>
        <v>492</v>
      </c>
      <c r="E5" s="414">
        <f t="shared" ref="E5:E63" si="3">L5+S5+Z5+AG5</f>
        <v>492</v>
      </c>
      <c r="F5" s="414">
        <f t="shared" ref="F5:F63" si="4">M5+T5+AA5+AH5</f>
        <v>488</v>
      </c>
      <c r="G5" s="415">
        <f t="shared" ref="G5:G63" si="5">IFERROR(F5/E5,"-")</f>
        <v>0.99186991869918695</v>
      </c>
      <c r="I5" s="40" t="s">
        <v>13</v>
      </c>
      <c r="J5" s="414">
        <f>+'01'!X12+'02'!X12+'03'!X12</f>
        <v>0</v>
      </c>
      <c r="K5" s="414">
        <f>+'01'!AB12+'02'!AB12+'03'!AB12</f>
        <v>127</v>
      </c>
      <c r="L5" s="414">
        <f t="shared" ref="L5:L63" si="6">+J5+K5</f>
        <v>127</v>
      </c>
      <c r="M5" s="414">
        <f>'01'!AE12+'02'!AE12+'03'!AE12</f>
        <v>127</v>
      </c>
      <c r="N5" s="415">
        <f t="shared" ref="N5:N63" si="7">IFERROR(M5/L5,"-")</f>
        <v>1</v>
      </c>
      <c r="P5" s="40" t="s">
        <v>13</v>
      </c>
      <c r="Q5" s="414">
        <f>'04'!X12+'05'!X12+'06'!X12</f>
        <v>0</v>
      </c>
      <c r="R5" s="414">
        <f>'04'!AB12+'05'!AB12+'06'!AB12</f>
        <v>95</v>
      </c>
      <c r="S5" s="414">
        <f t="shared" ref="S5:S63" si="8">SUM(Q5:R5)</f>
        <v>95</v>
      </c>
      <c r="T5" s="414">
        <f>'04'!AE12+'05'!AE12+'06'!AE12</f>
        <v>95</v>
      </c>
      <c r="U5" s="415">
        <f t="shared" si="0"/>
        <v>1</v>
      </c>
      <c r="W5" s="40" t="s">
        <v>13</v>
      </c>
      <c r="X5" s="414">
        <f>'07'!X12+'08'!X12+'09'!X12</f>
        <v>0</v>
      </c>
      <c r="Y5" s="414">
        <f>'07'!AB12+'08'!AB12+'09'!AB12</f>
        <v>130</v>
      </c>
      <c r="Z5" s="414">
        <f t="shared" ref="Z5:Z63" si="9">+X5+Y5</f>
        <v>130</v>
      </c>
      <c r="AA5" s="414">
        <f>'07'!AE12+'08'!AE12+'09'!AE12</f>
        <v>126</v>
      </c>
      <c r="AB5" s="415">
        <f t="shared" ref="AB5:AB63" si="10">IFERROR(AA5/Z5,"-")</f>
        <v>0.96923076923076923</v>
      </c>
      <c r="AD5" s="40" t="s">
        <v>13</v>
      </c>
      <c r="AE5" s="414">
        <f>'10'!X12+'11'!X12+'12'!X12</f>
        <v>0</v>
      </c>
      <c r="AF5" s="414">
        <f>'10'!AB12+'11'!AB12+'12'!AB12</f>
        <v>140</v>
      </c>
      <c r="AG5" s="414">
        <f t="shared" ref="AG5:AG63" si="11">+AE5+AF5</f>
        <v>140</v>
      </c>
      <c r="AH5" s="414">
        <f>'10'!AE12+'11'!AE12+'12'!AE12</f>
        <v>140</v>
      </c>
      <c r="AI5" s="415">
        <f t="shared" ref="AI5:AI63" si="12">IFERROR(AH5/AG5,"-")</f>
        <v>1</v>
      </c>
    </row>
    <row r="6" spans="2:35" x14ac:dyDescent="0.25">
      <c r="B6" s="40" t="s">
        <v>14</v>
      </c>
      <c r="C6" s="414">
        <f t="shared" si="1"/>
        <v>0</v>
      </c>
      <c r="D6" s="414">
        <f t="shared" si="2"/>
        <v>0</v>
      </c>
      <c r="E6" s="414">
        <f t="shared" si="3"/>
        <v>0</v>
      </c>
      <c r="F6" s="414">
        <f t="shared" si="4"/>
        <v>0</v>
      </c>
      <c r="G6" s="415" t="str">
        <f t="shared" si="5"/>
        <v>-</v>
      </c>
      <c r="I6" s="40" t="s">
        <v>14</v>
      </c>
      <c r="J6" s="414">
        <f>+'01'!X13+'02'!X13+'03'!X13</f>
        <v>0</v>
      </c>
      <c r="K6" s="414">
        <f>+'01'!AB13+'02'!AB13+'03'!AB13</f>
        <v>0</v>
      </c>
      <c r="L6" s="414">
        <f t="shared" si="6"/>
        <v>0</v>
      </c>
      <c r="M6" s="414">
        <f>'01'!AE13+'02'!AE13+'03'!AE13</f>
        <v>0</v>
      </c>
      <c r="N6" s="415" t="str">
        <f t="shared" si="7"/>
        <v>-</v>
      </c>
      <c r="P6" s="40" t="s">
        <v>14</v>
      </c>
      <c r="Q6" s="414">
        <f>'04'!X13+'05'!X13+'06'!X13</f>
        <v>0</v>
      </c>
      <c r="R6" s="414">
        <f>'04'!AB13+'05'!AB13+'06'!AB13</f>
        <v>0</v>
      </c>
      <c r="S6" s="414">
        <f t="shared" si="8"/>
        <v>0</v>
      </c>
      <c r="T6" s="414">
        <f>'04'!AE13+'05'!AE13+'06'!AE13</f>
        <v>0</v>
      </c>
      <c r="U6" s="415" t="str">
        <f t="shared" si="0"/>
        <v>-</v>
      </c>
      <c r="W6" s="40" t="s">
        <v>14</v>
      </c>
      <c r="X6" s="414">
        <f>'07'!X13+'08'!X13+'09'!X13</f>
        <v>0</v>
      </c>
      <c r="Y6" s="414">
        <f>'07'!AB13+'08'!AB13+'09'!AB13</f>
        <v>0</v>
      </c>
      <c r="Z6" s="414">
        <f t="shared" si="9"/>
        <v>0</v>
      </c>
      <c r="AA6" s="414">
        <f>'07'!AE13+'08'!AE13+'09'!AE13</f>
        <v>0</v>
      </c>
      <c r="AB6" s="415" t="str">
        <f t="shared" si="10"/>
        <v>-</v>
      </c>
      <c r="AD6" s="40" t="s">
        <v>14</v>
      </c>
      <c r="AE6" s="414">
        <f>'10'!X13+'11'!X13+'12'!X13</f>
        <v>0</v>
      </c>
      <c r="AF6" s="414">
        <f>'10'!AB13+'11'!AB13+'12'!AB13</f>
        <v>0</v>
      </c>
      <c r="AG6" s="414">
        <f t="shared" si="11"/>
        <v>0</v>
      </c>
      <c r="AH6" s="414">
        <f>'10'!AE13+'11'!AE13+'12'!AE13</f>
        <v>0</v>
      </c>
      <c r="AI6" s="415" t="str">
        <f t="shared" si="12"/>
        <v>-</v>
      </c>
    </row>
    <row r="7" spans="2:35" x14ac:dyDescent="0.25">
      <c r="B7" s="40" t="s">
        <v>15</v>
      </c>
      <c r="C7" s="414">
        <f t="shared" si="1"/>
        <v>7</v>
      </c>
      <c r="D7" s="414">
        <f t="shared" si="2"/>
        <v>0</v>
      </c>
      <c r="E7" s="414">
        <f t="shared" si="3"/>
        <v>7</v>
      </c>
      <c r="F7" s="414">
        <f t="shared" si="4"/>
        <v>4</v>
      </c>
      <c r="G7" s="415">
        <f t="shared" si="5"/>
        <v>0.5714285714285714</v>
      </c>
      <c r="I7" s="40" t="s">
        <v>15</v>
      </c>
      <c r="J7" s="414">
        <f>+'01'!X14+'02'!X14+'03'!X14</f>
        <v>3</v>
      </c>
      <c r="K7" s="414">
        <f>+'01'!AB14+'02'!AB14+'03'!AB14</f>
        <v>0</v>
      </c>
      <c r="L7" s="414">
        <f t="shared" si="6"/>
        <v>3</v>
      </c>
      <c r="M7" s="414">
        <f>'01'!AE14+'02'!AE14+'03'!AE14</f>
        <v>3</v>
      </c>
      <c r="N7" s="415">
        <f t="shared" si="7"/>
        <v>1</v>
      </c>
      <c r="P7" s="40" t="s">
        <v>15</v>
      </c>
      <c r="Q7" s="414">
        <f>'04'!X14+'05'!X14+'06'!X14</f>
        <v>2</v>
      </c>
      <c r="R7" s="414">
        <f>'04'!AB14+'05'!AB14+'06'!AB14</f>
        <v>0</v>
      </c>
      <c r="S7" s="414">
        <f t="shared" si="8"/>
        <v>2</v>
      </c>
      <c r="T7" s="414">
        <f>'04'!AE14+'05'!AE14+'06'!AE14</f>
        <v>0</v>
      </c>
      <c r="U7" s="415">
        <f t="shared" si="0"/>
        <v>0</v>
      </c>
      <c r="W7" s="40" t="s">
        <v>15</v>
      </c>
      <c r="X7" s="414">
        <f>'07'!X14+'08'!X14+'09'!X14</f>
        <v>1</v>
      </c>
      <c r="Y7" s="414">
        <f>'07'!AB14+'08'!AB14+'09'!AB14</f>
        <v>0</v>
      </c>
      <c r="Z7" s="414">
        <f t="shared" si="9"/>
        <v>1</v>
      </c>
      <c r="AA7" s="414">
        <f>'07'!AE14+'08'!AE14+'09'!AE14</f>
        <v>0</v>
      </c>
      <c r="AB7" s="415">
        <f t="shared" si="10"/>
        <v>0</v>
      </c>
      <c r="AD7" s="40" t="s">
        <v>15</v>
      </c>
      <c r="AE7" s="414">
        <f>'10'!X14+'11'!X14+'12'!X14</f>
        <v>1</v>
      </c>
      <c r="AF7" s="414">
        <f>'10'!AB14+'11'!AB14+'12'!AB14</f>
        <v>0</v>
      </c>
      <c r="AG7" s="414">
        <f t="shared" si="11"/>
        <v>1</v>
      </c>
      <c r="AH7" s="414">
        <f>'10'!AE14+'11'!AE14+'12'!AE14</f>
        <v>1</v>
      </c>
      <c r="AI7" s="415">
        <f t="shared" si="12"/>
        <v>1</v>
      </c>
    </row>
    <row r="8" spans="2:35" x14ac:dyDescent="0.25">
      <c r="B8" s="40" t="s">
        <v>16</v>
      </c>
      <c r="C8" s="414">
        <f t="shared" si="1"/>
        <v>0</v>
      </c>
      <c r="D8" s="414">
        <f t="shared" si="2"/>
        <v>120</v>
      </c>
      <c r="E8" s="414">
        <f t="shared" si="3"/>
        <v>120</v>
      </c>
      <c r="F8" s="414">
        <f t="shared" si="4"/>
        <v>24</v>
      </c>
      <c r="G8" s="415">
        <f t="shared" si="5"/>
        <v>0.2</v>
      </c>
      <c r="I8" s="40" t="s">
        <v>16</v>
      </c>
      <c r="J8" s="414">
        <f>+'01'!X15+'02'!X15+'03'!X15</f>
        <v>0</v>
      </c>
      <c r="K8" s="414">
        <f>+'01'!AB15+'02'!AB15+'03'!AB15</f>
        <v>41</v>
      </c>
      <c r="L8" s="414">
        <f t="shared" si="6"/>
        <v>41</v>
      </c>
      <c r="M8" s="414">
        <f>'01'!AE15+'02'!AE15+'03'!AE15</f>
        <v>0</v>
      </c>
      <c r="N8" s="415">
        <f t="shared" si="7"/>
        <v>0</v>
      </c>
      <c r="P8" s="40" t="s">
        <v>16</v>
      </c>
      <c r="Q8" s="414">
        <f>'04'!X15+'05'!X15+'06'!X15</f>
        <v>0</v>
      </c>
      <c r="R8" s="414">
        <f>'04'!AB15+'05'!AB15+'06'!AB15</f>
        <v>17</v>
      </c>
      <c r="S8" s="414">
        <f t="shared" si="8"/>
        <v>17</v>
      </c>
      <c r="T8" s="414">
        <f>'04'!AE15+'05'!AE15+'06'!AE15</f>
        <v>0</v>
      </c>
      <c r="U8" s="415">
        <f t="shared" si="0"/>
        <v>0</v>
      </c>
      <c r="W8" s="40" t="s">
        <v>16</v>
      </c>
      <c r="X8" s="414">
        <f>'07'!X15+'08'!X15+'09'!X15</f>
        <v>0</v>
      </c>
      <c r="Y8" s="414">
        <f>'07'!AB15+'08'!AB15+'09'!AB15</f>
        <v>23</v>
      </c>
      <c r="Z8" s="414">
        <f t="shared" si="9"/>
        <v>23</v>
      </c>
      <c r="AA8" s="414">
        <f>'07'!AE15+'08'!AE15+'09'!AE15</f>
        <v>2</v>
      </c>
      <c r="AB8" s="415">
        <f t="shared" si="10"/>
        <v>8.6956521739130432E-2</v>
      </c>
      <c r="AD8" s="40" t="s">
        <v>16</v>
      </c>
      <c r="AE8" s="414">
        <f>'10'!X15+'11'!X15+'12'!X15</f>
        <v>0</v>
      </c>
      <c r="AF8" s="414">
        <f>'10'!AB15+'11'!AB15+'12'!AB15</f>
        <v>39</v>
      </c>
      <c r="AG8" s="414">
        <f t="shared" si="11"/>
        <v>39</v>
      </c>
      <c r="AH8" s="414">
        <f>'10'!AE15+'11'!AE15+'12'!AE15</f>
        <v>22</v>
      </c>
      <c r="AI8" s="415">
        <f t="shared" si="12"/>
        <v>0.5641025641025641</v>
      </c>
    </row>
    <row r="9" spans="2:35" x14ac:dyDescent="0.25">
      <c r="B9" s="40" t="s">
        <v>17</v>
      </c>
      <c r="C9" s="414">
        <f t="shared" si="1"/>
        <v>78</v>
      </c>
      <c r="D9" s="414">
        <f t="shared" si="2"/>
        <v>0</v>
      </c>
      <c r="E9" s="414">
        <f t="shared" si="3"/>
        <v>78</v>
      </c>
      <c r="F9" s="414">
        <f t="shared" si="4"/>
        <v>77</v>
      </c>
      <c r="G9" s="415">
        <f t="shared" si="5"/>
        <v>0.98717948717948723</v>
      </c>
      <c r="I9" s="40" t="s">
        <v>17</v>
      </c>
      <c r="J9" s="414">
        <f>+'01'!X16+'02'!X16+'03'!X16</f>
        <v>28</v>
      </c>
      <c r="K9" s="414">
        <f>+'01'!AB16+'02'!AB16+'03'!AB16</f>
        <v>0</v>
      </c>
      <c r="L9" s="414">
        <f t="shared" si="6"/>
        <v>28</v>
      </c>
      <c r="M9" s="414">
        <f>'01'!AE16+'02'!AE16+'03'!AE16</f>
        <v>27</v>
      </c>
      <c r="N9" s="415">
        <f t="shared" si="7"/>
        <v>0.9642857142857143</v>
      </c>
      <c r="P9" s="40" t="s">
        <v>17</v>
      </c>
      <c r="Q9" s="414">
        <f>'04'!X16+'05'!X16+'06'!X16</f>
        <v>15</v>
      </c>
      <c r="R9" s="414">
        <f>'04'!AB16+'05'!AB16+'06'!AB16</f>
        <v>0</v>
      </c>
      <c r="S9" s="414">
        <f t="shared" si="8"/>
        <v>15</v>
      </c>
      <c r="T9" s="414">
        <f>'04'!AE16+'05'!AE16+'06'!AE16</f>
        <v>15</v>
      </c>
      <c r="U9" s="415">
        <f t="shared" si="0"/>
        <v>1</v>
      </c>
      <c r="W9" s="40" t="s">
        <v>17</v>
      </c>
      <c r="X9" s="414">
        <f>'07'!X16+'08'!X16+'09'!X16</f>
        <v>19</v>
      </c>
      <c r="Y9" s="414">
        <f>'07'!AB16+'08'!AB16+'09'!AB16</f>
        <v>0</v>
      </c>
      <c r="Z9" s="414">
        <f t="shared" si="9"/>
        <v>19</v>
      </c>
      <c r="AA9" s="414">
        <f>'07'!AE16+'08'!AE16+'09'!AE16</f>
        <v>19</v>
      </c>
      <c r="AB9" s="415">
        <f t="shared" si="10"/>
        <v>1</v>
      </c>
      <c r="AD9" s="40" t="s">
        <v>17</v>
      </c>
      <c r="AE9" s="414">
        <f>'10'!X16+'11'!X16+'12'!X16</f>
        <v>16</v>
      </c>
      <c r="AF9" s="414">
        <f>'10'!AB16+'11'!AB16+'12'!AB16</f>
        <v>0</v>
      </c>
      <c r="AG9" s="414">
        <f t="shared" si="11"/>
        <v>16</v>
      </c>
      <c r="AH9" s="414">
        <f>'10'!AE16+'11'!AE16+'12'!AE16</f>
        <v>16</v>
      </c>
      <c r="AI9" s="415">
        <f t="shared" si="12"/>
        <v>1</v>
      </c>
    </row>
    <row r="10" spans="2:35" x14ac:dyDescent="0.25">
      <c r="B10" s="40" t="s">
        <v>18</v>
      </c>
      <c r="C10" s="414">
        <f t="shared" si="1"/>
        <v>0</v>
      </c>
      <c r="D10" s="414">
        <f t="shared" si="2"/>
        <v>270</v>
      </c>
      <c r="E10" s="414">
        <f t="shared" si="3"/>
        <v>270</v>
      </c>
      <c r="F10" s="414">
        <f t="shared" si="4"/>
        <v>263</v>
      </c>
      <c r="G10" s="415">
        <f t="shared" si="5"/>
        <v>0.97407407407407409</v>
      </c>
      <c r="I10" s="40" t="s">
        <v>18</v>
      </c>
      <c r="J10" s="414">
        <f>+'01'!X17+'02'!X17+'03'!X17</f>
        <v>0</v>
      </c>
      <c r="K10" s="414">
        <f>+'01'!AB17+'02'!AB17+'03'!AB17</f>
        <v>84</v>
      </c>
      <c r="L10" s="414">
        <f t="shared" si="6"/>
        <v>84</v>
      </c>
      <c r="M10" s="414">
        <f>'01'!AE17+'02'!AE17+'03'!AE17</f>
        <v>84</v>
      </c>
      <c r="N10" s="415">
        <f t="shared" si="7"/>
        <v>1</v>
      </c>
      <c r="P10" s="40" t="s">
        <v>18</v>
      </c>
      <c r="Q10" s="414">
        <f>'04'!X17+'05'!X17+'06'!X17</f>
        <v>0</v>
      </c>
      <c r="R10" s="414">
        <f>'04'!AB17+'05'!AB17+'06'!AB17</f>
        <v>39</v>
      </c>
      <c r="S10" s="414">
        <f t="shared" si="8"/>
        <v>39</v>
      </c>
      <c r="T10" s="414">
        <f>'04'!AE17+'05'!AE17+'06'!AE17</f>
        <v>39</v>
      </c>
      <c r="U10" s="415">
        <f t="shared" si="0"/>
        <v>1</v>
      </c>
      <c r="W10" s="40" t="s">
        <v>18</v>
      </c>
      <c r="X10" s="414">
        <f>'07'!X17+'08'!X17+'09'!X17</f>
        <v>0</v>
      </c>
      <c r="Y10" s="414">
        <f>'07'!AB17+'08'!AB17+'09'!AB17</f>
        <v>61</v>
      </c>
      <c r="Z10" s="414">
        <f t="shared" si="9"/>
        <v>61</v>
      </c>
      <c r="AA10" s="414">
        <f>'07'!AE17+'08'!AE17+'09'!AE17</f>
        <v>60</v>
      </c>
      <c r="AB10" s="415">
        <f t="shared" si="10"/>
        <v>0.98360655737704916</v>
      </c>
      <c r="AD10" s="40" t="s">
        <v>18</v>
      </c>
      <c r="AE10" s="414">
        <f>'10'!X17+'11'!X17+'12'!X17</f>
        <v>0</v>
      </c>
      <c r="AF10" s="414">
        <f>'10'!AB17+'11'!AB17+'12'!AB17</f>
        <v>86</v>
      </c>
      <c r="AG10" s="414">
        <f t="shared" si="11"/>
        <v>86</v>
      </c>
      <c r="AH10" s="414">
        <f>'10'!AE17+'11'!AE17+'12'!AE17</f>
        <v>80</v>
      </c>
      <c r="AI10" s="415">
        <f t="shared" si="12"/>
        <v>0.93023255813953487</v>
      </c>
    </row>
    <row r="11" spans="2:35" hidden="1" x14ac:dyDescent="0.25">
      <c r="B11" s="40" t="s">
        <v>19</v>
      </c>
      <c r="C11" s="414">
        <f t="shared" si="1"/>
        <v>0</v>
      </c>
      <c r="D11" s="414">
        <f t="shared" si="2"/>
        <v>0</v>
      </c>
      <c r="E11" s="414">
        <f t="shared" si="3"/>
        <v>0</v>
      </c>
      <c r="F11" s="414">
        <f t="shared" si="4"/>
        <v>0</v>
      </c>
      <c r="G11" s="415" t="str">
        <f t="shared" si="5"/>
        <v>-</v>
      </c>
      <c r="I11" s="40" t="s">
        <v>19</v>
      </c>
      <c r="J11" s="414">
        <f>+'01'!X18+'02'!X18+'03'!X18</f>
        <v>0</v>
      </c>
      <c r="K11" s="414">
        <f>+'01'!AB18+'02'!AB18+'03'!AB18</f>
        <v>0</v>
      </c>
      <c r="L11" s="414">
        <f t="shared" si="6"/>
        <v>0</v>
      </c>
      <c r="M11" s="414">
        <f>'01'!AE18+'02'!AE18+'03'!AE18</f>
        <v>0</v>
      </c>
      <c r="N11" s="415" t="str">
        <f t="shared" si="7"/>
        <v>-</v>
      </c>
      <c r="P11" s="40" t="s">
        <v>19</v>
      </c>
      <c r="Q11" s="414">
        <f>'04'!X18+'05'!X18+'06'!X18</f>
        <v>0</v>
      </c>
      <c r="R11" s="414">
        <f>'04'!AB18+'05'!AB18+'06'!AB18</f>
        <v>0</v>
      </c>
      <c r="S11" s="414">
        <f t="shared" si="8"/>
        <v>0</v>
      </c>
      <c r="T11" s="414">
        <f>'04'!AE18+'05'!AE18+'06'!AE18</f>
        <v>0</v>
      </c>
      <c r="U11" s="415" t="str">
        <f t="shared" si="0"/>
        <v>-</v>
      </c>
      <c r="W11" s="40" t="s">
        <v>19</v>
      </c>
      <c r="X11" s="414">
        <f>'07'!X18+'08'!X18+'09'!X18</f>
        <v>0</v>
      </c>
      <c r="Y11" s="414">
        <f>'07'!AB18+'08'!AB18+'09'!AB18</f>
        <v>0</v>
      </c>
      <c r="Z11" s="414">
        <f t="shared" si="9"/>
        <v>0</v>
      </c>
      <c r="AA11" s="414">
        <f>'07'!AE18+'08'!AE18+'09'!AE18</f>
        <v>0</v>
      </c>
      <c r="AB11" s="415" t="str">
        <f t="shared" si="10"/>
        <v>-</v>
      </c>
      <c r="AD11" s="40" t="s">
        <v>19</v>
      </c>
      <c r="AE11" s="414">
        <f>'10'!X18+'11'!X18+'12'!X18</f>
        <v>0</v>
      </c>
      <c r="AF11" s="414">
        <f>'10'!AB18+'11'!AB18+'12'!AB18</f>
        <v>0</v>
      </c>
      <c r="AG11" s="414">
        <f t="shared" si="11"/>
        <v>0</v>
      </c>
      <c r="AH11" s="414">
        <f>'10'!AE18+'11'!AE18+'12'!AE18</f>
        <v>0</v>
      </c>
      <c r="AI11" s="415" t="str">
        <f t="shared" si="12"/>
        <v>-</v>
      </c>
    </row>
    <row r="12" spans="2:35" x14ac:dyDescent="0.25">
      <c r="B12" s="40" t="s">
        <v>20</v>
      </c>
      <c r="C12" s="414">
        <f t="shared" si="1"/>
        <v>0</v>
      </c>
      <c r="D12" s="414">
        <f t="shared" si="2"/>
        <v>178</v>
      </c>
      <c r="E12" s="414">
        <f t="shared" si="3"/>
        <v>178</v>
      </c>
      <c r="F12" s="414">
        <f t="shared" si="4"/>
        <v>176</v>
      </c>
      <c r="G12" s="415">
        <f t="shared" si="5"/>
        <v>0.9887640449438202</v>
      </c>
      <c r="I12" s="40" t="s">
        <v>20</v>
      </c>
      <c r="J12" s="414">
        <f>+'01'!X19+'02'!X19+'03'!X19</f>
        <v>0</v>
      </c>
      <c r="K12" s="414">
        <f>+'01'!AB19+'02'!AB19+'03'!AB19</f>
        <v>31</v>
      </c>
      <c r="L12" s="414">
        <f t="shared" si="6"/>
        <v>31</v>
      </c>
      <c r="M12" s="414">
        <f>'01'!AE19+'02'!AE19+'03'!AE19</f>
        <v>31</v>
      </c>
      <c r="N12" s="415">
        <f t="shared" si="7"/>
        <v>1</v>
      </c>
      <c r="P12" s="40" t="s">
        <v>20</v>
      </c>
      <c r="Q12" s="414">
        <f>'04'!X19+'05'!X19+'06'!X19</f>
        <v>0</v>
      </c>
      <c r="R12" s="414">
        <f>'04'!AB19+'05'!AB19+'06'!AB19</f>
        <v>38</v>
      </c>
      <c r="S12" s="414">
        <f t="shared" si="8"/>
        <v>38</v>
      </c>
      <c r="T12" s="414">
        <f>'04'!AE19+'05'!AE19+'06'!AE19</f>
        <v>37</v>
      </c>
      <c r="U12" s="415">
        <f t="shared" si="0"/>
        <v>0.97368421052631582</v>
      </c>
      <c r="W12" s="40" t="s">
        <v>20</v>
      </c>
      <c r="X12" s="414">
        <f>'07'!X19+'08'!X19+'09'!X19</f>
        <v>0</v>
      </c>
      <c r="Y12" s="414">
        <f>'07'!AB19+'08'!AB19+'09'!AB19</f>
        <v>39</v>
      </c>
      <c r="Z12" s="414">
        <f t="shared" si="9"/>
        <v>39</v>
      </c>
      <c r="AA12" s="414">
        <f>'07'!AE19+'08'!AE19+'09'!AE19</f>
        <v>38</v>
      </c>
      <c r="AB12" s="415">
        <f t="shared" si="10"/>
        <v>0.97435897435897434</v>
      </c>
      <c r="AD12" s="40" t="s">
        <v>20</v>
      </c>
      <c r="AE12" s="414">
        <f>'10'!X19+'11'!X19+'12'!X19</f>
        <v>0</v>
      </c>
      <c r="AF12" s="414">
        <f>'10'!AB19+'11'!AB19+'12'!AB19</f>
        <v>70</v>
      </c>
      <c r="AG12" s="414">
        <f t="shared" si="11"/>
        <v>70</v>
      </c>
      <c r="AH12" s="414">
        <f>'10'!AE19+'11'!AE19+'12'!AE19</f>
        <v>70</v>
      </c>
      <c r="AI12" s="415">
        <f t="shared" si="12"/>
        <v>1</v>
      </c>
    </row>
    <row r="13" spans="2:35" hidden="1" x14ac:dyDescent="0.25">
      <c r="B13" s="40" t="s">
        <v>21</v>
      </c>
      <c r="C13" s="414">
        <f t="shared" si="1"/>
        <v>0</v>
      </c>
      <c r="D13" s="414">
        <f t="shared" si="2"/>
        <v>0</v>
      </c>
      <c r="E13" s="414">
        <f t="shared" si="3"/>
        <v>0</v>
      </c>
      <c r="F13" s="414">
        <f t="shared" si="4"/>
        <v>0</v>
      </c>
      <c r="G13" s="415" t="str">
        <f t="shared" si="5"/>
        <v>-</v>
      </c>
      <c r="I13" s="40" t="s">
        <v>21</v>
      </c>
      <c r="J13" s="414">
        <f>+'01'!X20+'02'!X20+'03'!X20</f>
        <v>0</v>
      </c>
      <c r="K13" s="414">
        <f>+'01'!AB20+'02'!AB20+'03'!AB20</f>
        <v>0</v>
      </c>
      <c r="L13" s="414">
        <f t="shared" si="6"/>
        <v>0</v>
      </c>
      <c r="M13" s="414">
        <f>'01'!AE20+'02'!AE20+'03'!AE20</f>
        <v>0</v>
      </c>
      <c r="N13" s="415" t="str">
        <f t="shared" si="7"/>
        <v>-</v>
      </c>
      <c r="P13" s="40" t="s">
        <v>21</v>
      </c>
      <c r="Q13" s="414">
        <f>'04'!X20+'05'!X20+'06'!X20</f>
        <v>0</v>
      </c>
      <c r="R13" s="414">
        <f>'04'!AB20+'05'!AB20+'06'!AB20</f>
        <v>0</v>
      </c>
      <c r="S13" s="414">
        <f t="shared" si="8"/>
        <v>0</v>
      </c>
      <c r="T13" s="414">
        <f>'04'!AE20+'05'!AE20+'06'!AE20</f>
        <v>0</v>
      </c>
      <c r="U13" s="415" t="str">
        <f t="shared" si="0"/>
        <v>-</v>
      </c>
      <c r="W13" s="40" t="s">
        <v>21</v>
      </c>
      <c r="X13" s="414">
        <f>'07'!X20+'08'!X20+'09'!X20</f>
        <v>0</v>
      </c>
      <c r="Y13" s="414">
        <f>'07'!AB20+'08'!AB20+'09'!AB20</f>
        <v>0</v>
      </c>
      <c r="Z13" s="414">
        <f t="shared" si="9"/>
        <v>0</v>
      </c>
      <c r="AA13" s="414">
        <f>'07'!AE20+'08'!AE20+'09'!AE20</f>
        <v>0</v>
      </c>
      <c r="AB13" s="415" t="str">
        <f t="shared" si="10"/>
        <v>-</v>
      </c>
      <c r="AD13" s="40" t="s">
        <v>21</v>
      </c>
      <c r="AE13" s="414">
        <f>'10'!X20+'11'!X20+'12'!X20</f>
        <v>0</v>
      </c>
      <c r="AF13" s="414">
        <f>'10'!AB20+'11'!AB20+'12'!AB20</f>
        <v>0</v>
      </c>
      <c r="AG13" s="414">
        <f t="shared" si="11"/>
        <v>0</v>
      </c>
      <c r="AH13" s="414">
        <f>'10'!AE20+'11'!AE20+'12'!AE20</f>
        <v>0</v>
      </c>
      <c r="AI13" s="415" t="str">
        <f t="shared" si="12"/>
        <v>-</v>
      </c>
    </row>
    <row r="14" spans="2:35" x14ac:dyDescent="0.25">
      <c r="B14" s="40" t="s">
        <v>22</v>
      </c>
      <c r="C14" s="414">
        <f t="shared" si="1"/>
        <v>1</v>
      </c>
      <c r="D14" s="414">
        <f t="shared" si="2"/>
        <v>381</v>
      </c>
      <c r="E14" s="414">
        <f t="shared" si="3"/>
        <v>382</v>
      </c>
      <c r="F14" s="414">
        <f t="shared" si="4"/>
        <v>374</v>
      </c>
      <c r="G14" s="415">
        <f t="shared" si="5"/>
        <v>0.97905759162303663</v>
      </c>
      <c r="I14" s="40" t="s">
        <v>22</v>
      </c>
      <c r="J14" s="414">
        <f>+'01'!X21+'02'!X21+'03'!X21</f>
        <v>0</v>
      </c>
      <c r="K14" s="414">
        <f>+'01'!AB21+'02'!AB21+'03'!AB21</f>
        <v>129</v>
      </c>
      <c r="L14" s="414">
        <f t="shared" si="6"/>
        <v>129</v>
      </c>
      <c r="M14" s="414">
        <f>'01'!AE21+'02'!AE21+'03'!AE21</f>
        <v>127</v>
      </c>
      <c r="N14" s="415">
        <f t="shared" si="7"/>
        <v>0.98449612403100772</v>
      </c>
      <c r="P14" s="40" t="s">
        <v>22</v>
      </c>
      <c r="Q14" s="414">
        <f>'04'!X21+'05'!X21+'06'!X21</f>
        <v>0</v>
      </c>
      <c r="R14" s="414">
        <f>'04'!AB21+'05'!AB21+'06'!AB21</f>
        <v>58</v>
      </c>
      <c r="S14" s="414">
        <f t="shared" si="8"/>
        <v>58</v>
      </c>
      <c r="T14" s="414">
        <f>'04'!AE21+'05'!AE21+'06'!AE21</f>
        <v>57</v>
      </c>
      <c r="U14" s="415">
        <f t="shared" si="0"/>
        <v>0.98275862068965514</v>
      </c>
      <c r="W14" s="40" t="s">
        <v>22</v>
      </c>
      <c r="X14" s="414">
        <f>'07'!X21+'08'!X21+'09'!X21</f>
        <v>1</v>
      </c>
      <c r="Y14" s="414">
        <f>'07'!AB21+'08'!AB21+'09'!AB21</f>
        <v>111</v>
      </c>
      <c r="Z14" s="414">
        <f t="shared" si="9"/>
        <v>112</v>
      </c>
      <c r="AA14" s="414">
        <f>'07'!AE21+'08'!AE21+'09'!AE21</f>
        <v>112</v>
      </c>
      <c r="AB14" s="415">
        <f t="shared" si="10"/>
        <v>1</v>
      </c>
      <c r="AD14" s="40" t="s">
        <v>22</v>
      </c>
      <c r="AE14" s="414">
        <f>'10'!X21+'11'!X21+'12'!X21</f>
        <v>0</v>
      </c>
      <c r="AF14" s="414">
        <f>'10'!AB21+'11'!AB21+'12'!AB21</f>
        <v>83</v>
      </c>
      <c r="AG14" s="414">
        <f t="shared" si="11"/>
        <v>83</v>
      </c>
      <c r="AH14" s="414">
        <f>'10'!AE21+'11'!AE21+'12'!AE21</f>
        <v>78</v>
      </c>
      <c r="AI14" s="415">
        <f t="shared" si="12"/>
        <v>0.93975903614457834</v>
      </c>
    </row>
    <row r="15" spans="2:35" hidden="1" x14ac:dyDescent="0.25">
      <c r="B15" s="40" t="s">
        <v>23</v>
      </c>
      <c r="C15" s="414">
        <f t="shared" si="1"/>
        <v>0</v>
      </c>
      <c r="D15" s="414">
        <f t="shared" si="2"/>
        <v>0</v>
      </c>
      <c r="E15" s="414">
        <f t="shared" si="3"/>
        <v>0</v>
      </c>
      <c r="F15" s="414">
        <f t="shared" si="4"/>
        <v>0</v>
      </c>
      <c r="G15" s="415" t="str">
        <f t="shared" si="5"/>
        <v>-</v>
      </c>
      <c r="I15" s="40" t="s">
        <v>23</v>
      </c>
      <c r="J15" s="414">
        <f>+'01'!X22+'02'!X22+'03'!X22</f>
        <v>0</v>
      </c>
      <c r="K15" s="414">
        <f>+'01'!AB22+'02'!AB22+'03'!AB22</f>
        <v>0</v>
      </c>
      <c r="L15" s="414">
        <f t="shared" si="6"/>
        <v>0</v>
      </c>
      <c r="M15" s="414">
        <f>'01'!AE22+'02'!AE22+'03'!AE22</f>
        <v>0</v>
      </c>
      <c r="N15" s="415" t="str">
        <f t="shared" si="7"/>
        <v>-</v>
      </c>
      <c r="P15" s="40" t="s">
        <v>23</v>
      </c>
      <c r="Q15" s="414">
        <f>'04'!X22+'05'!X22+'06'!X22</f>
        <v>0</v>
      </c>
      <c r="R15" s="414">
        <f>'04'!AB22+'05'!AB22+'06'!AB22</f>
        <v>0</v>
      </c>
      <c r="S15" s="414">
        <f t="shared" si="8"/>
        <v>0</v>
      </c>
      <c r="T15" s="414">
        <f>'04'!AE22+'05'!AE22+'06'!AE22</f>
        <v>0</v>
      </c>
      <c r="U15" s="415" t="str">
        <f t="shared" si="0"/>
        <v>-</v>
      </c>
      <c r="W15" s="40" t="s">
        <v>23</v>
      </c>
      <c r="X15" s="414">
        <f>'07'!X22+'08'!X22+'09'!X22</f>
        <v>0</v>
      </c>
      <c r="Y15" s="414">
        <f>'07'!AB22+'08'!AB22+'09'!AB22</f>
        <v>0</v>
      </c>
      <c r="Z15" s="414">
        <f t="shared" si="9"/>
        <v>0</v>
      </c>
      <c r="AA15" s="414">
        <f>'07'!AE22+'08'!AE22+'09'!AE22</f>
        <v>0</v>
      </c>
      <c r="AB15" s="415" t="str">
        <f t="shared" si="10"/>
        <v>-</v>
      </c>
      <c r="AD15" s="40" t="s">
        <v>23</v>
      </c>
      <c r="AE15" s="414">
        <f>'10'!X22+'11'!X22+'12'!X22</f>
        <v>0</v>
      </c>
      <c r="AF15" s="414">
        <f>'10'!AB22+'11'!AB22+'12'!AB22</f>
        <v>0</v>
      </c>
      <c r="AG15" s="414">
        <f t="shared" si="11"/>
        <v>0</v>
      </c>
      <c r="AH15" s="414">
        <f>'10'!AE22+'11'!AE22+'12'!AE22</f>
        <v>0</v>
      </c>
      <c r="AI15" s="415" t="str">
        <f t="shared" si="12"/>
        <v>-</v>
      </c>
    </row>
    <row r="16" spans="2:35" hidden="1" x14ac:dyDescent="0.25">
      <c r="B16" s="40" t="s">
        <v>24</v>
      </c>
      <c r="C16" s="414">
        <f t="shared" si="1"/>
        <v>0</v>
      </c>
      <c r="D16" s="414">
        <f t="shared" si="2"/>
        <v>0</v>
      </c>
      <c r="E16" s="414">
        <f t="shared" si="3"/>
        <v>0</v>
      </c>
      <c r="F16" s="414">
        <f t="shared" si="4"/>
        <v>0</v>
      </c>
      <c r="G16" s="415" t="str">
        <f t="shared" si="5"/>
        <v>-</v>
      </c>
      <c r="I16" s="40" t="s">
        <v>24</v>
      </c>
      <c r="J16" s="414">
        <f>+'01'!X23+'02'!X23+'03'!X23</f>
        <v>0</v>
      </c>
      <c r="K16" s="414">
        <f>+'01'!AB23+'02'!AB23+'03'!AB23</f>
        <v>0</v>
      </c>
      <c r="L16" s="414">
        <f t="shared" si="6"/>
        <v>0</v>
      </c>
      <c r="M16" s="414">
        <f>'01'!AE23+'02'!AE23+'03'!AE23</f>
        <v>0</v>
      </c>
      <c r="N16" s="415" t="str">
        <f t="shared" si="7"/>
        <v>-</v>
      </c>
      <c r="P16" s="40" t="s">
        <v>24</v>
      </c>
      <c r="Q16" s="414">
        <f>'04'!X23+'05'!X23+'06'!X23</f>
        <v>0</v>
      </c>
      <c r="R16" s="414">
        <f>'04'!AB23+'05'!AB23+'06'!AB23</f>
        <v>0</v>
      </c>
      <c r="S16" s="414">
        <f t="shared" si="8"/>
        <v>0</v>
      </c>
      <c r="T16" s="414">
        <f>'04'!AE23+'05'!AE23+'06'!AE23</f>
        <v>0</v>
      </c>
      <c r="U16" s="415" t="str">
        <f t="shared" si="0"/>
        <v>-</v>
      </c>
      <c r="W16" s="40" t="s">
        <v>24</v>
      </c>
      <c r="X16" s="414">
        <f>'07'!X23+'08'!X23+'09'!X23</f>
        <v>0</v>
      </c>
      <c r="Y16" s="414">
        <f>'07'!AB23+'08'!AB23+'09'!AB23</f>
        <v>0</v>
      </c>
      <c r="Z16" s="414">
        <f t="shared" si="9"/>
        <v>0</v>
      </c>
      <c r="AA16" s="414">
        <f>'07'!AE23+'08'!AE23+'09'!AE23</f>
        <v>0</v>
      </c>
      <c r="AB16" s="415" t="str">
        <f t="shared" si="10"/>
        <v>-</v>
      </c>
      <c r="AD16" s="40" t="s">
        <v>24</v>
      </c>
      <c r="AE16" s="414">
        <f>'10'!X23+'11'!X23+'12'!X23</f>
        <v>0</v>
      </c>
      <c r="AF16" s="414">
        <f>'10'!AB23+'11'!AB23+'12'!AB23</f>
        <v>0</v>
      </c>
      <c r="AG16" s="414">
        <f t="shared" si="11"/>
        <v>0</v>
      </c>
      <c r="AH16" s="414">
        <f>'10'!AE23+'11'!AE23+'12'!AE23</f>
        <v>0</v>
      </c>
      <c r="AI16" s="415" t="str">
        <f t="shared" si="12"/>
        <v>-</v>
      </c>
    </row>
    <row r="17" spans="2:35" hidden="1" x14ac:dyDescent="0.25">
      <c r="B17" s="40" t="s">
        <v>25</v>
      </c>
      <c r="C17" s="414">
        <f t="shared" si="1"/>
        <v>0</v>
      </c>
      <c r="D17" s="414">
        <f t="shared" si="2"/>
        <v>0</v>
      </c>
      <c r="E17" s="414">
        <f t="shared" si="3"/>
        <v>0</v>
      </c>
      <c r="F17" s="414">
        <f t="shared" si="4"/>
        <v>0</v>
      </c>
      <c r="G17" s="415" t="str">
        <f t="shared" si="5"/>
        <v>-</v>
      </c>
      <c r="I17" s="40" t="s">
        <v>25</v>
      </c>
      <c r="J17" s="414">
        <f>+'01'!X24+'02'!X24+'03'!X24</f>
        <v>0</v>
      </c>
      <c r="K17" s="414">
        <f>+'01'!AB24+'02'!AB24+'03'!AB24</f>
        <v>0</v>
      </c>
      <c r="L17" s="414">
        <f t="shared" si="6"/>
        <v>0</v>
      </c>
      <c r="M17" s="414">
        <f>'01'!AE24+'02'!AE24+'03'!AE24</f>
        <v>0</v>
      </c>
      <c r="N17" s="415" t="str">
        <f t="shared" si="7"/>
        <v>-</v>
      </c>
      <c r="P17" s="40" t="s">
        <v>25</v>
      </c>
      <c r="Q17" s="414">
        <f>'04'!X24+'05'!X24+'06'!X24</f>
        <v>0</v>
      </c>
      <c r="R17" s="414">
        <f>'04'!AB24+'05'!AB24+'06'!AB24</f>
        <v>0</v>
      </c>
      <c r="S17" s="414">
        <f t="shared" si="8"/>
        <v>0</v>
      </c>
      <c r="T17" s="414">
        <f>'04'!AE24+'05'!AE24+'06'!AE24</f>
        <v>0</v>
      </c>
      <c r="U17" s="415" t="str">
        <f t="shared" si="0"/>
        <v>-</v>
      </c>
      <c r="W17" s="40" t="s">
        <v>25</v>
      </c>
      <c r="X17" s="414">
        <f>'07'!X24+'08'!X24+'09'!X24</f>
        <v>0</v>
      </c>
      <c r="Y17" s="414">
        <f>'07'!AB24+'08'!AB24+'09'!AB24</f>
        <v>0</v>
      </c>
      <c r="Z17" s="414">
        <f t="shared" si="9"/>
        <v>0</v>
      </c>
      <c r="AA17" s="414">
        <f>'07'!AE24+'08'!AE24+'09'!AE24</f>
        <v>0</v>
      </c>
      <c r="AB17" s="415" t="str">
        <f t="shared" si="10"/>
        <v>-</v>
      </c>
      <c r="AD17" s="40" t="s">
        <v>25</v>
      </c>
      <c r="AE17" s="414">
        <f>'10'!X24+'11'!X24+'12'!X24</f>
        <v>0</v>
      </c>
      <c r="AF17" s="414">
        <f>'10'!AB24+'11'!AB24+'12'!AB24</f>
        <v>0</v>
      </c>
      <c r="AG17" s="414">
        <f t="shared" si="11"/>
        <v>0</v>
      </c>
      <c r="AH17" s="414">
        <f>'10'!AE24+'11'!AE24+'12'!AE24</f>
        <v>0</v>
      </c>
      <c r="AI17" s="415" t="str">
        <f t="shared" si="12"/>
        <v>-</v>
      </c>
    </row>
    <row r="18" spans="2:35" hidden="1" x14ac:dyDescent="0.25">
      <c r="B18" s="40" t="s">
        <v>26</v>
      </c>
      <c r="C18" s="414">
        <f t="shared" si="1"/>
        <v>0</v>
      </c>
      <c r="D18" s="414">
        <f t="shared" si="2"/>
        <v>0</v>
      </c>
      <c r="E18" s="414">
        <f t="shared" si="3"/>
        <v>0</v>
      </c>
      <c r="F18" s="414">
        <f t="shared" si="4"/>
        <v>0</v>
      </c>
      <c r="G18" s="415" t="str">
        <f t="shared" si="5"/>
        <v>-</v>
      </c>
      <c r="I18" s="40" t="s">
        <v>26</v>
      </c>
      <c r="J18" s="414">
        <f>+'01'!X25+'02'!X25+'03'!X25</f>
        <v>0</v>
      </c>
      <c r="K18" s="414">
        <f>+'01'!AB25+'02'!AB25+'03'!AB25</f>
        <v>0</v>
      </c>
      <c r="L18" s="414">
        <f t="shared" si="6"/>
        <v>0</v>
      </c>
      <c r="M18" s="414">
        <f>'01'!AE25+'02'!AE25+'03'!AE25</f>
        <v>0</v>
      </c>
      <c r="N18" s="415" t="str">
        <f t="shared" si="7"/>
        <v>-</v>
      </c>
      <c r="P18" s="40" t="s">
        <v>26</v>
      </c>
      <c r="Q18" s="414">
        <f>'04'!X25+'05'!X25+'06'!X25</f>
        <v>0</v>
      </c>
      <c r="R18" s="414">
        <f>'04'!AB25+'05'!AB25+'06'!AB25</f>
        <v>0</v>
      </c>
      <c r="S18" s="414">
        <f t="shared" si="8"/>
        <v>0</v>
      </c>
      <c r="T18" s="414">
        <f>'04'!AE25+'05'!AE25+'06'!AE25</f>
        <v>0</v>
      </c>
      <c r="U18" s="415" t="str">
        <f t="shared" si="0"/>
        <v>-</v>
      </c>
      <c r="W18" s="40" t="s">
        <v>26</v>
      </c>
      <c r="X18" s="414">
        <f>'07'!X25+'08'!X25+'09'!X25</f>
        <v>0</v>
      </c>
      <c r="Y18" s="414">
        <f>'07'!AB25+'08'!AB25+'09'!AB25</f>
        <v>0</v>
      </c>
      <c r="Z18" s="414">
        <f t="shared" si="9"/>
        <v>0</v>
      </c>
      <c r="AA18" s="414">
        <f>'07'!AE25+'08'!AE25+'09'!AE25</f>
        <v>0</v>
      </c>
      <c r="AB18" s="415" t="str">
        <f t="shared" si="10"/>
        <v>-</v>
      </c>
      <c r="AD18" s="40" t="s">
        <v>26</v>
      </c>
      <c r="AE18" s="414">
        <f>'10'!X25+'11'!X25+'12'!X25</f>
        <v>0</v>
      </c>
      <c r="AF18" s="414">
        <f>'10'!AB25+'11'!AB25+'12'!AB25</f>
        <v>0</v>
      </c>
      <c r="AG18" s="414">
        <f t="shared" si="11"/>
        <v>0</v>
      </c>
      <c r="AH18" s="414">
        <f>'10'!AE25+'11'!AE25+'12'!AE25</f>
        <v>0</v>
      </c>
      <c r="AI18" s="415" t="str">
        <f t="shared" si="12"/>
        <v>-</v>
      </c>
    </row>
    <row r="19" spans="2:35" hidden="1" x14ac:dyDescent="0.25">
      <c r="B19" s="40" t="s">
        <v>27</v>
      </c>
      <c r="C19" s="414">
        <f t="shared" si="1"/>
        <v>0</v>
      </c>
      <c r="D19" s="414">
        <f t="shared" si="2"/>
        <v>0</v>
      </c>
      <c r="E19" s="414">
        <f t="shared" si="3"/>
        <v>0</v>
      </c>
      <c r="F19" s="414">
        <f t="shared" si="4"/>
        <v>0</v>
      </c>
      <c r="G19" s="415" t="str">
        <f t="shared" si="5"/>
        <v>-</v>
      </c>
      <c r="I19" s="40" t="s">
        <v>27</v>
      </c>
      <c r="J19" s="414">
        <f>+'01'!X26+'02'!X26+'03'!X26</f>
        <v>0</v>
      </c>
      <c r="K19" s="414">
        <f>+'01'!AB26+'02'!AB26+'03'!AB26</f>
        <v>0</v>
      </c>
      <c r="L19" s="414">
        <f t="shared" si="6"/>
        <v>0</v>
      </c>
      <c r="M19" s="414">
        <f>'01'!AE26+'02'!AE26+'03'!AE26</f>
        <v>0</v>
      </c>
      <c r="N19" s="415" t="str">
        <f t="shared" si="7"/>
        <v>-</v>
      </c>
      <c r="P19" s="40" t="s">
        <v>27</v>
      </c>
      <c r="Q19" s="414">
        <f>'04'!X26+'05'!X26+'06'!X26</f>
        <v>0</v>
      </c>
      <c r="R19" s="414">
        <f>'04'!AB26+'05'!AB26+'06'!AB26</f>
        <v>0</v>
      </c>
      <c r="S19" s="414">
        <f t="shared" si="8"/>
        <v>0</v>
      </c>
      <c r="T19" s="414">
        <f>'04'!AE26+'05'!AE26+'06'!AE26</f>
        <v>0</v>
      </c>
      <c r="U19" s="415" t="str">
        <f t="shared" si="0"/>
        <v>-</v>
      </c>
      <c r="W19" s="40" t="s">
        <v>27</v>
      </c>
      <c r="X19" s="414">
        <f>'07'!X26+'08'!X26+'09'!X26</f>
        <v>0</v>
      </c>
      <c r="Y19" s="414">
        <f>'07'!AB26+'08'!AB26+'09'!AB26</f>
        <v>0</v>
      </c>
      <c r="Z19" s="414">
        <f t="shared" si="9"/>
        <v>0</v>
      </c>
      <c r="AA19" s="414">
        <f>'07'!AE26+'08'!AE26+'09'!AE26</f>
        <v>0</v>
      </c>
      <c r="AB19" s="415" t="str">
        <f t="shared" si="10"/>
        <v>-</v>
      </c>
      <c r="AD19" s="40" t="s">
        <v>27</v>
      </c>
      <c r="AE19" s="414">
        <f>'10'!X26+'11'!X26+'12'!X26</f>
        <v>0</v>
      </c>
      <c r="AF19" s="414">
        <f>'10'!AB26+'11'!AB26+'12'!AB26</f>
        <v>0</v>
      </c>
      <c r="AG19" s="414">
        <f t="shared" si="11"/>
        <v>0</v>
      </c>
      <c r="AH19" s="414">
        <f>'10'!AE26+'11'!AE26+'12'!AE26</f>
        <v>0</v>
      </c>
      <c r="AI19" s="415" t="str">
        <f t="shared" si="12"/>
        <v>-</v>
      </c>
    </row>
    <row r="20" spans="2:35" hidden="1" x14ac:dyDescent="0.25">
      <c r="B20" s="40" t="s">
        <v>28</v>
      </c>
      <c r="C20" s="414">
        <f t="shared" si="1"/>
        <v>0</v>
      </c>
      <c r="D20" s="414">
        <f t="shared" si="2"/>
        <v>0</v>
      </c>
      <c r="E20" s="414">
        <f t="shared" si="3"/>
        <v>0</v>
      </c>
      <c r="F20" s="414">
        <f t="shared" si="4"/>
        <v>0</v>
      </c>
      <c r="G20" s="415" t="str">
        <f t="shared" si="5"/>
        <v>-</v>
      </c>
      <c r="I20" s="40" t="s">
        <v>28</v>
      </c>
      <c r="J20" s="414">
        <f>+'01'!X27+'02'!X27+'03'!X27</f>
        <v>0</v>
      </c>
      <c r="K20" s="414">
        <f>+'01'!AB27+'02'!AB27+'03'!AB27</f>
        <v>0</v>
      </c>
      <c r="L20" s="414">
        <f t="shared" si="6"/>
        <v>0</v>
      </c>
      <c r="M20" s="414">
        <f>'01'!AE27+'02'!AE27+'03'!AE27</f>
        <v>0</v>
      </c>
      <c r="N20" s="415" t="str">
        <f t="shared" si="7"/>
        <v>-</v>
      </c>
      <c r="P20" s="40" t="s">
        <v>28</v>
      </c>
      <c r="Q20" s="414">
        <f>'04'!X27+'05'!X27+'06'!X27</f>
        <v>0</v>
      </c>
      <c r="R20" s="414">
        <f>'04'!AB27+'05'!AB27+'06'!AB27</f>
        <v>0</v>
      </c>
      <c r="S20" s="414">
        <f t="shared" si="8"/>
        <v>0</v>
      </c>
      <c r="T20" s="414">
        <f>'04'!AE27+'05'!AE27+'06'!AE27</f>
        <v>0</v>
      </c>
      <c r="U20" s="415" t="str">
        <f t="shared" si="0"/>
        <v>-</v>
      </c>
      <c r="W20" s="40" t="s">
        <v>28</v>
      </c>
      <c r="X20" s="414">
        <f>'07'!X27+'08'!X27+'09'!X27</f>
        <v>0</v>
      </c>
      <c r="Y20" s="414">
        <f>'07'!AB27+'08'!AB27+'09'!AB27</f>
        <v>0</v>
      </c>
      <c r="Z20" s="414">
        <f t="shared" si="9"/>
        <v>0</v>
      </c>
      <c r="AA20" s="414">
        <f>'07'!AE27+'08'!AE27+'09'!AE27</f>
        <v>0</v>
      </c>
      <c r="AB20" s="415" t="str">
        <f t="shared" si="10"/>
        <v>-</v>
      </c>
      <c r="AD20" s="40" t="s">
        <v>28</v>
      </c>
      <c r="AE20" s="414">
        <f>'10'!X27+'11'!X27+'12'!X27</f>
        <v>0</v>
      </c>
      <c r="AF20" s="414">
        <f>'10'!AB27+'11'!AB27+'12'!AB27</f>
        <v>0</v>
      </c>
      <c r="AG20" s="414">
        <f t="shared" si="11"/>
        <v>0</v>
      </c>
      <c r="AH20" s="414">
        <f>'10'!AE27+'11'!AE27+'12'!AE27</f>
        <v>0</v>
      </c>
      <c r="AI20" s="415" t="str">
        <f t="shared" si="12"/>
        <v>-</v>
      </c>
    </row>
    <row r="21" spans="2:35" hidden="1" x14ac:dyDescent="0.25">
      <c r="B21" s="40" t="s">
        <v>29</v>
      </c>
      <c r="C21" s="414">
        <f t="shared" si="1"/>
        <v>0</v>
      </c>
      <c r="D21" s="414">
        <f t="shared" si="2"/>
        <v>0</v>
      </c>
      <c r="E21" s="414">
        <f t="shared" si="3"/>
        <v>0</v>
      </c>
      <c r="F21" s="414">
        <f t="shared" si="4"/>
        <v>0</v>
      </c>
      <c r="G21" s="415" t="str">
        <f t="shared" si="5"/>
        <v>-</v>
      </c>
      <c r="I21" s="40" t="s">
        <v>29</v>
      </c>
      <c r="J21" s="414">
        <f>+'01'!X28+'02'!X28+'03'!X28</f>
        <v>0</v>
      </c>
      <c r="K21" s="414">
        <f>+'01'!AB28+'02'!AB28+'03'!AB28</f>
        <v>0</v>
      </c>
      <c r="L21" s="414">
        <f t="shared" si="6"/>
        <v>0</v>
      </c>
      <c r="M21" s="414">
        <f>'01'!AE28+'02'!AE28+'03'!AE28</f>
        <v>0</v>
      </c>
      <c r="N21" s="415" t="str">
        <f t="shared" si="7"/>
        <v>-</v>
      </c>
      <c r="P21" s="40" t="s">
        <v>29</v>
      </c>
      <c r="Q21" s="414">
        <f>'04'!X28+'05'!X28+'06'!X28</f>
        <v>0</v>
      </c>
      <c r="R21" s="414">
        <f>'04'!AB28+'05'!AB28+'06'!AB28</f>
        <v>0</v>
      </c>
      <c r="S21" s="414">
        <f t="shared" si="8"/>
        <v>0</v>
      </c>
      <c r="T21" s="414">
        <f>'04'!AE28+'05'!AE28+'06'!AE28</f>
        <v>0</v>
      </c>
      <c r="U21" s="415" t="str">
        <f t="shared" si="0"/>
        <v>-</v>
      </c>
      <c r="W21" s="40" t="s">
        <v>29</v>
      </c>
      <c r="X21" s="414">
        <f>'07'!X28+'08'!X28+'09'!X28</f>
        <v>0</v>
      </c>
      <c r="Y21" s="414">
        <f>'07'!AB28+'08'!AB28+'09'!AB28</f>
        <v>0</v>
      </c>
      <c r="Z21" s="414">
        <f t="shared" si="9"/>
        <v>0</v>
      </c>
      <c r="AA21" s="414">
        <f>'07'!AE28+'08'!AE28+'09'!AE28</f>
        <v>0</v>
      </c>
      <c r="AB21" s="415" t="str">
        <f t="shared" si="10"/>
        <v>-</v>
      </c>
      <c r="AD21" s="40" t="s">
        <v>29</v>
      </c>
      <c r="AE21" s="414">
        <f>'10'!X28+'11'!X28+'12'!X28</f>
        <v>0</v>
      </c>
      <c r="AF21" s="414">
        <f>'10'!AB28+'11'!AB28+'12'!AB28</f>
        <v>0</v>
      </c>
      <c r="AG21" s="414">
        <f t="shared" si="11"/>
        <v>0</v>
      </c>
      <c r="AH21" s="414">
        <f>'10'!AE28+'11'!AE28+'12'!AE28</f>
        <v>0</v>
      </c>
      <c r="AI21" s="415" t="str">
        <f t="shared" si="12"/>
        <v>-</v>
      </c>
    </row>
    <row r="22" spans="2:35" hidden="1" x14ac:dyDescent="0.25">
      <c r="B22" s="40" t="s">
        <v>30</v>
      </c>
      <c r="C22" s="414">
        <f t="shared" si="1"/>
        <v>0</v>
      </c>
      <c r="D22" s="414">
        <f t="shared" si="2"/>
        <v>0</v>
      </c>
      <c r="E22" s="414">
        <f t="shared" si="3"/>
        <v>0</v>
      </c>
      <c r="F22" s="414">
        <f t="shared" si="4"/>
        <v>0</v>
      </c>
      <c r="G22" s="415" t="str">
        <f t="shared" si="5"/>
        <v>-</v>
      </c>
      <c r="I22" s="40" t="s">
        <v>30</v>
      </c>
      <c r="J22" s="414">
        <f>+'01'!X29+'02'!X29+'03'!X29</f>
        <v>0</v>
      </c>
      <c r="K22" s="414">
        <f>+'01'!AB29+'02'!AB29+'03'!AB29</f>
        <v>0</v>
      </c>
      <c r="L22" s="414">
        <f t="shared" si="6"/>
        <v>0</v>
      </c>
      <c r="M22" s="414">
        <f>'01'!AE29+'02'!AE29+'03'!AE29</f>
        <v>0</v>
      </c>
      <c r="N22" s="415" t="str">
        <f t="shared" si="7"/>
        <v>-</v>
      </c>
      <c r="P22" s="40" t="s">
        <v>30</v>
      </c>
      <c r="Q22" s="414">
        <f>'04'!X29+'05'!X29+'06'!X29</f>
        <v>0</v>
      </c>
      <c r="R22" s="414">
        <f>'04'!AB29+'05'!AB29+'06'!AB29</f>
        <v>0</v>
      </c>
      <c r="S22" s="414">
        <f t="shared" si="8"/>
        <v>0</v>
      </c>
      <c r="T22" s="414">
        <f>'04'!AE29+'05'!AE29+'06'!AE29</f>
        <v>0</v>
      </c>
      <c r="U22" s="415" t="str">
        <f t="shared" si="0"/>
        <v>-</v>
      </c>
      <c r="W22" s="40" t="s">
        <v>30</v>
      </c>
      <c r="X22" s="414">
        <f>'07'!X29+'08'!X29+'09'!X29</f>
        <v>0</v>
      </c>
      <c r="Y22" s="414">
        <f>'07'!AB29+'08'!AB29+'09'!AB29</f>
        <v>0</v>
      </c>
      <c r="Z22" s="414">
        <f t="shared" si="9"/>
        <v>0</v>
      </c>
      <c r="AA22" s="414">
        <f>'07'!AE29+'08'!AE29+'09'!AE29</f>
        <v>0</v>
      </c>
      <c r="AB22" s="415" t="str">
        <f t="shared" si="10"/>
        <v>-</v>
      </c>
      <c r="AD22" s="40" t="s">
        <v>30</v>
      </c>
      <c r="AE22" s="414">
        <f>'10'!X29+'11'!X29+'12'!X29</f>
        <v>0</v>
      </c>
      <c r="AF22" s="414">
        <f>'10'!AB29+'11'!AB29+'12'!AB29</f>
        <v>0</v>
      </c>
      <c r="AG22" s="414">
        <f t="shared" si="11"/>
        <v>0</v>
      </c>
      <c r="AH22" s="414">
        <f>'10'!AE29+'11'!AE29+'12'!AE29</f>
        <v>0</v>
      </c>
      <c r="AI22" s="415" t="str">
        <f t="shared" si="12"/>
        <v>-</v>
      </c>
    </row>
    <row r="23" spans="2:35" hidden="1" x14ac:dyDescent="0.25">
      <c r="B23" s="40" t="s">
        <v>31</v>
      </c>
      <c r="C23" s="414">
        <f t="shared" si="1"/>
        <v>0</v>
      </c>
      <c r="D23" s="414">
        <f t="shared" si="2"/>
        <v>0</v>
      </c>
      <c r="E23" s="414">
        <f t="shared" si="3"/>
        <v>0</v>
      </c>
      <c r="F23" s="414">
        <f t="shared" si="4"/>
        <v>0</v>
      </c>
      <c r="G23" s="415" t="str">
        <f t="shared" si="5"/>
        <v>-</v>
      </c>
      <c r="I23" s="40" t="s">
        <v>31</v>
      </c>
      <c r="J23" s="414">
        <f>+'01'!X30+'02'!X30+'03'!X30</f>
        <v>0</v>
      </c>
      <c r="K23" s="414">
        <f>+'01'!AB30+'02'!AB30+'03'!AB30</f>
        <v>0</v>
      </c>
      <c r="L23" s="414">
        <f t="shared" si="6"/>
        <v>0</v>
      </c>
      <c r="M23" s="414">
        <f>'01'!AE30+'02'!AE30+'03'!AE30</f>
        <v>0</v>
      </c>
      <c r="N23" s="415" t="str">
        <f t="shared" si="7"/>
        <v>-</v>
      </c>
      <c r="P23" s="40" t="s">
        <v>31</v>
      </c>
      <c r="Q23" s="414">
        <f>'04'!X30+'05'!X30+'06'!X30</f>
        <v>0</v>
      </c>
      <c r="R23" s="414">
        <f>'04'!AB30+'05'!AB30+'06'!AB30</f>
        <v>0</v>
      </c>
      <c r="S23" s="414">
        <f t="shared" si="8"/>
        <v>0</v>
      </c>
      <c r="T23" s="414">
        <f>'04'!AE30+'05'!AE30+'06'!AE30</f>
        <v>0</v>
      </c>
      <c r="U23" s="415" t="str">
        <f t="shared" si="0"/>
        <v>-</v>
      </c>
      <c r="W23" s="40" t="s">
        <v>31</v>
      </c>
      <c r="X23" s="414">
        <f>'07'!X30+'08'!X30+'09'!X30</f>
        <v>0</v>
      </c>
      <c r="Y23" s="414">
        <f>'07'!AB30+'08'!AB30+'09'!AB30</f>
        <v>0</v>
      </c>
      <c r="Z23" s="414">
        <f t="shared" si="9"/>
        <v>0</v>
      </c>
      <c r="AA23" s="414">
        <f>'07'!AE30+'08'!AE30+'09'!AE30</f>
        <v>0</v>
      </c>
      <c r="AB23" s="415" t="str">
        <f t="shared" si="10"/>
        <v>-</v>
      </c>
      <c r="AD23" s="40" t="s">
        <v>31</v>
      </c>
      <c r="AE23" s="414">
        <f>'10'!X30+'11'!X30+'12'!X30</f>
        <v>0</v>
      </c>
      <c r="AF23" s="414">
        <f>'10'!AB30+'11'!AB30+'12'!AB30</f>
        <v>0</v>
      </c>
      <c r="AG23" s="414">
        <f t="shared" si="11"/>
        <v>0</v>
      </c>
      <c r="AH23" s="414">
        <f>'10'!AE30+'11'!AE30+'12'!AE30</f>
        <v>0</v>
      </c>
      <c r="AI23" s="415" t="str">
        <f t="shared" si="12"/>
        <v>-</v>
      </c>
    </row>
    <row r="24" spans="2:35" x14ac:dyDescent="0.25">
      <c r="B24" s="40" t="s">
        <v>32</v>
      </c>
      <c r="C24" s="414">
        <f t="shared" si="1"/>
        <v>25</v>
      </c>
      <c r="D24" s="414">
        <f t="shared" si="2"/>
        <v>182</v>
      </c>
      <c r="E24" s="414">
        <f t="shared" si="3"/>
        <v>207</v>
      </c>
      <c r="F24" s="414">
        <f t="shared" si="4"/>
        <v>201</v>
      </c>
      <c r="G24" s="415">
        <f t="shared" si="5"/>
        <v>0.97101449275362317</v>
      </c>
      <c r="I24" s="40" t="s">
        <v>32</v>
      </c>
      <c r="J24" s="414">
        <f>+'01'!X31+'02'!X31+'03'!X31</f>
        <v>7</v>
      </c>
      <c r="K24" s="414">
        <f>+'01'!AB31+'02'!AB31+'03'!AB31</f>
        <v>72</v>
      </c>
      <c r="L24" s="414">
        <f t="shared" si="6"/>
        <v>79</v>
      </c>
      <c r="M24" s="414">
        <f>'01'!AE31+'02'!AE31+'03'!AE31</f>
        <v>75</v>
      </c>
      <c r="N24" s="415">
        <f t="shared" si="7"/>
        <v>0.94936708860759489</v>
      </c>
      <c r="P24" s="40" t="s">
        <v>32</v>
      </c>
      <c r="Q24" s="414">
        <f>'04'!X31+'05'!X31+'06'!X31</f>
        <v>2</v>
      </c>
      <c r="R24" s="414">
        <f>'04'!AB31+'05'!AB31+'06'!AB31</f>
        <v>32</v>
      </c>
      <c r="S24" s="414">
        <f t="shared" si="8"/>
        <v>34</v>
      </c>
      <c r="T24" s="414">
        <f>'04'!AE31+'05'!AE31+'06'!AE31</f>
        <v>33</v>
      </c>
      <c r="U24" s="415">
        <f t="shared" si="0"/>
        <v>0.97058823529411764</v>
      </c>
      <c r="W24" s="40" t="s">
        <v>32</v>
      </c>
      <c r="X24" s="414">
        <f>'07'!X31+'08'!X31+'09'!X31</f>
        <v>5</v>
      </c>
      <c r="Y24" s="414">
        <f>'07'!AB31+'08'!AB31+'09'!AB31</f>
        <v>16</v>
      </c>
      <c r="Z24" s="414">
        <f t="shared" si="9"/>
        <v>21</v>
      </c>
      <c r="AA24" s="414">
        <f>'07'!AE31+'08'!AE31+'09'!AE31</f>
        <v>20</v>
      </c>
      <c r="AB24" s="415">
        <f t="shared" si="10"/>
        <v>0.95238095238095233</v>
      </c>
      <c r="AD24" s="40" t="s">
        <v>32</v>
      </c>
      <c r="AE24" s="414">
        <f>'10'!X31+'11'!X31+'12'!X31</f>
        <v>11</v>
      </c>
      <c r="AF24" s="414">
        <f>'10'!AB31+'11'!AB31+'12'!AB31</f>
        <v>62</v>
      </c>
      <c r="AG24" s="414">
        <f t="shared" si="11"/>
        <v>73</v>
      </c>
      <c r="AH24" s="414">
        <f>'10'!AE31+'11'!AE31+'12'!AE31</f>
        <v>73</v>
      </c>
      <c r="AI24" s="415">
        <f t="shared" si="12"/>
        <v>1</v>
      </c>
    </row>
    <row r="25" spans="2:35" hidden="1" x14ac:dyDescent="0.25">
      <c r="B25" s="40" t="s">
        <v>33</v>
      </c>
      <c r="C25" s="414">
        <f t="shared" si="1"/>
        <v>0</v>
      </c>
      <c r="D25" s="414">
        <f t="shared" si="2"/>
        <v>0</v>
      </c>
      <c r="E25" s="414">
        <f t="shared" si="3"/>
        <v>0</v>
      </c>
      <c r="F25" s="414">
        <f t="shared" si="4"/>
        <v>0</v>
      </c>
      <c r="G25" s="415" t="str">
        <f t="shared" si="5"/>
        <v>-</v>
      </c>
      <c r="I25" s="40" t="s">
        <v>33</v>
      </c>
      <c r="J25" s="414">
        <f>+'01'!X32+'02'!X32+'03'!X32</f>
        <v>0</v>
      </c>
      <c r="K25" s="414">
        <f>+'01'!AB32+'02'!AB32+'03'!AB32</f>
        <v>0</v>
      </c>
      <c r="L25" s="414">
        <f t="shared" si="6"/>
        <v>0</v>
      </c>
      <c r="M25" s="414">
        <f>'01'!AE32+'02'!AE32+'03'!AE32</f>
        <v>0</v>
      </c>
      <c r="N25" s="415" t="str">
        <f t="shared" si="7"/>
        <v>-</v>
      </c>
      <c r="P25" s="40" t="s">
        <v>33</v>
      </c>
      <c r="Q25" s="414">
        <f>'04'!X32+'05'!X32+'06'!X32</f>
        <v>0</v>
      </c>
      <c r="R25" s="414">
        <f>'04'!AB32+'05'!AB32+'06'!AB32</f>
        <v>0</v>
      </c>
      <c r="S25" s="414">
        <f t="shared" si="8"/>
        <v>0</v>
      </c>
      <c r="T25" s="414">
        <f>'04'!AE32+'05'!AE32+'06'!AE32</f>
        <v>0</v>
      </c>
      <c r="U25" s="415" t="str">
        <f t="shared" si="0"/>
        <v>-</v>
      </c>
      <c r="W25" s="40" t="s">
        <v>33</v>
      </c>
      <c r="X25" s="414">
        <f>'07'!X32+'08'!X32+'09'!X32</f>
        <v>0</v>
      </c>
      <c r="Y25" s="414">
        <f>'07'!AB32+'08'!AB32+'09'!AB32</f>
        <v>0</v>
      </c>
      <c r="Z25" s="414">
        <f t="shared" si="9"/>
        <v>0</v>
      </c>
      <c r="AA25" s="414">
        <f>'07'!AE32+'08'!AE32+'09'!AE32</f>
        <v>0</v>
      </c>
      <c r="AB25" s="415" t="str">
        <f t="shared" si="10"/>
        <v>-</v>
      </c>
      <c r="AD25" s="40" t="s">
        <v>33</v>
      </c>
      <c r="AE25" s="414">
        <f>'10'!X32+'11'!X32+'12'!X32</f>
        <v>0</v>
      </c>
      <c r="AF25" s="414">
        <f>'10'!AB32+'11'!AB32+'12'!AB32</f>
        <v>0</v>
      </c>
      <c r="AG25" s="414">
        <f t="shared" si="11"/>
        <v>0</v>
      </c>
      <c r="AH25" s="414">
        <f>'10'!AE32+'11'!AE32+'12'!AE32</f>
        <v>0</v>
      </c>
      <c r="AI25" s="415" t="str">
        <f t="shared" si="12"/>
        <v>-</v>
      </c>
    </row>
    <row r="26" spans="2:35" hidden="1" x14ac:dyDescent="0.25">
      <c r="B26" s="40" t="s">
        <v>34</v>
      </c>
      <c r="C26" s="414">
        <f t="shared" si="1"/>
        <v>0</v>
      </c>
      <c r="D26" s="414">
        <f t="shared" si="2"/>
        <v>0</v>
      </c>
      <c r="E26" s="414">
        <f t="shared" si="3"/>
        <v>0</v>
      </c>
      <c r="F26" s="414">
        <f t="shared" si="4"/>
        <v>0</v>
      </c>
      <c r="G26" s="415" t="str">
        <f t="shared" si="5"/>
        <v>-</v>
      </c>
      <c r="I26" s="40" t="s">
        <v>34</v>
      </c>
      <c r="J26" s="414">
        <f>+'01'!X33+'02'!X33+'03'!X33</f>
        <v>0</v>
      </c>
      <c r="K26" s="414">
        <f>+'01'!AB33+'02'!AB33+'03'!AB33</f>
        <v>0</v>
      </c>
      <c r="L26" s="414">
        <f t="shared" si="6"/>
        <v>0</v>
      </c>
      <c r="M26" s="414">
        <f>'01'!AE33+'02'!AE33+'03'!AE33</f>
        <v>0</v>
      </c>
      <c r="N26" s="415" t="str">
        <f t="shared" si="7"/>
        <v>-</v>
      </c>
      <c r="P26" s="40" t="s">
        <v>34</v>
      </c>
      <c r="Q26" s="414">
        <f>'04'!X33+'05'!X33+'06'!X33</f>
        <v>0</v>
      </c>
      <c r="R26" s="414">
        <f>'04'!AB33+'05'!AB33+'06'!AB33</f>
        <v>0</v>
      </c>
      <c r="S26" s="414">
        <f t="shared" si="8"/>
        <v>0</v>
      </c>
      <c r="T26" s="414">
        <f>'04'!AE33+'05'!AE33+'06'!AE33</f>
        <v>0</v>
      </c>
      <c r="U26" s="415" t="str">
        <f t="shared" si="0"/>
        <v>-</v>
      </c>
      <c r="W26" s="40" t="s">
        <v>34</v>
      </c>
      <c r="X26" s="414">
        <f>'07'!X33+'08'!X33+'09'!X33</f>
        <v>0</v>
      </c>
      <c r="Y26" s="414">
        <f>'07'!AB33+'08'!AB33+'09'!AB33</f>
        <v>0</v>
      </c>
      <c r="Z26" s="414">
        <f t="shared" si="9"/>
        <v>0</v>
      </c>
      <c r="AA26" s="414">
        <f>'07'!AE33+'08'!AE33+'09'!AE33</f>
        <v>0</v>
      </c>
      <c r="AB26" s="415" t="str">
        <f t="shared" si="10"/>
        <v>-</v>
      </c>
      <c r="AD26" s="40" t="s">
        <v>34</v>
      </c>
      <c r="AE26" s="414">
        <f>'10'!X33+'11'!X33+'12'!X33</f>
        <v>0</v>
      </c>
      <c r="AF26" s="414">
        <f>'10'!AB33+'11'!AB33+'12'!AB33</f>
        <v>0</v>
      </c>
      <c r="AG26" s="414">
        <f t="shared" si="11"/>
        <v>0</v>
      </c>
      <c r="AH26" s="414">
        <f>'10'!AE33+'11'!AE33+'12'!AE33</f>
        <v>0</v>
      </c>
      <c r="AI26" s="415" t="str">
        <f t="shared" si="12"/>
        <v>-</v>
      </c>
    </row>
    <row r="27" spans="2:35" hidden="1" x14ac:dyDescent="0.25">
      <c r="B27" s="40" t="s">
        <v>35</v>
      </c>
      <c r="C27" s="414">
        <f t="shared" si="1"/>
        <v>0</v>
      </c>
      <c r="D27" s="414">
        <f t="shared" si="2"/>
        <v>0</v>
      </c>
      <c r="E27" s="414">
        <f t="shared" si="3"/>
        <v>0</v>
      </c>
      <c r="F27" s="414">
        <f t="shared" si="4"/>
        <v>0</v>
      </c>
      <c r="G27" s="415" t="str">
        <f t="shared" si="5"/>
        <v>-</v>
      </c>
      <c r="I27" s="40" t="s">
        <v>35</v>
      </c>
      <c r="J27" s="414">
        <f>+'01'!X34+'02'!X34+'03'!X34</f>
        <v>0</v>
      </c>
      <c r="K27" s="414">
        <f>+'01'!AB34+'02'!AB34+'03'!AB34</f>
        <v>0</v>
      </c>
      <c r="L27" s="414">
        <f t="shared" si="6"/>
        <v>0</v>
      </c>
      <c r="M27" s="414">
        <f>'01'!AE34+'02'!AE34+'03'!AE34</f>
        <v>0</v>
      </c>
      <c r="N27" s="415" t="str">
        <f t="shared" si="7"/>
        <v>-</v>
      </c>
      <c r="P27" s="40" t="s">
        <v>35</v>
      </c>
      <c r="Q27" s="414">
        <f>'04'!X34+'05'!X34+'06'!X34</f>
        <v>0</v>
      </c>
      <c r="R27" s="414">
        <f>'04'!AB34+'05'!AB34+'06'!AB34</f>
        <v>0</v>
      </c>
      <c r="S27" s="414">
        <f t="shared" si="8"/>
        <v>0</v>
      </c>
      <c r="T27" s="414">
        <f>'04'!AE34+'05'!AE34+'06'!AE34</f>
        <v>0</v>
      </c>
      <c r="U27" s="415" t="str">
        <f t="shared" si="0"/>
        <v>-</v>
      </c>
      <c r="W27" s="40" t="s">
        <v>35</v>
      </c>
      <c r="X27" s="414">
        <f>'07'!X34+'08'!X34+'09'!X34</f>
        <v>0</v>
      </c>
      <c r="Y27" s="414">
        <f>'07'!AB34+'08'!AB34+'09'!AB34</f>
        <v>0</v>
      </c>
      <c r="Z27" s="414">
        <f t="shared" si="9"/>
        <v>0</v>
      </c>
      <c r="AA27" s="414">
        <f>'07'!AE34+'08'!AE34+'09'!AE34</f>
        <v>0</v>
      </c>
      <c r="AB27" s="415" t="str">
        <f t="shared" si="10"/>
        <v>-</v>
      </c>
      <c r="AD27" s="40" t="s">
        <v>35</v>
      </c>
      <c r="AE27" s="414">
        <f>'10'!X34+'11'!X34+'12'!X34</f>
        <v>0</v>
      </c>
      <c r="AF27" s="414">
        <f>'10'!AB34+'11'!AB34+'12'!AB34</f>
        <v>0</v>
      </c>
      <c r="AG27" s="414">
        <f t="shared" si="11"/>
        <v>0</v>
      </c>
      <c r="AH27" s="414">
        <f>'10'!AE34+'11'!AE34+'12'!AE34</f>
        <v>0</v>
      </c>
      <c r="AI27" s="415" t="str">
        <f t="shared" si="12"/>
        <v>-</v>
      </c>
    </row>
    <row r="28" spans="2:35" hidden="1" x14ac:dyDescent="0.25">
      <c r="B28" s="40" t="s">
        <v>36</v>
      </c>
      <c r="C28" s="414">
        <f t="shared" si="1"/>
        <v>0</v>
      </c>
      <c r="D28" s="414">
        <f t="shared" si="2"/>
        <v>0</v>
      </c>
      <c r="E28" s="414">
        <f t="shared" si="3"/>
        <v>0</v>
      </c>
      <c r="F28" s="414">
        <f t="shared" si="4"/>
        <v>0</v>
      </c>
      <c r="G28" s="415" t="str">
        <f t="shared" si="5"/>
        <v>-</v>
      </c>
      <c r="I28" s="40" t="s">
        <v>36</v>
      </c>
      <c r="J28" s="414">
        <f>+'01'!X35+'02'!X35+'03'!X35</f>
        <v>0</v>
      </c>
      <c r="K28" s="414">
        <f>+'01'!AB35+'02'!AB35+'03'!AB35</f>
        <v>0</v>
      </c>
      <c r="L28" s="414">
        <f t="shared" si="6"/>
        <v>0</v>
      </c>
      <c r="M28" s="414">
        <f>'01'!AE35+'02'!AE35+'03'!AE35</f>
        <v>0</v>
      </c>
      <c r="N28" s="415" t="str">
        <f t="shared" si="7"/>
        <v>-</v>
      </c>
      <c r="P28" s="40" t="s">
        <v>36</v>
      </c>
      <c r="Q28" s="414">
        <f>'04'!X35+'05'!X35+'06'!X35</f>
        <v>0</v>
      </c>
      <c r="R28" s="414">
        <f>'04'!AB35+'05'!AB35+'06'!AB35</f>
        <v>0</v>
      </c>
      <c r="S28" s="414">
        <f t="shared" si="8"/>
        <v>0</v>
      </c>
      <c r="T28" s="414">
        <f>'04'!AE35+'05'!AE35+'06'!AE35</f>
        <v>0</v>
      </c>
      <c r="U28" s="415" t="str">
        <f t="shared" si="0"/>
        <v>-</v>
      </c>
      <c r="W28" s="40" t="s">
        <v>36</v>
      </c>
      <c r="X28" s="414">
        <f>'07'!X35+'08'!X35+'09'!X35</f>
        <v>0</v>
      </c>
      <c r="Y28" s="414">
        <f>'07'!AB35+'08'!AB35+'09'!AB35</f>
        <v>0</v>
      </c>
      <c r="Z28" s="414">
        <f t="shared" si="9"/>
        <v>0</v>
      </c>
      <c r="AA28" s="414">
        <f>'07'!AE35+'08'!AE35+'09'!AE35</f>
        <v>0</v>
      </c>
      <c r="AB28" s="415" t="str">
        <f t="shared" si="10"/>
        <v>-</v>
      </c>
      <c r="AD28" s="40" t="s">
        <v>36</v>
      </c>
      <c r="AE28" s="414">
        <f>'10'!X35+'11'!X35+'12'!X35</f>
        <v>0</v>
      </c>
      <c r="AF28" s="414">
        <f>'10'!AB35+'11'!AB35+'12'!AB35</f>
        <v>0</v>
      </c>
      <c r="AG28" s="414">
        <f t="shared" si="11"/>
        <v>0</v>
      </c>
      <c r="AH28" s="414">
        <f>'10'!AE35+'11'!AE35+'12'!AE35</f>
        <v>0</v>
      </c>
      <c r="AI28" s="415" t="str">
        <f t="shared" si="12"/>
        <v>-</v>
      </c>
    </row>
    <row r="29" spans="2:35" hidden="1" x14ac:dyDescent="0.25">
      <c r="B29" s="40" t="s">
        <v>37</v>
      </c>
      <c r="C29" s="414">
        <f t="shared" si="1"/>
        <v>0</v>
      </c>
      <c r="D29" s="414">
        <f t="shared" si="2"/>
        <v>0</v>
      </c>
      <c r="E29" s="414">
        <f t="shared" si="3"/>
        <v>0</v>
      </c>
      <c r="F29" s="414">
        <f t="shared" si="4"/>
        <v>0</v>
      </c>
      <c r="G29" s="415" t="str">
        <f t="shared" si="5"/>
        <v>-</v>
      </c>
      <c r="I29" s="40" t="s">
        <v>37</v>
      </c>
      <c r="J29" s="414">
        <f>+'01'!X36+'02'!X36+'03'!X36</f>
        <v>0</v>
      </c>
      <c r="K29" s="414">
        <f>+'01'!AB36+'02'!AB36+'03'!AB36</f>
        <v>0</v>
      </c>
      <c r="L29" s="414">
        <f t="shared" si="6"/>
        <v>0</v>
      </c>
      <c r="M29" s="414">
        <f>'01'!AE36+'02'!AE36+'03'!AE36</f>
        <v>0</v>
      </c>
      <c r="N29" s="415" t="str">
        <f t="shared" si="7"/>
        <v>-</v>
      </c>
      <c r="P29" s="40" t="s">
        <v>37</v>
      </c>
      <c r="Q29" s="414">
        <f>'04'!X36+'05'!X36+'06'!X36</f>
        <v>0</v>
      </c>
      <c r="R29" s="414">
        <f>'04'!AB36+'05'!AB36+'06'!AB36</f>
        <v>0</v>
      </c>
      <c r="S29" s="414">
        <f t="shared" si="8"/>
        <v>0</v>
      </c>
      <c r="T29" s="414">
        <f>'04'!AE36+'05'!AE36+'06'!AE36</f>
        <v>0</v>
      </c>
      <c r="U29" s="415" t="str">
        <f t="shared" si="0"/>
        <v>-</v>
      </c>
      <c r="W29" s="40" t="s">
        <v>37</v>
      </c>
      <c r="X29" s="414">
        <f>'07'!X36+'08'!X36+'09'!X36</f>
        <v>0</v>
      </c>
      <c r="Y29" s="414">
        <f>'07'!AB36+'08'!AB36+'09'!AB36</f>
        <v>0</v>
      </c>
      <c r="Z29" s="414">
        <f t="shared" si="9"/>
        <v>0</v>
      </c>
      <c r="AA29" s="414">
        <f>'07'!AE36+'08'!AE36+'09'!AE36</f>
        <v>0</v>
      </c>
      <c r="AB29" s="415" t="str">
        <f t="shared" si="10"/>
        <v>-</v>
      </c>
      <c r="AD29" s="40" t="s">
        <v>37</v>
      </c>
      <c r="AE29" s="414">
        <f>'10'!X36+'11'!X36+'12'!X36</f>
        <v>0</v>
      </c>
      <c r="AF29" s="414">
        <f>'10'!AB36+'11'!AB36+'12'!AB36</f>
        <v>0</v>
      </c>
      <c r="AG29" s="414">
        <f t="shared" si="11"/>
        <v>0</v>
      </c>
      <c r="AH29" s="414">
        <f>'10'!AE36+'11'!AE36+'12'!AE36</f>
        <v>0</v>
      </c>
      <c r="AI29" s="415" t="str">
        <f t="shared" si="12"/>
        <v>-</v>
      </c>
    </row>
    <row r="30" spans="2:35" hidden="1" x14ac:dyDescent="0.25">
      <c r="B30" s="40" t="s">
        <v>38</v>
      </c>
      <c r="C30" s="414">
        <f t="shared" si="1"/>
        <v>0</v>
      </c>
      <c r="D30" s="414">
        <f t="shared" si="2"/>
        <v>0</v>
      </c>
      <c r="E30" s="414">
        <f t="shared" si="3"/>
        <v>0</v>
      </c>
      <c r="F30" s="414">
        <f t="shared" si="4"/>
        <v>0</v>
      </c>
      <c r="G30" s="415" t="str">
        <f t="shared" si="5"/>
        <v>-</v>
      </c>
      <c r="I30" s="40" t="s">
        <v>38</v>
      </c>
      <c r="J30" s="414">
        <f>+'01'!X37+'02'!X37+'03'!X37</f>
        <v>0</v>
      </c>
      <c r="K30" s="414">
        <f>+'01'!AB37+'02'!AB37+'03'!AB37</f>
        <v>0</v>
      </c>
      <c r="L30" s="414">
        <f t="shared" si="6"/>
        <v>0</v>
      </c>
      <c r="M30" s="414">
        <f>'01'!AE37+'02'!AE37+'03'!AE37</f>
        <v>0</v>
      </c>
      <c r="N30" s="415" t="str">
        <f t="shared" si="7"/>
        <v>-</v>
      </c>
      <c r="P30" s="40" t="s">
        <v>38</v>
      </c>
      <c r="Q30" s="414">
        <f>'04'!X37+'05'!X37+'06'!X37</f>
        <v>0</v>
      </c>
      <c r="R30" s="414">
        <f>'04'!AB37+'05'!AB37+'06'!AB37</f>
        <v>0</v>
      </c>
      <c r="S30" s="414">
        <f t="shared" si="8"/>
        <v>0</v>
      </c>
      <c r="T30" s="414">
        <f>'04'!AE37+'05'!AE37+'06'!AE37</f>
        <v>0</v>
      </c>
      <c r="U30" s="415" t="str">
        <f t="shared" si="0"/>
        <v>-</v>
      </c>
      <c r="W30" s="40" t="s">
        <v>38</v>
      </c>
      <c r="X30" s="414">
        <f>'07'!X37+'08'!X37+'09'!X37</f>
        <v>0</v>
      </c>
      <c r="Y30" s="414">
        <f>'07'!AB37+'08'!AB37+'09'!AB37</f>
        <v>0</v>
      </c>
      <c r="Z30" s="414">
        <f t="shared" si="9"/>
        <v>0</v>
      </c>
      <c r="AA30" s="414">
        <f>'07'!AE37+'08'!AE37+'09'!AE37</f>
        <v>0</v>
      </c>
      <c r="AB30" s="415" t="str">
        <f t="shared" si="10"/>
        <v>-</v>
      </c>
      <c r="AD30" s="40" t="s">
        <v>38</v>
      </c>
      <c r="AE30" s="414">
        <f>'10'!X37+'11'!X37+'12'!X37</f>
        <v>0</v>
      </c>
      <c r="AF30" s="414">
        <f>'10'!AB37+'11'!AB37+'12'!AB37</f>
        <v>0</v>
      </c>
      <c r="AG30" s="414">
        <f t="shared" si="11"/>
        <v>0</v>
      </c>
      <c r="AH30" s="414">
        <f>'10'!AE37+'11'!AE37+'12'!AE37</f>
        <v>0</v>
      </c>
      <c r="AI30" s="415" t="str">
        <f t="shared" si="12"/>
        <v>-</v>
      </c>
    </row>
    <row r="31" spans="2:35" x14ac:dyDescent="0.25">
      <c r="B31" s="40" t="s">
        <v>39</v>
      </c>
      <c r="C31" s="414">
        <f t="shared" si="1"/>
        <v>153</v>
      </c>
      <c r="D31" s="414">
        <f t="shared" si="2"/>
        <v>1</v>
      </c>
      <c r="E31" s="414">
        <f t="shared" si="3"/>
        <v>154</v>
      </c>
      <c r="F31" s="414">
        <f t="shared" si="4"/>
        <v>153</v>
      </c>
      <c r="G31" s="415">
        <f t="shared" si="5"/>
        <v>0.99350649350649356</v>
      </c>
      <c r="I31" s="40" t="s">
        <v>39</v>
      </c>
      <c r="J31" s="414">
        <f>+'01'!X38+'02'!X38+'03'!X38</f>
        <v>38</v>
      </c>
      <c r="K31" s="414">
        <f>+'01'!AB38+'02'!AB38+'03'!AB38</f>
        <v>0</v>
      </c>
      <c r="L31" s="414">
        <f t="shared" si="6"/>
        <v>38</v>
      </c>
      <c r="M31" s="414">
        <f>'01'!AE38+'02'!AE38+'03'!AE38</f>
        <v>38</v>
      </c>
      <c r="N31" s="415">
        <f t="shared" si="7"/>
        <v>1</v>
      </c>
      <c r="P31" s="40" t="s">
        <v>39</v>
      </c>
      <c r="Q31" s="414">
        <f>'04'!X38+'05'!X38+'06'!X38</f>
        <v>12</v>
      </c>
      <c r="R31" s="414">
        <f>'04'!AB38+'05'!AB38+'06'!AB38</f>
        <v>0</v>
      </c>
      <c r="S31" s="414">
        <f t="shared" si="8"/>
        <v>12</v>
      </c>
      <c r="T31" s="414">
        <f>'04'!AE38+'05'!AE38+'06'!AE38</f>
        <v>12</v>
      </c>
      <c r="U31" s="415">
        <f t="shared" si="0"/>
        <v>1</v>
      </c>
      <c r="W31" s="40" t="s">
        <v>39</v>
      </c>
      <c r="X31" s="414">
        <f>'07'!X38+'08'!X38+'09'!X38</f>
        <v>56</v>
      </c>
      <c r="Y31" s="414">
        <f>'07'!AB38+'08'!AB38+'09'!AB38</f>
        <v>0</v>
      </c>
      <c r="Z31" s="414">
        <f t="shared" si="9"/>
        <v>56</v>
      </c>
      <c r="AA31" s="414">
        <f>'07'!AE38+'08'!AE38+'09'!AE38</f>
        <v>56</v>
      </c>
      <c r="AB31" s="415">
        <f t="shared" si="10"/>
        <v>1</v>
      </c>
      <c r="AD31" s="40" t="s">
        <v>39</v>
      </c>
      <c r="AE31" s="414">
        <f>'10'!X38+'11'!X38+'12'!X38</f>
        <v>47</v>
      </c>
      <c r="AF31" s="414">
        <f>'10'!AB38+'11'!AB38+'12'!AB38</f>
        <v>1</v>
      </c>
      <c r="AG31" s="414">
        <f t="shared" si="11"/>
        <v>48</v>
      </c>
      <c r="AH31" s="414">
        <f>'10'!AE38+'11'!AE38+'12'!AE38</f>
        <v>47</v>
      </c>
      <c r="AI31" s="415">
        <f t="shared" si="12"/>
        <v>0.97916666666666663</v>
      </c>
    </row>
    <row r="32" spans="2:35" x14ac:dyDescent="0.25">
      <c r="B32" s="40" t="s">
        <v>40</v>
      </c>
      <c r="C32" s="414">
        <f t="shared" si="1"/>
        <v>0</v>
      </c>
      <c r="D32" s="414">
        <f t="shared" si="2"/>
        <v>326</v>
      </c>
      <c r="E32" s="414">
        <f t="shared" si="3"/>
        <v>326</v>
      </c>
      <c r="F32" s="414">
        <f t="shared" si="4"/>
        <v>320</v>
      </c>
      <c r="G32" s="415">
        <f t="shared" si="5"/>
        <v>0.98159509202453987</v>
      </c>
      <c r="I32" s="40" t="s">
        <v>40</v>
      </c>
      <c r="J32" s="414">
        <f>+'01'!X39+'02'!X39+'03'!X39</f>
        <v>0</v>
      </c>
      <c r="K32" s="414">
        <f>+'01'!AB39+'02'!AB39+'03'!AB39</f>
        <v>72</v>
      </c>
      <c r="L32" s="414">
        <f t="shared" si="6"/>
        <v>72</v>
      </c>
      <c r="M32" s="414">
        <f>'01'!AE39+'02'!AE39+'03'!AE39</f>
        <v>72</v>
      </c>
      <c r="N32" s="415">
        <f t="shared" si="7"/>
        <v>1</v>
      </c>
      <c r="P32" s="40" t="s">
        <v>40</v>
      </c>
      <c r="Q32" s="414">
        <f>'04'!X39+'05'!X39+'06'!X39</f>
        <v>0</v>
      </c>
      <c r="R32" s="414">
        <f>'04'!AB39+'05'!AB39+'06'!AB39</f>
        <v>59</v>
      </c>
      <c r="S32" s="414">
        <f t="shared" si="8"/>
        <v>59</v>
      </c>
      <c r="T32" s="414">
        <f>'04'!AE39+'05'!AE39+'06'!AE39</f>
        <v>58</v>
      </c>
      <c r="U32" s="415">
        <f t="shared" si="0"/>
        <v>0.98305084745762716</v>
      </c>
      <c r="W32" s="40" t="s">
        <v>40</v>
      </c>
      <c r="X32" s="414">
        <f>'07'!X39+'08'!X39+'09'!X39</f>
        <v>0</v>
      </c>
      <c r="Y32" s="414">
        <f>'07'!AB39+'08'!AB39+'09'!AB39</f>
        <v>110</v>
      </c>
      <c r="Z32" s="414">
        <f t="shared" si="9"/>
        <v>110</v>
      </c>
      <c r="AA32" s="414">
        <f>'07'!AE39+'08'!AE39+'09'!AE39</f>
        <v>107</v>
      </c>
      <c r="AB32" s="415">
        <f t="shared" si="10"/>
        <v>0.97272727272727277</v>
      </c>
      <c r="AD32" s="40" t="s">
        <v>40</v>
      </c>
      <c r="AE32" s="414">
        <f>'10'!X39+'11'!X39+'12'!X39</f>
        <v>0</v>
      </c>
      <c r="AF32" s="414">
        <f>'10'!AB39+'11'!AB39+'12'!AB39</f>
        <v>85</v>
      </c>
      <c r="AG32" s="414">
        <f t="shared" si="11"/>
        <v>85</v>
      </c>
      <c r="AH32" s="414">
        <f>'10'!AE39+'11'!AE39+'12'!AE39</f>
        <v>83</v>
      </c>
      <c r="AI32" s="415">
        <f t="shared" si="12"/>
        <v>0.97647058823529409</v>
      </c>
    </row>
    <row r="33" spans="2:35" hidden="1" x14ac:dyDescent="0.25">
      <c r="B33" s="40" t="s">
        <v>41</v>
      </c>
      <c r="C33" s="414">
        <f t="shared" si="1"/>
        <v>0</v>
      </c>
      <c r="D33" s="414">
        <f t="shared" si="2"/>
        <v>0</v>
      </c>
      <c r="E33" s="414">
        <f t="shared" si="3"/>
        <v>0</v>
      </c>
      <c r="F33" s="414">
        <f t="shared" si="4"/>
        <v>0</v>
      </c>
      <c r="G33" s="415" t="str">
        <f t="shared" si="5"/>
        <v>-</v>
      </c>
      <c r="I33" s="40" t="s">
        <v>41</v>
      </c>
      <c r="J33" s="414">
        <f>+'01'!X40+'02'!X40+'03'!X40</f>
        <v>0</v>
      </c>
      <c r="K33" s="414">
        <f>+'01'!AB40+'02'!AB40+'03'!AB40</f>
        <v>0</v>
      </c>
      <c r="L33" s="414">
        <f t="shared" si="6"/>
        <v>0</v>
      </c>
      <c r="M33" s="414">
        <f>'01'!AE40+'02'!AE40+'03'!AE40</f>
        <v>0</v>
      </c>
      <c r="N33" s="415" t="str">
        <f t="shared" si="7"/>
        <v>-</v>
      </c>
      <c r="P33" s="40" t="s">
        <v>41</v>
      </c>
      <c r="Q33" s="414">
        <f>'04'!X40+'05'!X40+'06'!X40</f>
        <v>0</v>
      </c>
      <c r="R33" s="414">
        <f>'04'!AB40+'05'!AB40+'06'!AB40</f>
        <v>0</v>
      </c>
      <c r="S33" s="414">
        <f t="shared" si="8"/>
        <v>0</v>
      </c>
      <c r="T33" s="414">
        <f>'04'!AE40+'05'!AE40+'06'!AE40</f>
        <v>0</v>
      </c>
      <c r="U33" s="415" t="str">
        <f t="shared" si="0"/>
        <v>-</v>
      </c>
      <c r="W33" s="40" t="s">
        <v>41</v>
      </c>
      <c r="X33" s="414">
        <f>'07'!X40+'08'!X40+'09'!X40</f>
        <v>0</v>
      </c>
      <c r="Y33" s="414">
        <f>'07'!AB40+'08'!AB40+'09'!AB40</f>
        <v>0</v>
      </c>
      <c r="Z33" s="414">
        <f t="shared" si="9"/>
        <v>0</v>
      </c>
      <c r="AA33" s="414">
        <f>'07'!AE40+'08'!AE40+'09'!AE40</f>
        <v>0</v>
      </c>
      <c r="AB33" s="415" t="str">
        <f t="shared" si="10"/>
        <v>-</v>
      </c>
      <c r="AD33" s="40" t="s">
        <v>41</v>
      </c>
      <c r="AE33" s="414">
        <f>'10'!X40+'11'!X40+'12'!X40</f>
        <v>0</v>
      </c>
      <c r="AF33" s="414">
        <f>'10'!AB40+'11'!AB40+'12'!AB40</f>
        <v>0</v>
      </c>
      <c r="AG33" s="414">
        <f t="shared" si="11"/>
        <v>0</v>
      </c>
      <c r="AH33" s="414">
        <f>'10'!AE40+'11'!AE40+'12'!AE40</f>
        <v>0</v>
      </c>
      <c r="AI33" s="415" t="str">
        <f t="shared" si="12"/>
        <v>-</v>
      </c>
    </row>
    <row r="34" spans="2:35" x14ac:dyDescent="0.25">
      <c r="B34" s="40" t="s">
        <v>42</v>
      </c>
      <c r="C34" s="414">
        <f t="shared" si="1"/>
        <v>29</v>
      </c>
      <c r="D34" s="414">
        <f t="shared" si="2"/>
        <v>27</v>
      </c>
      <c r="E34" s="414">
        <f t="shared" si="3"/>
        <v>56</v>
      </c>
      <c r="F34" s="414">
        <f t="shared" si="4"/>
        <v>55</v>
      </c>
      <c r="G34" s="415">
        <f t="shared" si="5"/>
        <v>0.9821428571428571</v>
      </c>
      <c r="I34" s="40" t="s">
        <v>42</v>
      </c>
      <c r="J34" s="414">
        <f>+'01'!X41+'02'!X41+'03'!X41</f>
        <v>0</v>
      </c>
      <c r="K34" s="414">
        <f>+'01'!AB41+'02'!AB41+'03'!AB41</f>
        <v>0</v>
      </c>
      <c r="L34" s="414">
        <f t="shared" si="6"/>
        <v>0</v>
      </c>
      <c r="M34" s="414">
        <f>'01'!AE41+'02'!AE41+'03'!AE41</f>
        <v>0</v>
      </c>
      <c r="N34" s="415" t="str">
        <f t="shared" si="7"/>
        <v>-</v>
      </c>
      <c r="P34" s="40" t="s">
        <v>42</v>
      </c>
      <c r="Q34" s="414">
        <f>'04'!X41+'05'!X41+'06'!X41</f>
        <v>3</v>
      </c>
      <c r="R34" s="414">
        <f>'04'!AB41+'05'!AB41+'06'!AB41</f>
        <v>8</v>
      </c>
      <c r="S34" s="414">
        <f t="shared" si="8"/>
        <v>11</v>
      </c>
      <c r="T34" s="414">
        <f>'04'!AE41+'05'!AE41+'06'!AE41</f>
        <v>11</v>
      </c>
      <c r="U34" s="415">
        <f t="shared" si="0"/>
        <v>1</v>
      </c>
      <c r="W34" s="40" t="s">
        <v>42</v>
      </c>
      <c r="X34" s="414">
        <f>'07'!X41+'08'!X41+'09'!X41</f>
        <v>24</v>
      </c>
      <c r="Y34" s="414">
        <f>'07'!AB41+'08'!AB41+'09'!AB41</f>
        <v>11</v>
      </c>
      <c r="Z34" s="414">
        <f t="shared" si="9"/>
        <v>35</v>
      </c>
      <c r="AA34" s="414">
        <f>'07'!AE41+'08'!AE41+'09'!AE41</f>
        <v>35</v>
      </c>
      <c r="AB34" s="415">
        <f t="shared" si="10"/>
        <v>1</v>
      </c>
      <c r="AD34" s="40" t="s">
        <v>42</v>
      </c>
      <c r="AE34" s="414">
        <f>'10'!X41+'11'!X41+'12'!X41</f>
        <v>2</v>
      </c>
      <c r="AF34" s="414">
        <f>'10'!AB41+'11'!AB41+'12'!AB41</f>
        <v>8</v>
      </c>
      <c r="AG34" s="414">
        <f t="shared" si="11"/>
        <v>10</v>
      </c>
      <c r="AH34" s="414">
        <f>'10'!AE41+'11'!AE41+'12'!AE41</f>
        <v>9</v>
      </c>
      <c r="AI34" s="415">
        <f t="shared" si="12"/>
        <v>0.9</v>
      </c>
    </row>
    <row r="35" spans="2:35" x14ac:dyDescent="0.25">
      <c r="B35" s="40" t="s">
        <v>43</v>
      </c>
      <c r="C35" s="414">
        <f t="shared" si="1"/>
        <v>0</v>
      </c>
      <c r="D35" s="414">
        <f t="shared" si="2"/>
        <v>130</v>
      </c>
      <c r="E35" s="414">
        <f t="shared" si="3"/>
        <v>130</v>
      </c>
      <c r="F35" s="414">
        <f t="shared" si="4"/>
        <v>111</v>
      </c>
      <c r="G35" s="415">
        <f t="shared" si="5"/>
        <v>0.85384615384615381</v>
      </c>
      <c r="I35" s="40" t="s">
        <v>43</v>
      </c>
      <c r="J35" s="414">
        <f>+'01'!X42+'02'!X42+'03'!X42</f>
        <v>0</v>
      </c>
      <c r="K35" s="414">
        <f>+'01'!AB42+'02'!AB42+'03'!AB42</f>
        <v>10</v>
      </c>
      <c r="L35" s="414">
        <f t="shared" si="6"/>
        <v>10</v>
      </c>
      <c r="M35" s="414">
        <f>'01'!AE42+'02'!AE42+'03'!AE42</f>
        <v>7</v>
      </c>
      <c r="N35" s="415">
        <f t="shared" si="7"/>
        <v>0.7</v>
      </c>
      <c r="P35" s="40" t="s">
        <v>43</v>
      </c>
      <c r="Q35" s="414">
        <f>'04'!X42+'05'!X42+'06'!X42</f>
        <v>0</v>
      </c>
      <c r="R35" s="414">
        <f>'04'!AB42+'05'!AB42+'06'!AB42</f>
        <v>23</v>
      </c>
      <c r="S35" s="414">
        <f t="shared" si="8"/>
        <v>23</v>
      </c>
      <c r="T35" s="414">
        <f>'04'!AE42+'05'!AE42+'06'!AE42</f>
        <v>18</v>
      </c>
      <c r="U35" s="415">
        <f t="shared" si="0"/>
        <v>0.78260869565217395</v>
      </c>
      <c r="W35" s="40" t="s">
        <v>43</v>
      </c>
      <c r="X35" s="414">
        <f>'07'!X42+'08'!X42+'09'!X42</f>
        <v>0</v>
      </c>
      <c r="Y35" s="414">
        <f>'07'!AB42+'08'!AB42+'09'!AB42</f>
        <v>51</v>
      </c>
      <c r="Z35" s="414">
        <f t="shared" si="9"/>
        <v>51</v>
      </c>
      <c r="AA35" s="414">
        <f>'07'!AE42+'08'!AE42+'09'!AE42</f>
        <v>43</v>
      </c>
      <c r="AB35" s="415">
        <f t="shared" si="10"/>
        <v>0.84313725490196079</v>
      </c>
      <c r="AD35" s="40" t="s">
        <v>43</v>
      </c>
      <c r="AE35" s="414">
        <f>'10'!X42+'11'!X42+'12'!X42</f>
        <v>0</v>
      </c>
      <c r="AF35" s="414">
        <f>'10'!AB42+'11'!AB42+'12'!AB42</f>
        <v>46</v>
      </c>
      <c r="AG35" s="414">
        <f t="shared" si="11"/>
        <v>46</v>
      </c>
      <c r="AH35" s="414">
        <f>'10'!AE42+'11'!AE42+'12'!AE42</f>
        <v>43</v>
      </c>
      <c r="AI35" s="415">
        <f t="shared" si="12"/>
        <v>0.93478260869565222</v>
      </c>
    </row>
    <row r="36" spans="2:35" x14ac:dyDescent="0.25">
      <c r="B36" s="40" t="s">
        <v>44</v>
      </c>
      <c r="C36" s="414">
        <f t="shared" si="1"/>
        <v>75</v>
      </c>
      <c r="D36" s="414">
        <f t="shared" si="2"/>
        <v>0</v>
      </c>
      <c r="E36" s="414">
        <f t="shared" si="3"/>
        <v>75</v>
      </c>
      <c r="F36" s="414">
        <f t="shared" si="4"/>
        <v>73</v>
      </c>
      <c r="G36" s="415">
        <f t="shared" si="5"/>
        <v>0.97333333333333338</v>
      </c>
      <c r="I36" s="40" t="s">
        <v>44</v>
      </c>
      <c r="J36" s="414">
        <f>+'01'!X43+'02'!X43+'03'!X43</f>
        <v>30</v>
      </c>
      <c r="K36" s="414">
        <f>+'01'!AB43+'02'!AB43+'03'!AB43</f>
        <v>0</v>
      </c>
      <c r="L36" s="414">
        <f t="shared" si="6"/>
        <v>30</v>
      </c>
      <c r="M36" s="414">
        <f>'01'!AE43+'02'!AE43+'03'!AE43</f>
        <v>30</v>
      </c>
      <c r="N36" s="415">
        <f t="shared" si="7"/>
        <v>1</v>
      </c>
      <c r="P36" s="40" t="s">
        <v>44</v>
      </c>
      <c r="Q36" s="414">
        <f>'04'!X43+'05'!X43+'06'!X43</f>
        <v>4</v>
      </c>
      <c r="R36" s="414">
        <f>'04'!AB43+'05'!AB43+'06'!AB43</f>
        <v>0</v>
      </c>
      <c r="S36" s="414">
        <f t="shared" si="8"/>
        <v>4</v>
      </c>
      <c r="T36" s="414">
        <f>'04'!AE43+'05'!AE43+'06'!AE43</f>
        <v>2</v>
      </c>
      <c r="U36" s="415">
        <f t="shared" si="0"/>
        <v>0.5</v>
      </c>
      <c r="W36" s="40" t="s">
        <v>44</v>
      </c>
      <c r="X36" s="414">
        <f>'07'!X43+'08'!X43+'09'!X43</f>
        <v>17</v>
      </c>
      <c r="Y36" s="414">
        <f>'07'!AB43+'08'!AB43+'09'!AB43</f>
        <v>0</v>
      </c>
      <c r="Z36" s="414">
        <f t="shared" si="9"/>
        <v>17</v>
      </c>
      <c r="AA36" s="414">
        <f>'07'!AE43+'08'!AE43+'09'!AE43</f>
        <v>17</v>
      </c>
      <c r="AB36" s="415">
        <f t="shared" si="10"/>
        <v>1</v>
      </c>
      <c r="AD36" s="40" t="s">
        <v>44</v>
      </c>
      <c r="AE36" s="414">
        <f>'10'!X43+'11'!X43+'12'!X43</f>
        <v>24</v>
      </c>
      <c r="AF36" s="414">
        <f>'10'!AB43+'11'!AB43+'12'!AB43</f>
        <v>0</v>
      </c>
      <c r="AG36" s="414">
        <f t="shared" si="11"/>
        <v>24</v>
      </c>
      <c r="AH36" s="414">
        <f>'10'!AE43+'11'!AE43+'12'!AE43</f>
        <v>24</v>
      </c>
      <c r="AI36" s="415">
        <f t="shared" si="12"/>
        <v>1</v>
      </c>
    </row>
    <row r="37" spans="2:35" x14ac:dyDescent="0.25">
      <c r="B37" s="40" t="s">
        <v>45</v>
      </c>
      <c r="C37" s="414">
        <f t="shared" si="1"/>
        <v>0</v>
      </c>
      <c r="D37" s="414">
        <f t="shared" si="2"/>
        <v>774</v>
      </c>
      <c r="E37" s="414">
        <f t="shared" si="3"/>
        <v>774</v>
      </c>
      <c r="F37" s="414">
        <f t="shared" si="4"/>
        <v>748</v>
      </c>
      <c r="G37" s="415">
        <f t="shared" si="5"/>
        <v>0.96640826873385011</v>
      </c>
      <c r="I37" s="40" t="s">
        <v>45</v>
      </c>
      <c r="J37" s="414">
        <f>+'01'!X44+'02'!X44+'03'!X44</f>
        <v>0</v>
      </c>
      <c r="K37" s="414">
        <f>+'01'!AB44+'02'!AB44+'03'!AB44</f>
        <v>191</v>
      </c>
      <c r="L37" s="414">
        <f t="shared" si="6"/>
        <v>191</v>
      </c>
      <c r="M37" s="414">
        <f>'01'!AE44+'02'!AE44+'03'!AE44</f>
        <v>202</v>
      </c>
      <c r="N37" s="415">
        <f t="shared" si="7"/>
        <v>1.0575916230366491</v>
      </c>
      <c r="P37" s="40" t="s">
        <v>45</v>
      </c>
      <c r="Q37" s="414">
        <f>'04'!X44+'05'!X44+'06'!X44</f>
        <v>0</v>
      </c>
      <c r="R37" s="414">
        <f>'04'!AB44+'05'!AB44+'06'!AB44</f>
        <v>132</v>
      </c>
      <c r="S37" s="414">
        <f t="shared" si="8"/>
        <v>132</v>
      </c>
      <c r="T37" s="414">
        <f>'04'!AE44+'05'!AE44+'06'!AE44</f>
        <v>128</v>
      </c>
      <c r="U37" s="415">
        <f t="shared" si="0"/>
        <v>0.96969696969696972</v>
      </c>
      <c r="W37" s="40" t="s">
        <v>45</v>
      </c>
      <c r="X37" s="414">
        <f>'07'!X44+'08'!X44+'09'!X44</f>
        <v>0</v>
      </c>
      <c r="Y37" s="414">
        <f>'07'!AB44+'08'!AB44+'09'!AB44</f>
        <v>178</v>
      </c>
      <c r="Z37" s="414">
        <f t="shared" si="9"/>
        <v>178</v>
      </c>
      <c r="AA37" s="414">
        <f>'07'!AE44+'08'!AE44+'09'!AE44</f>
        <v>178</v>
      </c>
      <c r="AB37" s="415">
        <f t="shared" si="10"/>
        <v>1</v>
      </c>
      <c r="AD37" s="40" t="s">
        <v>45</v>
      </c>
      <c r="AE37" s="414">
        <f>'10'!X44+'11'!X44+'12'!X44</f>
        <v>0</v>
      </c>
      <c r="AF37" s="414">
        <f>'10'!AB44+'11'!AB44+'12'!AB44</f>
        <v>273</v>
      </c>
      <c r="AG37" s="414">
        <f t="shared" si="11"/>
        <v>273</v>
      </c>
      <c r="AH37" s="414">
        <f>'10'!AE44+'11'!AE44+'12'!AE44</f>
        <v>240</v>
      </c>
      <c r="AI37" s="415">
        <f t="shared" si="12"/>
        <v>0.87912087912087911</v>
      </c>
    </row>
    <row r="38" spans="2:35" hidden="1" x14ac:dyDescent="0.25">
      <c r="B38" s="67" t="s">
        <v>46</v>
      </c>
      <c r="C38" s="414">
        <f t="shared" si="1"/>
        <v>0</v>
      </c>
      <c r="D38" s="414">
        <f t="shared" si="2"/>
        <v>0</v>
      </c>
      <c r="E38" s="414">
        <f t="shared" si="3"/>
        <v>0</v>
      </c>
      <c r="F38" s="414">
        <f t="shared" si="4"/>
        <v>0</v>
      </c>
      <c r="G38" s="415" t="str">
        <f t="shared" si="5"/>
        <v>-</v>
      </c>
      <c r="I38" s="67" t="s">
        <v>46</v>
      </c>
      <c r="J38" s="414">
        <f>+'01'!X45+'02'!X45+'03'!X45</f>
        <v>0</v>
      </c>
      <c r="K38" s="414">
        <f>+'01'!AB45+'02'!AB45+'03'!AB45</f>
        <v>0</v>
      </c>
      <c r="L38" s="414">
        <f t="shared" si="6"/>
        <v>0</v>
      </c>
      <c r="M38" s="414">
        <f>'01'!AE45+'02'!AE45+'03'!AE45</f>
        <v>0</v>
      </c>
      <c r="N38" s="415" t="str">
        <f t="shared" si="7"/>
        <v>-</v>
      </c>
      <c r="P38" s="67" t="s">
        <v>46</v>
      </c>
      <c r="Q38" s="414">
        <f>'04'!X45+'05'!X45+'06'!X45</f>
        <v>0</v>
      </c>
      <c r="R38" s="414">
        <f>'04'!AB45+'05'!AB45+'06'!AB45</f>
        <v>0</v>
      </c>
      <c r="S38" s="414">
        <f t="shared" si="8"/>
        <v>0</v>
      </c>
      <c r="T38" s="414">
        <f>'04'!AE45+'05'!AE45+'06'!AE45</f>
        <v>0</v>
      </c>
      <c r="U38" s="415" t="str">
        <f t="shared" si="0"/>
        <v>-</v>
      </c>
      <c r="W38" s="67" t="s">
        <v>46</v>
      </c>
      <c r="X38" s="414">
        <f>'07'!X45+'08'!X45+'09'!X45</f>
        <v>0</v>
      </c>
      <c r="Y38" s="414">
        <f>'07'!AB45+'08'!AB45+'09'!AB45</f>
        <v>0</v>
      </c>
      <c r="Z38" s="414">
        <f t="shared" si="9"/>
        <v>0</v>
      </c>
      <c r="AA38" s="414">
        <f>'07'!AE45+'08'!AE45+'09'!AE45</f>
        <v>0</v>
      </c>
      <c r="AB38" s="415" t="str">
        <f t="shared" si="10"/>
        <v>-</v>
      </c>
      <c r="AD38" s="67" t="s">
        <v>46</v>
      </c>
      <c r="AE38" s="414">
        <f>'10'!X45+'11'!X45+'12'!X45</f>
        <v>0</v>
      </c>
      <c r="AF38" s="414">
        <f>'10'!AB45+'11'!AB45+'12'!AB45</f>
        <v>0</v>
      </c>
      <c r="AG38" s="414">
        <f t="shared" si="11"/>
        <v>0</v>
      </c>
      <c r="AH38" s="414">
        <f>'10'!AE45+'11'!AE45+'12'!AE45</f>
        <v>0</v>
      </c>
      <c r="AI38" s="415" t="str">
        <f t="shared" si="12"/>
        <v>-</v>
      </c>
    </row>
    <row r="39" spans="2:35" hidden="1" x14ac:dyDescent="0.25">
      <c r="B39" s="68" t="s">
        <v>47</v>
      </c>
      <c r="C39" s="414">
        <f t="shared" si="1"/>
        <v>0</v>
      </c>
      <c r="D39" s="414">
        <f t="shared" si="2"/>
        <v>0</v>
      </c>
      <c r="E39" s="414">
        <f t="shared" si="3"/>
        <v>0</v>
      </c>
      <c r="F39" s="414">
        <f t="shared" si="4"/>
        <v>0</v>
      </c>
      <c r="G39" s="415" t="str">
        <f t="shared" si="5"/>
        <v>-</v>
      </c>
      <c r="I39" s="68" t="s">
        <v>47</v>
      </c>
      <c r="J39" s="414">
        <f>+'01'!X46+'02'!X46+'03'!X46</f>
        <v>0</v>
      </c>
      <c r="K39" s="414">
        <f>+'01'!AB46+'02'!AB46+'03'!AB46</f>
        <v>0</v>
      </c>
      <c r="L39" s="414">
        <f t="shared" si="6"/>
        <v>0</v>
      </c>
      <c r="M39" s="414">
        <f>'01'!AE46+'02'!AE46+'03'!AE46</f>
        <v>0</v>
      </c>
      <c r="N39" s="415" t="str">
        <f t="shared" si="7"/>
        <v>-</v>
      </c>
      <c r="P39" s="68" t="s">
        <v>47</v>
      </c>
      <c r="Q39" s="414">
        <f>'04'!X46+'05'!X46+'06'!X46</f>
        <v>0</v>
      </c>
      <c r="R39" s="414">
        <f>'04'!AB46+'05'!AB46+'06'!AB46</f>
        <v>0</v>
      </c>
      <c r="S39" s="414">
        <f t="shared" si="8"/>
        <v>0</v>
      </c>
      <c r="T39" s="414">
        <f>'04'!AE46+'05'!AE46+'06'!AE46</f>
        <v>0</v>
      </c>
      <c r="U39" s="415" t="str">
        <f t="shared" si="0"/>
        <v>-</v>
      </c>
      <c r="W39" s="68" t="s">
        <v>47</v>
      </c>
      <c r="X39" s="414">
        <f>'07'!X46+'08'!X46+'09'!X46</f>
        <v>0</v>
      </c>
      <c r="Y39" s="414">
        <f>'07'!AB46+'08'!AB46+'09'!AB46</f>
        <v>0</v>
      </c>
      <c r="Z39" s="414">
        <f t="shared" si="9"/>
        <v>0</v>
      </c>
      <c r="AA39" s="414">
        <f>'07'!AE46+'08'!AE46+'09'!AE46</f>
        <v>0</v>
      </c>
      <c r="AB39" s="415" t="str">
        <f t="shared" si="10"/>
        <v>-</v>
      </c>
      <c r="AD39" s="68" t="s">
        <v>47</v>
      </c>
      <c r="AE39" s="414">
        <f>'10'!X46+'11'!X46+'12'!X46</f>
        <v>0</v>
      </c>
      <c r="AF39" s="414">
        <f>'10'!AB46+'11'!AB46+'12'!AB46</f>
        <v>0</v>
      </c>
      <c r="AG39" s="414">
        <f t="shared" si="11"/>
        <v>0</v>
      </c>
      <c r="AH39" s="414">
        <f>'10'!AE46+'11'!AE46+'12'!AE46</f>
        <v>0</v>
      </c>
      <c r="AI39" s="415" t="str">
        <f t="shared" si="12"/>
        <v>-</v>
      </c>
    </row>
    <row r="40" spans="2:35" hidden="1" x14ac:dyDescent="0.25">
      <c r="B40" s="40" t="s">
        <v>48</v>
      </c>
      <c r="C40" s="414">
        <f t="shared" si="1"/>
        <v>0</v>
      </c>
      <c r="D40" s="414">
        <f t="shared" si="2"/>
        <v>0</v>
      </c>
      <c r="E40" s="414">
        <f t="shared" si="3"/>
        <v>0</v>
      </c>
      <c r="F40" s="414">
        <f t="shared" si="4"/>
        <v>0</v>
      </c>
      <c r="G40" s="415" t="str">
        <f t="shared" si="5"/>
        <v>-</v>
      </c>
      <c r="I40" s="40" t="s">
        <v>48</v>
      </c>
      <c r="J40" s="414">
        <f>+'01'!X47+'02'!X47+'03'!X47</f>
        <v>0</v>
      </c>
      <c r="K40" s="414">
        <f>+'01'!AB47+'02'!AB47+'03'!AB47</f>
        <v>0</v>
      </c>
      <c r="L40" s="414">
        <f t="shared" si="6"/>
        <v>0</v>
      </c>
      <c r="M40" s="414">
        <f>'01'!AE47+'02'!AE47+'03'!AE47</f>
        <v>0</v>
      </c>
      <c r="N40" s="415" t="str">
        <f t="shared" si="7"/>
        <v>-</v>
      </c>
      <c r="P40" s="40" t="s">
        <v>48</v>
      </c>
      <c r="Q40" s="414">
        <f>'04'!X47+'05'!X47+'06'!X47</f>
        <v>0</v>
      </c>
      <c r="R40" s="414">
        <f>'04'!AB47+'05'!AB47+'06'!AB47</f>
        <v>0</v>
      </c>
      <c r="S40" s="414">
        <f t="shared" si="8"/>
        <v>0</v>
      </c>
      <c r="T40" s="414">
        <f>'04'!AE47+'05'!AE47+'06'!AE47</f>
        <v>0</v>
      </c>
      <c r="U40" s="415" t="str">
        <f t="shared" si="0"/>
        <v>-</v>
      </c>
      <c r="W40" s="40" t="s">
        <v>48</v>
      </c>
      <c r="X40" s="414">
        <f>'07'!X47+'08'!X47+'09'!X47</f>
        <v>0</v>
      </c>
      <c r="Y40" s="414">
        <f>'07'!AB47+'08'!AB47+'09'!AB47</f>
        <v>0</v>
      </c>
      <c r="Z40" s="414">
        <f t="shared" si="9"/>
        <v>0</v>
      </c>
      <c r="AA40" s="414">
        <f>'07'!AE47+'08'!AE47+'09'!AE47</f>
        <v>0</v>
      </c>
      <c r="AB40" s="415" t="str">
        <f t="shared" si="10"/>
        <v>-</v>
      </c>
      <c r="AD40" s="40" t="s">
        <v>48</v>
      </c>
      <c r="AE40" s="414">
        <f>'10'!X47+'11'!X47+'12'!X47</f>
        <v>0</v>
      </c>
      <c r="AF40" s="414">
        <f>'10'!AB47+'11'!AB47+'12'!AB47</f>
        <v>0</v>
      </c>
      <c r="AG40" s="414">
        <f t="shared" si="11"/>
        <v>0</v>
      </c>
      <c r="AH40" s="414">
        <f>'10'!AE47+'11'!AE47+'12'!AE47</f>
        <v>0</v>
      </c>
      <c r="AI40" s="415" t="str">
        <f t="shared" si="12"/>
        <v>-</v>
      </c>
    </row>
    <row r="41" spans="2:35" hidden="1" x14ac:dyDescent="0.25">
      <c r="B41" s="40" t="s">
        <v>49</v>
      </c>
      <c r="C41" s="414">
        <f t="shared" si="1"/>
        <v>0</v>
      </c>
      <c r="D41" s="414">
        <f t="shared" si="2"/>
        <v>0</v>
      </c>
      <c r="E41" s="414">
        <f t="shared" si="3"/>
        <v>0</v>
      </c>
      <c r="F41" s="414">
        <f t="shared" si="4"/>
        <v>0</v>
      </c>
      <c r="G41" s="415" t="str">
        <f t="shared" si="5"/>
        <v>-</v>
      </c>
      <c r="I41" s="40" t="s">
        <v>49</v>
      </c>
      <c r="J41" s="414">
        <f>+'01'!X48+'02'!X48+'03'!X48</f>
        <v>0</v>
      </c>
      <c r="K41" s="414">
        <f>+'01'!AB48+'02'!AB48+'03'!AB48</f>
        <v>0</v>
      </c>
      <c r="L41" s="414">
        <f t="shared" si="6"/>
        <v>0</v>
      </c>
      <c r="M41" s="414">
        <f>'01'!AE48+'02'!AE48+'03'!AE48</f>
        <v>0</v>
      </c>
      <c r="N41" s="415" t="str">
        <f t="shared" si="7"/>
        <v>-</v>
      </c>
      <c r="P41" s="40" t="s">
        <v>49</v>
      </c>
      <c r="Q41" s="414">
        <f>'04'!X48+'05'!X48+'06'!X48</f>
        <v>0</v>
      </c>
      <c r="R41" s="414">
        <f>'04'!AB48+'05'!AB48+'06'!AB48</f>
        <v>0</v>
      </c>
      <c r="S41" s="414">
        <f t="shared" si="8"/>
        <v>0</v>
      </c>
      <c r="T41" s="414">
        <f>'04'!AE48+'05'!AE48+'06'!AE48</f>
        <v>0</v>
      </c>
      <c r="U41" s="415" t="str">
        <f t="shared" si="0"/>
        <v>-</v>
      </c>
      <c r="W41" s="40" t="s">
        <v>49</v>
      </c>
      <c r="X41" s="414">
        <f>'07'!X48+'08'!X48+'09'!X48</f>
        <v>0</v>
      </c>
      <c r="Y41" s="414">
        <f>'07'!AB48+'08'!AB48+'09'!AB48</f>
        <v>0</v>
      </c>
      <c r="Z41" s="414">
        <f t="shared" si="9"/>
        <v>0</v>
      </c>
      <c r="AA41" s="414">
        <f>'07'!AE48+'08'!AE48+'09'!AE48</f>
        <v>0</v>
      </c>
      <c r="AB41" s="415" t="str">
        <f t="shared" si="10"/>
        <v>-</v>
      </c>
      <c r="AD41" s="40" t="s">
        <v>49</v>
      </c>
      <c r="AE41" s="414">
        <f>'10'!X48+'11'!X48+'12'!X48</f>
        <v>0</v>
      </c>
      <c r="AF41" s="414">
        <f>'10'!AB48+'11'!AB48+'12'!AB48</f>
        <v>0</v>
      </c>
      <c r="AG41" s="414">
        <f t="shared" si="11"/>
        <v>0</v>
      </c>
      <c r="AH41" s="414">
        <f>'10'!AE48+'11'!AE48+'12'!AE48</f>
        <v>0</v>
      </c>
      <c r="AI41" s="415" t="str">
        <f t="shared" si="12"/>
        <v>-</v>
      </c>
    </row>
    <row r="42" spans="2:35" hidden="1" x14ac:dyDescent="0.25">
      <c r="B42" s="40" t="s">
        <v>50</v>
      </c>
      <c r="C42" s="414">
        <f t="shared" si="1"/>
        <v>0</v>
      </c>
      <c r="D42" s="414">
        <f t="shared" si="2"/>
        <v>0</v>
      </c>
      <c r="E42" s="414">
        <f t="shared" si="3"/>
        <v>0</v>
      </c>
      <c r="F42" s="414">
        <f t="shared" si="4"/>
        <v>0</v>
      </c>
      <c r="G42" s="415" t="str">
        <f t="shared" si="5"/>
        <v>-</v>
      </c>
      <c r="I42" s="40" t="s">
        <v>50</v>
      </c>
      <c r="J42" s="414">
        <f>+'01'!X49+'02'!X49+'03'!X49</f>
        <v>0</v>
      </c>
      <c r="K42" s="414">
        <f>+'01'!AB49+'02'!AB49+'03'!AB49</f>
        <v>0</v>
      </c>
      <c r="L42" s="414">
        <f t="shared" si="6"/>
        <v>0</v>
      </c>
      <c r="M42" s="414">
        <f>'01'!AE49+'02'!AE49+'03'!AE49</f>
        <v>0</v>
      </c>
      <c r="N42" s="415" t="str">
        <f t="shared" si="7"/>
        <v>-</v>
      </c>
      <c r="P42" s="40" t="s">
        <v>50</v>
      </c>
      <c r="Q42" s="414">
        <f>'04'!X49+'05'!X49+'06'!X49</f>
        <v>0</v>
      </c>
      <c r="R42" s="414">
        <f>'04'!AB49+'05'!AB49+'06'!AB49</f>
        <v>0</v>
      </c>
      <c r="S42" s="414">
        <f t="shared" si="8"/>
        <v>0</v>
      </c>
      <c r="T42" s="414">
        <f>'04'!AE49+'05'!AE49+'06'!AE49</f>
        <v>0</v>
      </c>
      <c r="U42" s="415" t="str">
        <f t="shared" si="0"/>
        <v>-</v>
      </c>
      <c r="W42" s="40" t="s">
        <v>50</v>
      </c>
      <c r="X42" s="414">
        <f>'07'!X49+'08'!X49+'09'!X49</f>
        <v>0</v>
      </c>
      <c r="Y42" s="414">
        <f>'07'!AB49+'08'!AB49+'09'!AB49</f>
        <v>0</v>
      </c>
      <c r="Z42" s="414">
        <f t="shared" si="9"/>
        <v>0</v>
      </c>
      <c r="AA42" s="414">
        <f>'07'!AE49+'08'!AE49+'09'!AE49</f>
        <v>0</v>
      </c>
      <c r="AB42" s="415" t="str">
        <f t="shared" si="10"/>
        <v>-</v>
      </c>
      <c r="AD42" s="40" t="s">
        <v>50</v>
      </c>
      <c r="AE42" s="414">
        <f>'10'!X49+'11'!X49+'12'!X49</f>
        <v>0</v>
      </c>
      <c r="AF42" s="414">
        <f>'10'!AB49+'11'!AB49+'12'!AB49</f>
        <v>0</v>
      </c>
      <c r="AG42" s="414">
        <f t="shared" si="11"/>
        <v>0</v>
      </c>
      <c r="AH42" s="414">
        <f>'10'!AE49+'11'!AE49+'12'!AE49</f>
        <v>0</v>
      </c>
      <c r="AI42" s="415" t="str">
        <f t="shared" si="12"/>
        <v>-</v>
      </c>
    </row>
    <row r="43" spans="2:35" x14ac:dyDescent="0.25">
      <c r="B43" s="40" t="s">
        <v>51</v>
      </c>
      <c r="C43" s="414">
        <f t="shared" si="1"/>
        <v>0</v>
      </c>
      <c r="D43" s="414">
        <f t="shared" si="2"/>
        <v>58</v>
      </c>
      <c r="E43" s="414">
        <f t="shared" si="3"/>
        <v>58</v>
      </c>
      <c r="F43" s="414">
        <f t="shared" si="4"/>
        <v>54</v>
      </c>
      <c r="G43" s="415">
        <f t="shared" si="5"/>
        <v>0.93103448275862066</v>
      </c>
      <c r="I43" s="40" t="s">
        <v>51</v>
      </c>
      <c r="J43" s="414">
        <f>+'01'!X50+'02'!X50+'03'!X50</f>
        <v>0</v>
      </c>
      <c r="K43" s="414">
        <f>+'01'!AB50+'02'!AB50+'03'!AB50</f>
        <v>9</v>
      </c>
      <c r="L43" s="414">
        <f t="shared" si="6"/>
        <v>9</v>
      </c>
      <c r="M43" s="414">
        <f>'01'!AE50+'02'!AE50+'03'!AE50</f>
        <v>7</v>
      </c>
      <c r="N43" s="415">
        <f t="shared" si="7"/>
        <v>0.77777777777777779</v>
      </c>
      <c r="P43" s="40" t="s">
        <v>51</v>
      </c>
      <c r="Q43" s="414">
        <f>'04'!X50+'05'!X50+'06'!X50</f>
        <v>0</v>
      </c>
      <c r="R43" s="414">
        <f>'04'!AB50+'05'!AB50+'06'!AB50</f>
        <v>6</v>
      </c>
      <c r="S43" s="414">
        <f t="shared" si="8"/>
        <v>6</v>
      </c>
      <c r="T43" s="414">
        <f>'04'!AE50+'05'!AE50+'06'!AE50</f>
        <v>5</v>
      </c>
      <c r="U43" s="415">
        <f t="shared" si="0"/>
        <v>0.83333333333333337</v>
      </c>
      <c r="W43" s="40" t="s">
        <v>51</v>
      </c>
      <c r="X43" s="414">
        <f>'07'!X50+'08'!X50+'09'!X50</f>
        <v>0</v>
      </c>
      <c r="Y43" s="414">
        <f>'07'!AB50+'08'!AB50+'09'!AB50</f>
        <v>21</v>
      </c>
      <c r="Z43" s="414">
        <f t="shared" si="9"/>
        <v>21</v>
      </c>
      <c r="AA43" s="414">
        <f>'07'!AE50+'08'!AE50+'09'!AE50</f>
        <v>21</v>
      </c>
      <c r="AB43" s="415">
        <f t="shared" si="10"/>
        <v>1</v>
      </c>
      <c r="AD43" s="40" t="s">
        <v>51</v>
      </c>
      <c r="AE43" s="414">
        <f>'10'!X50+'11'!X50+'12'!X50</f>
        <v>0</v>
      </c>
      <c r="AF43" s="414">
        <f>'10'!AB50+'11'!AB50+'12'!AB50</f>
        <v>22</v>
      </c>
      <c r="AG43" s="414">
        <f t="shared" si="11"/>
        <v>22</v>
      </c>
      <c r="AH43" s="414">
        <f>'10'!AE50+'11'!AE50+'12'!AE50</f>
        <v>21</v>
      </c>
      <c r="AI43" s="415">
        <f t="shared" si="12"/>
        <v>0.95454545454545459</v>
      </c>
    </row>
    <row r="44" spans="2:35" hidden="1" x14ac:dyDescent="0.25">
      <c r="B44" s="40" t="s">
        <v>52</v>
      </c>
      <c r="C44" s="414">
        <f t="shared" si="1"/>
        <v>0</v>
      </c>
      <c r="D44" s="414">
        <f t="shared" si="2"/>
        <v>0</v>
      </c>
      <c r="E44" s="414">
        <f t="shared" si="3"/>
        <v>0</v>
      </c>
      <c r="F44" s="414">
        <f t="shared" si="4"/>
        <v>0</v>
      </c>
      <c r="G44" s="415" t="str">
        <f t="shared" si="5"/>
        <v>-</v>
      </c>
      <c r="I44" s="40" t="s">
        <v>52</v>
      </c>
      <c r="J44" s="414">
        <f>+'01'!X51+'02'!X51+'03'!X51</f>
        <v>0</v>
      </c>
      <c r="K44" s="414">
        <f>+'01'!AB51+'02'!AB51+'03'!AB51</f>
        <v>0</v>
      </c>
      <c r="L44" s="414">
        <f t="shared" si="6"/>
        <v>0</v>
      </c>
      <c r="M44" s="414">
        <f>'01'!AE51+'02'!AE51+'03'!AE51</f>
        <v>0</v>
      </c>
      <c r="N44" s="415" t="str">
        <f t="shared" si="7"/>
        <v>-</v>
      </c>
      <c r="P44" s="40" t="s">
        <v>52</v>
      </c>
      <c r="Q44" s="414">
        <f>'04'!X51+'05'!X51+'06'!X51</f>
        <v>0</v>
      </c>
      <c r="R44" s="414">
        <f>'04'!AB51+'05'!AB51+'06'!AB51</f>
        <v>0</v>
      </c>
      <c r="S44" s="414">
        <f t="shared" si="8"/>
        <v>0</v>
      </c>
      <c r="T44" s="414">
        <f>'04'!AE51+'05'!AE51+'06'!AE51</f>
        <v>0</v>
      </c>
      <c r="U44" s="415" t="str">
        <f t="shared" si="0"/>
        <v>-</v>
      </c>
      <c r="W44" s="40" t="s">
        <v>52</v>
      </c>
      <c r="X44" s="414">
        <f>'07'!X51+'08'!X51+'09'!X51</f>
        <v>0</v>
      </c>
      <c r="Y44" s="414">
        <f>'07'!AB51+'08'!AB51+'09'!AB51</f>
        <v>0</v>
      </c>
      <c r="Z44" s="414">
        <f t="shared" si="9"/>
        <v>0</v>
      </c>
      <c r="AA44" s="414">
        <f>'07'!AE51+'08'!AE51+'09'!AE51</f>
        <v>0</v>
      </c>
      <c r="AB44" s="415" t="str">
        <f t="shared" si="10"/>
        <v>-</v>
      </c>
      <c r="AD44" s="40" t="s">
        <v>52</v>
      </c>
      <c r="AE44" s="414">
        <f>'10'!X51+'11'!X51+'12'!X51</f>
        <v>0</v>
      </c>
      <c r="AF44" s="414">
        <f>'10'!AB51+'11'!AB51+'12'!AB51</f>
        <v>0</v>
      </c>
      <c r="AG44" s="414">
        <f t="shared" si="11"/>
        <v>0</v>
      </c>
      <c r="AH44" s="414">
        <f>'10'!AE51+'11'!AE51+'12'!AE51</f>
        <v>0</v>
      </c>
      <c r="AI44" s="415" t="str">
        <f t="shared" si="12"/>
        <v>-</v>
      </c>
    </row>
    <row r="45" spans="2:35" hidden="1" x14ac:dyDescent="0.25">
      <c r="B45" s="40" t="s">
        <v>53</v>
      </c>
      <c r="C45" s="414">
        <f t="shared" si="1"/>
        <v>0</v>
      </c>
      <c r="D45" s="414">
        <f t="shared" si="2"/>
        <v>0</v>
      </c>
      <c r="E45" s="414">
        <f t="shared" si="3"/>
        <v>0</v>
      </c>
      <c r="F45" s="414">
        <f t="shared" si="4"/>
        <v>0</v>
      </c>
      <c r="G45" s="415" t="str">
        <f t="shared" si="5"/>
        <v>-</v>
      </c>
      <c r="I45" s="40" t="s">
        <v>53</v>
      </c>
      <c r="J45" s="414">
        <f>+'01'!X52+'02'!X52+'03'!X52</f>
        <v>0</v>
      </c>
      <c r="K45" s="414">
        <f>+'01'!AB52+'02'!AB52+'03'!AB52</f>
        <v>0</v>
      </c>
      <c r="L45" s="414">
        <f t="shared" si="6"/>
        <v>0</v>
      </c>
      <c r="M45" s="414">
        <f>'01'!AE52+'02'!AE52+'03'!AE52</f>
        <v>0</v>
      </c>
      <c r="N45" s="415" t="str">
        <f t="shared" si="7"/>
        <v>-</v>
      </c>
      <c r="P45" s="40" t="s">
        <v>53</v>
      </c>
      <c r="Q45" s="414">
        <f>'04'!X52+'05'!X52+'06'!X52</f>
        <v>0</v>
      </c>
      <c r="R45" s="414">
        <f>'04'!AB52+'05'!AB52+'06'!AB52</f>
        <v>0</v>
      </c>
      <c r="S45" s="414">
        <f t="shared" si="8"/>
        <v>0</v>
      </c>
      <c r="T45" s="414">
        <f>'04'!AE52+'05'!AE52+'06'!AE52</f>
        <v>0</v>
      </c>
      <c r="U45" s="415" t="str">
        <f t="shared" si="0"/>
        <v>-</v>
      </c>
      <c r="W45" s="40" t="s">
        <v>53</v>
      </c>
      <c r="X45" s="414">
        <f>'07'!X52+'08'!X52+'09'!X52</f>
        <v>0</v>
      </c>
      <c r="Y45" s="414">
        <f>'07'!AB52+'08'!AB52+'09'!AB52</f>
        <v>0</v>
      </c>
      <c r="Z45" s="414">
        <f t="shared" si="9"/>
        <v>0</v>
      </c>
      <c r="AA45" s="414">
        <f>'07'!AE52+'08'!AE52+'09'!AE52</f>
        <v>0</v>
      </c>
      <c r="AB45" s="415" t="str">
        <f t="shared" si="10"/>
        <v>-</v>
      </c>
      <c r="AD45" s="40" t="s">
        <v>53</v>
      </c>
      <c r="AE45" s="414">
        <f>'10'!X52+'11'!X52+'12'!X52</f>
        <v>0</v>
      </c>
      <c r="AF45" s="414">
        <f>'10'!AB52+'11'!AB52+'12'!AB52</f>
        <v>0</v>
      </c>
      <c r="AG45" s="414">
        <f t="shared" si="11"/>
        <v>0</v>
      </c>
      <c r="AH45" s="414">
        <f>'10'!AE52+'11'!AE52+'12'!AE52</f>
        <v>0</v>
      </c>
      <c r="AI45" s="415" t="str">
        <f t="shared" si="12"/>
        <v>-</v>
      </c>
    </row>
    <row r="46" spans="2:35" hidden="1" x14ac:dyDescent="0.25">
      <c r="B46" s="40" t="s">
        <v>54</v>
      </c>
      <c r="C46" s="414">
        <f t="shared" si="1"/>
        <v>0</v>
      </c>
      <c r="D46" s="414">
        <f t="shared" si="2"/>
        <v>0</v>
      </c>
      <c r="E46" s="414">
        <f t="shared" si="3"/>
        <v>0</v>
      </c>
      <c r="F46" s="414">
        <f t="shared" si="4"/>
        <v>0</v>
      </c>
      <c r="G46" s="415" t="str">
        <f t="shared" si="5"/>
        <v>-</v>
      </c>
      <c r="I46" s="40" t="s">
        <v>54</v>
      </c>
      <c r="J46" s="414">
        <f>+'01'!X53+'02'!X53+'03'!X53</f>
        <v>0</v>
      </c>
      <c r="K46" s="414">
        <f>+'01'!AB53+'02'!AB53+'03'!AB53</f>
        <v>0</v>
      </c>
      <c r="L46" s="414">
        <f t="shared" si="6"/>
        <v>0</v>
      </c>
      <c r="M46" s="414">
        <f>'01'!AE53+'02'!AE53+'03'!AE53</f>
        <v>0</v>
      </c>
      <c r="N46" s="415" t="str">
        <f t="shared" si="7"/>
        <v>-</v>
      </c>
      <c r="P46" s="40" t="s">
        <v>54</v>
      </c>
      <c r="Q46" s="414">
        <f>'04'!X53+'05'!X53+'06'!X53</f>
        <v>0</v>
      </c>
      <c r="R46" s="414">
        <f>'04'!AB53+'05'!AB53+'06'!AB53</f>
        <v>0</v>
      </c>
      <c r="S46" s="414">
        <f t="shared" si="8"/>
        <v>0</v>
      </c>
      <c r="T46" s="414">
        <f>'04'!AE53+'05'!AE53+'06'!AE53</f>
        <v>0</v>
      </c>
      <c r="U46" s="415" t="str">
        <f t="shared" si="0"/>
        <v>-</v>
      </c>
      <c r="W46" s="40" t="s">
        <v>54</v>
      </c>
      <c r="X46" s="414">
        <f>'07'!X53+'08'!X53+'09'!X53</f>
        <v>0</v>
      </c>
      <c r="Y46" s="414">
        <f>'07'!AB53+'08'!AB53+'09'!AB53</f>
        <v>0</v>
      </c>
      <c r="Z46" s="414">
        <f t="shared" si="9"/>
        <v>0</v>
      </c>
      <c r="AA46" s="414">
        <f>'07'!AE53+'08'!AE53+'09'!AE53</f>
        <v>0</v>
      </c>
      <c r="AB46" s="415" t="str">
        <f t="shared" si="10"/>
        <v>-</v>
      </c>
      <c r="AD46" s="40" t="s">
        <v>54</v>
      </c>
      <c r="AE46" s="414">
        <f>'10'!X53+'11'!X53+'12'!X53</f>
        <v>0</v>
      </c>
      <c r="AF46" s="414">
        <f>'10'!AB53+'11'!AB53+'12'!AB53</f>
        <v>0</v>
      </c>
      <c r="AG46" s="414">
        <f t="shared" si="11"/>
        <v>0</v>
      </c>
      <c r="AH46" s="414">
        <f>'10'!AE53+'11'!AE53+'12'!AE53</f>
        <v>0</v>
      </c>
      <c r="AI46" s="415" t="str">
        <f t="shared" si="12"/>
        <v>-</v>
      </c>
    </row>
    <row r="47" spans="2:35" x14ac:dyDescent="0.25">
      <c r="B47" s="31" t="s">
        <v>55</v>
      </c>
      <c r="C47" s="414">
        <f t="shared" si="1"/>
        <v>0</v>
      </c>
      <c r="D47" s="414">
        <f t="shared" si="2"/>
        <v>16</v>
      </c>
      <c r="E47" s="414">
        <f t="shared" si="3"/>
        <v>16</v>
      </c>
      <c r="F47" s="414">
        <f t="shared" si="4"/>
        <v>3</v>
      </c>
      <c r="G47" s="415">
        <f t="shared" si="5"/>
        <v>0.1875</v>
      </c>
      <c r="I47" s="31" t="s">
        <v>55</v>
      </c>
      <c r="J47" s="414">
        <f>+'01'!X54+'02'!X54+'03'!X54</f>
        <v>0</v>
      </c>
      <c r="K47" s="414">
        <f>+'01'!AB54+'02'!AB54+'03'!AB54</f>
        <v>1</v>
      </c>
      <c r="L47" s="414">
        <f t="shared" si="6"/>
        <v>1</v>
      </c>
      <c r="M47" s="414">
        <f>'01'!AE54+'02'!AE54+'03'!AE54</f>
        <v>1</v>
      </c>
      <c r="N47" s="415">
        <f t="shared" si="7"/>
        <v>1</v>
      </c>
      <c r="P47" s="31" t="s">
        <v>55</v>
      </c>
      <c r="Q47" s="414">
        <f>'04'!X54+'05'!X54+'06'!X54</f>
        <v>0</v>
      </c>
      <c r="R47" s="414">
        <f>'04'!AB54+'05'!AB54+'06'!AB54</f>
        <v>2</v>
      </c>
      <c r="S47" s="414">
        <f t="shared" si="8"/>
        <v>2</v>
      </c>
      <c r="T47" s="414">
        <f>'04'!AE54+'05'!AE54+'06'!AE54</f>
        <v>2</v>
      </c>
      <c r="U47" s="415">
        <f t="shared" si="0"/>
        <v>1</v>
      </c>
      <c r="W47" s="31" t="s">
        <v>55</v>
      </c>
      <c r="X47" s="414">
        <f>'07'!X54+'08'!X54+'09'!X54</f>
        <v>0</v>
      </c>
      <c r="Y47" s="414">
        <f>'07'!AB54+'08'!AB54+'09'!AB54</f>
        <v>0</v>
      </c>
      <c r="Z47" s="414">
        <f t="shared" si="9"/>
        <v>0</v>
      </c>
      <c r="AA47" s="414">
        <f>'07'!AE54+'08'!AE54+'09'!AE54</f>
        <v>0</v>
      </c>
      <c r="AB47" s="415" t="str">
        <f t="shared" si="10"/>
        <v>-</v>
      </c>
      <c r="AD47" s="31" t="s">
        <v>55</v>
      </c>
      <c r="AE47" s="414">
        <f>'10'!X54+'11'!X54+'12'!X54</f>
        <v>0</v>
      </c>
      <c r="AF47" s="414">
        <f>'10'!AB54+'11'!AB54+'12'!AB54</f>
        <v>13</v>
      </c>
      <c r="AG47" s="414">
        <f t="shared" si="11"/>
        <v>13</v>
      </c>
      <c r="AH47" s="414">
        <f>'10'!AE54+'11'!AE54+'12'!AE54</f>
        <v>0</v>
      </c>
      <c r="AI47" s="415">
        <f t="shared" si="12"/>
        <v>0</v>
      </c>
    </row>
    <row r="48" spans="2:35" x14ac:dyDescent="0.25">
      <c r="B48" s="68" t="s">
        <v>56</v>
      </c>
      <c r="C48" s="414">
        <f t="shared" si="1"/>
        <v>0</v>
      </c>
      <c r="D48" s="414">
        <f t="shared" si="2"/>
        <v>286</v>
      </c>
      <c r="E48" s="414">
        <f t="shared" si="3"/>
        <v>286</v>
      </c>
      <c r="F48" s="414">
        <f t="shared" si="4"/>
        <v>233</v>
      </c>
      <c r="G48" s="415">
        <f t="shared" si="5"/>
        <v>0.81468531468531469</v>
      </c>
      <c r="I48" s="68" t="s">
        <v>56</v>
      </c>
      <c r="J48" s="414">
        <f>+'01'!X55+'02'!X55+'03'!X55</f>
        <v>0</v>
      </c>
      <c r="K48" s="414">
        <f>+'01'!AB55+'02'!AB55+'03'!AB55</f>
        <v>62</v>
      </c>
      <c r="L48" s="414">
        <f t="shared" si="6"/>
        <v>62</v>
      </c>
      <c r="M48" s="414">
        <f>'01'!AE55+'02'!AE55+'03'!AE55</f>
        <v>46</v>
      </c>
      <c r="N48" s="415">
        <f t="shared" si="7"/>
        <v>0.74193548387096775</v>
      </c>
      <c r="P48" s="68" t="s">
        <v>56</v>
      </c>
      <c r="Q48" s="414">
        <f>'04'!X55+'05'!X55+'06'!X55</f>
        <v>0</v>
      </c>
      <c r="R48" s="414">
        <f>'04'!AB55+'05'!AB55+'06'!AB55</f>
        <v>81</v>
      </c>
      <c r="S48" s="414">
        <f t="shared" si="8"/>
        <v>81</v>
      </c>
      <c r="T48" s="414">
        <f>'04'!AE55+'05'!AE55+'06'!AE55</f>
        <v>62</v>
      </c>
      <c r="U48" s="415">
        <f t="shared" si="0"/>
        <v>0.76543209876543206</v>
      </c>
      <c r="W48" s="68" t="s">
        <v>56</v>
      </c>
      <c r="X48" s="414">
        <f>'07'!X55+'08'!X55+'09'!X55</f>
        <v>0</v>
      </c>
      <c r="Y48" s="414">
        <f>'07'!AB55+'08'!AB55+'09'!AB55</f>
        <v>64</v>
      </c>
      <c r="Z48" s="414">
        <f t="shared" si="9"/>
        <v>64</v>
      </c>
      <c r="AA48" s="414">
        <f>'07'!AE55+'08'!AE55+'09'!AE55</f>
        <v>55</v>
      </c>
      <c r="AB48" s="415">
        <f t="shared" si="10"/>
        <v>0.859375</v>
      </c>
      <c r="AD48" s="68" t="s">
        <v>56</v>
      </c>
      <c r="AE48" s="414">
        <f>'10'!X55+'11'!X55+'12'!X55</f>
        <v>0</v>
      </c>
      <c r="AF48" s="414">
        <f>'10'!AB55+'11'!AB55+'12'!AB55</f>
        <v>79</v>
      </c>
      <c r="AG48" s="414">
        <f t="shared" si="11"/>
        <v>79</v>
      </c>
      <c r="AH48" s="414">
        <f>'10'!AE55+'11'!AE55+'12'!AE55</f>
        <v>70</v>
      </c>
      <c r="AI48" s="415">
        <f t="shared" si="12"/>
        <v>0.88607594936708856</v>
      </c>
    </row>
    <row r="49" spans="2:35" ht="22.5" x14ac:dyDescent="0.25">
      <c r="B49" s="68" t="s">
        <v>57</v>
      </c>
      <c r="C49" s="414">
        <f t="shared" si="1"/>
        <v>29</v>
      </c>
      <c r="D49" s="414">
        <f t="shared" si="2"/>
        <v>9</v>
      </c>
      <c r="E49" s="414">
        <f t="shared" si="3"/>
        <v>38</v>
      </c>
      <c r="F49" s="414">
        <f t="shared" si="4"/>
        <v>19</v>
      </c>
      <c r="G49" s="415">
        <f t="shared" si="5"/>
        <v>0.5</v>
      </c>
      <c r="I49" s="68" t="s">
        <v>57</v>
      </c>
      <c r="J49" s="414">
        <f>+'01'!X56+'02'!X56+'03'!X56</f>
        <v>7</v>
      </c>
      <c r="K49" s="414">
        <f>+'01'!AB56+'02'!AB56+'03'!AB56</f>
        <v>2</v>
      </c>
      <c r="L49" s="414">
        <f t="shared" si="6"/>
        <v>9</v>
      </c>
      <c r="M49" s="414">
        <f>'01'!AE56+'02'!AE56+'03'!AE56</f>
        <v>7</v>
      </c>
      <c r="N49" s="415">
        <f t="shared" si="7"/>
        <v>0.77777777777777779</v>
      </c>
      <c r="P49" s="68" t="s">
        <v>57</v>
      </c>
      <c r="Q49" s="414">
        <f>'04'!X56+'05'!X56+'06'!X56</f>
        <v>6</v>
      </c>
      <c r="R49" s="414">
        <f>'04'!AB56+'05'!AB56+'06'!AB56</f>
        <v>3</v>
      </c>
      <c r="S49" s="414">
        <f t="shared" si="8"/>
        <v>9</v>
      </c>
      <c r="T49" s="414">
        <f>'04'!AE56+'05'!AE56+'06'!AE56</f>
        <v>1</v>
      </c>
      <c r="U49" s="415">
        <f t="shared" si="0"/>
        <v>0.1111111111111111</v>
      </c>
      <c r="W49" s="68" t="s">
        <v>57</v>
      </c>
      <c r="X49" s="414">
        <f>'07'!X56+'08'!X56+'09'!X56</f>
        <v>9</v>
      </c>
      <c r="Y49" s="414">
        <f>'07'!AB56+'08'!AB56+'09'!AB56</f>
        <v>2</v>
      </c>
      <c r="Z49" s="414">
        <f t="shared" si="9"/>
        <v>11</v>
      </c>
      <c r="AA49" s="414">
        <f>'07'!AE56+'08'!AE56+'09'!AE56</f>
        <v>5</v>
      </c>
      <c r="AB49" s="415">
        <f t="shared" si="10"/>
        <v>0.45454545454545453</v>
      </c>
      <c r="AD49" s="68" t="s">
        <v>57</v>
      </c>
      <c r="AE49" s="414">
        <f>'10'!X56+'11'!X56+'12'!X56</f>
        <v>7</v>
      </c>
      <c r="AF49" s="414">
        <f>'10'!AB56+'11'!AB56+'12'!AB56</f>
        <v>2</v>
      </c>
      <c r="AG49" s="414">
        <f t="shared" si="11"/>
        <v>9</v>
      </c>
      <c r="AH49" s="414">
        <f>'10'!AE56+'11'!AE56+'12'!AE56</f>
        <v>6</v>
      </c>
      <c r="AI49" s="415">
        <f t="shared" si="12"/>
        <v>0.66666666666666663</v>
      </c>
    </row>
    <row r="50" spans="2:35" x14ac:dyDescent="0.25">
      <c r="B50" s="68" t="s">
        <v>58</v>
      </c>
      <c r="C50" s="414">
        <f t="shared" si="1"/>
        <v>0</v>
      </c>
      <c r="D50" s="414">
        <f t="shared" si="2"/>
        <v>326</v>
      </c>
      <c r="E50" s="414">
        <f t="shared" si="3"/>
        <v>326</v>
      </c>
      <c r="F50" s="414">
        <f t="shared" si="4"/>
        <v>277</v>
      </c>
      <c r="G50" s="415">
        <f t="shared" si="5"/>
        <v>0.84969325153374231</v>
      </c>
      <c r="I50" s="68" t="s">
        <v>58</v>
      </c>
      <c r="J50" s="414">
        <f>+'01'!X57+'02'!X57+'03'!X57</f>
        <v>0</v>
      </c>
      <c r="K50" s="414">
        <f>+'01'!AB57+'02'!AB57+'03'!AB57</f>
        <v>61</v>
      </c>
      <c r="L50" s="414">
        <f t="shared" si="6"/>
        <v>61</v>
      </c>
      <c r="M50" s="414">
        <f>'01'!AE57+'02'!AE57+'03'!AE57</f>
        <v>47</v>
      </c>
      <c r="N50" s="415">
        <f t="shared" si="7"/>
        <v>0.77049180327868849</v>
      </c>
      <c r="P50" s="68" t="s">
        <v>58</v>
      </c>
      <c r="Q50" s="414">
        <f>'04'!X57+'05'!X57+'06'!X57</f>
        <v>0</v>
      </c>
      <c r="R50" s="414">
        <f>'04'!AB57+'05'!AB57+'06'!AB57</f>
        <v>51</v>
      </c>
      <c r="S50" s="414">
        <f t="shared" si="8"/>
        <v>51</v>
      </c>
      <c r="T50" s="414">
        <f>'04'!AE57+'05'!AE57+'06'!AE57</f>
        <v>51</v>
      </c>
      <c r="U50" s="415">
        <f t="shared" si="0"/>
        <v>1</v>
      </c>
      <c r="W50" s="68" t="s">
        <v>58</v>
      </c>
      <c r="X50" s="414">
        <f>'07'!X57+'08'!X57+'09'!X57</f>
        <v>0</v>
      </c>
      <c r="Y50" s="414">
        <f>'07'!AB57+'08'!AB57+'09'!AB57</f>
        <v>84</v>
      </c>
      <c r="Z50" s="414">
        <f t="shared" si="9"/>
        <v>84</v>
      </c>
      <c r="AA50" s="414">
        <f>'07'!AE57+'08'!AE57+'09'!AE57</f>
        <v>71</v>
      </c>
      <c r="AB50" s="415">
        <f t="shared" si="10"/>
        <v>0.84523809523809523</v>
      </c>
      <c r="AD50" s="68" t="s">
        <v>58</v>
      </c>
      <c r="AE50" s="414">
        <f>'10'!X57+'11'!X57+'12'!X57</f>
        <v>0</v>
      </c>
      <c r="AF50" s="414">
        <f>'10'!AB57+'11'!AB57+'12'!AB57</f>
        <v>130</v>
      </c>
      <c r="AG50" s="414">
        <f t="shared" si="11"/>
        <v>130</v>
      </c>
      <c r="AH50" s="414">
        <f>'10'!AE57+'11'!AE57+'12'!AE57</f>
        <v>108</v>
      </c>
      <c r="AI50" s="415">
        <f t="shared" si="12"/>
        <v>0.83076923076923082</v>
      </c>
    </row>
    <row r="51" spans="2:35" x14ac:dyDescent="0.25">
      <c r="B51" s="40" t="s">
        <v>59</v>
      </c>
      <c r="C51" s="414">
        <f t="shared" si="1"/>
        <v>40</v>
      </c>
      <c r="D51" s="414">
        <f t="shared" si="2"/>
        <v>517</v>
      </c>
      <c r="E51" s="414">
        <f t="shared" si="3"/>
        <v>557</v>
      </c>
      <c r="F51" s="414">
        <f t="shared" si="4"/>
        <v>557</v>
      </c>
      <c r="G51" s="415">
        <f t="shared" si="5"/>
        <v>1</v>
      </c>
      <c r="I51" s="40" t="s">
        <v>59</v>
      </c>
      <c r="J51" s="414">
        <f>+'01'!X58+'02'!X58+'03'!X58</f>
        <v>0</v>
      </c>
      <c r="K51" s="414">
        <f>+'01'!AB58+'02'!AB58+'03'!AB58</f>
        <v>103</v>
      </c>
      <c r="L51" s="414">
        <f t="shared" si="6"/>
        <v>103</v>
      </c>
      <c r="M51" s="414">
        <f>'01'!AE58+'02'!AE58+'03'!AE58</f>
        <v>103</v>
      </c>
      <c r="N51" s="415">
        <f t="shared" si="7"/>
        <v>1</v>
      </c>
      <c r="P51" s="40" t="s">
        <v>59</v>
      </c>
      <c r="Q51" s="414">
        <f>'04'!X58+'05'!X58+'06'!X58</f>
        <v>0</v>
      </c>
      <c r="R51" s="414">
        <f>'04'!AB58+'05'!AB58+'06'!AB58</f>
        <v>24</v>
      </c>
      <c r="S51" s="414">
        <f t="shared" si="8"/>
        <v>24</v>
      </c>
      <c r="T51" s="414">
        <f>'04'!AE58+'05'!AE58+'06'!AE58</f>
        <v>24</v>
      </c>
      <c r="U51" s="415">
        <f t="shared" si="0"/>
        <v>1</v>
      </c>
      <c r="W51" s="40" t="s">
        <v>59</v>
      </c>
      <c r="X51" s="414">
        <f>'07'!X58+'08'!X58+'09'!X58</f>
        <v>26</v>
      </c>
      <c r="Y51" s="414">
        <f>'07'!AB58+'08'!AB58+'09'!AB58</f>
        <v>105</v>
      </c>
      <c r="Z51" s="414">
        <f t="shared" si="9"/>
        <v>131</v>
      </c>
      <c r="AA51" s="414">
        <f>'07'!AE58+'08'!AE58+'09'!AE58</f>
        <v>131</v>
      </c>
      <c r="AB51" s="415">
        <f t="shared" si="10"/>
        <v>1</v>
      </c>
      <c r="AD51" s="40" t="s">
        <v>59</v>
      </c>
      <c r="AE51" s="414">
        <f>'10'!X58+'11'!X58+'12'!X58</f>
        <v>14</v>
      </c>
      <c r="AF51" s="414">
        <f>'10'!AB58+'11'!AB58+'12'!AB58</f>
        <v>285</v>
      </c>
      <c r="AG51" s="414">
        <f t="shared" si="11"/>
        <v>299</v>
      </c>
      <c r="AH51" s="414">
        <f>'10'!AE58+'11'!AE58+'12'!AE58</f>
        <v>299</v>
      </c>
      <c r="AI51" s="415">
        <f t="shared" si="12"/>
        <v>1</v>
      </c>
    </row>
    <row r="52" spans="2:35" x14ac:dyDescent="0.25">
      <c r="B52" s="40" t="s">
        <v>60</v>
      </c>
      <c r="C52" s="414">
        <f t="shared" si="1"/>
        <v>98</v>
      </c>
      <c r="D52" s="414">
        <f t="shared" si="2"/>
        <v>227</v>
      </c>
      <c r="E52" s="414">
        <f t="shared" si="3"/>
        <v>325</v>
      </c>
      <c r="F52" s="414">
        <f t="shared" si="4"/>
        <v>322</v>
      </c>
      <c r="G52" s="415">
        <f t="shared" si="5"/>
        <v>0.99076923076923074</v>
      </c>
      <c r="I52" s="40" t="s">
        <v>60</v>
      </c>
      <c r="J52" s="414">
        <f>+'01'!X59+'02'!X59+'03'!X59</f>
        <v>47</v>
      </c>
      <c r="K52" s="414">
        <f>+'01'!AB59+'02'!AB59+'03'!AB59</f>
        <v>68</v>
      </c>
      <c r="L52" s="414">
        <f t="shared" si="6"/>
        <v>115</v>
      </c>
      <c r="M52" s="414">
        <f>'01'!AE59+'02'!AE59+'03'!AE59</f>
        <v>112</v>
      </c>
      <c r="N52" s="415">
        <f t="shared" si="7"/>
        <v>0.97391304347826091</v>
      </c>
      <c r="P52" s="40" t="s">
        <v>60</v>
      </c>
      <c r="Q52" s="414">
        <f>'04'!X59+'05'!X59+'06'!X59</f>
        <v>5</v>
      </c>
      <c r="R52" s="414">
        <f>'04'!AB59+'05'!AB59+'06'!AB59</f>
        <v>14</v>
      </c>
      <c r="S52" s="414">
        <f t="shared" si="8"/>
        <v>19</v>
      </c>
      <c r="T52" s="414">
        <f>'04'!AE59+'05'!AE59+'06'!AE59</f>
        <v>19</v>
      </c>
      <c r="U52" s="415">
        <f t="shared" si="0"/>
        <v>1</v>
      </c>
      <c r="W52" s="40" t="s">
        <v>60</v>
      </c>
      <c r="X52" s="414">
        <f>'07'!X59+'08'!X59+'09'!X59</f>
        <v>30</v>
      </c>
      <c r="Y52" s="414">
        <f>'07'!AB59+'08'!AB59+'09'!AB59</f>
        <v>84</v>
      </c>
      <c r="Z52" s="414">
        <f t="shared" si="9"/>
        <v>114</v>
      </c>
      <c r="AA52" s="414">
        <f>'07'!AE59+'08'!AE59+'09'!AE59</f>
        <v>114</v>
      </c>
      <c r="AB52" s="415">
        <f t="shared" si="10"/>
        <v>1</v>
      </c>
      <c r="AD52" s="40" t="s">
        <v>60</v>
      </c>
      <c r="AE52" s="414">
        <f>'10'!X59+'11'!X59+'12'!X59</f>
        <v>16</v>
      </c>
      <c r="AF52" s="414">
        <f>'10'!AB59+'11'!AB59+'12'!AB59</f>
        <v>61</v>
      </c>
      <c r="AG52" s="414">
        <f t="shared" si="11"/>
        <v>77</v>
      </c>
      <c r="AH52" s="414">
        <f>'10'!AE59+'11'!AE59+'12'!AE59</f>
        <v>77</v>
      </c>
      <c r="AI52" s="415">
        <f t="shared" si="12"/>
        <v>1</v>
      </c>
    </row>
    <row r="53" spans="2:35" x14ac:dyDescent="0.25">
      <c r="B53" s="40" t="s">
        <v>61</v>
      </c>
      <c r="C53" s="414">
        <f t="shared" si="1"/>
        <v>161</v>
      </c>
      <c r="D53" s="414">
        <f t="shared" si="2"/>
        <v>1</v>
      </c>
      <c r="E53" s="414">
        <f t="shared" si="3"/>
        <v>162</v>
      </c>
      <c r="F53" s="414">
        <f t="shared" si="4"/>
        <v>147</v>
      </c>
      <c r="G53" s="415">
        <f t="shared" si="5"/>
        <v>0.90740740740740744</v>
      </c>
      <c r="I53" s="40" t="s">
        <v>61</v>
      </c>
      <c r="J53" s="414">
        <f>+'01'!X60+'02'!X60+'03'!X60</f>
        <v>41</v>
      </c>
      <c r="K53" s="414">
        <f>+'01'!AB60+'02'!AB60+'03'!AB60</f>
        <v>0</v>
      </c>
      <c r="L53" s="414">
        <f t="shared" si="6"/>
        <v>41</v>
      </c>
      <c r="M53" s="414">
        <f>'01'!AE60+'02'!AE60+'03'!AE60</f>
        <v>34</v>
      </c>
      <c r="N53" s="415">
        <f t="shared" si="7"/>
        <v>0.82926829268292679</v>
      </c>
      <c r="P53" s="40" t="s">
        <v>61</v>
      </c>
      <c r="Q53" s="414">
        <f>'04'!X60+'05'!X60+'06'!X60</f>
        <v>25</v>
      </c>
      <c r="R53" s="414">
        <f>'04'!AB60+'05'!AB60+'06'!AB60</f>
        <v>0</v>
      </c>
      <c r="S53" s="414">
        <f t="shared" si="8"/>
        <v>25</v>
      </c>
      <c r="T53" s="414">
        <f>'04'!AE60+'05'!AE60+'06'!AE60</f>
        <v>24</v>
      </c>
      <c r="U53" s="415">
        <f t="shared" si="0"/>
        <v>0.96</v>
      </c>
      <c r="W53" s="40" t="s">
        <v>61</v>
      </c>
      <c r="X53" s="414">
        <f>'07'!X60+'08'!X60+'09'!X60</f>
        <v>49</v>
      </c>
      <c r="Y53" s="414">
        <f>'07'!AB60+'08'!AB60+'09'!AB60</f>
        <v>1</v>
      </c>
      <c r="Z53" s="414">
        <f t="shared" si="9"/>
        <v>50</v>
      </c>
      <c r="AA53" s="414">
        <f>'07'!AE60+'08'!AE60+'09'!AE60</f>
        <v>49</v>
      </c>
      <c r="AB53" s="415">
        <f t="shared" si="10"/>
        <v>0.98</v>
      </c>
      <c r="AD53" s="40" t="s">
        <v>61</v>
      </c>
      <c r="AE53" s="414">
        <f>'10'!X60+'11'!X60+'12'!X60</f>
        <v>46</v>
      </c>
      <c r="AF53" s="414">
        <f>'10'!AB60+'11'!AB60+'12'!AB60</f>
        <v>0</v>
      </c>
      <c r="AG53" s="414">
        <f t="shared" si="11"/>
        <v>46</v>
      </c>
      <c r="AH53" s="414">
        <f>'10'!AE60+'11'!AE60+'12'!AE60</f>
        <v>40</v>
      </c>
      <c r="AI53" s="415">
        <f t="shared" si="12"/>
        <v>0.86956521739130432</v>
      </c>
    </row>
    <row r="54" spans="2:35" x14ac:dyDescent="0.25">
      <c r="B54" s="40" t="s">
        <v>62</v>
      </c>
      <c r="C54" s="414">
        <f t="shared" si="1"/>
        <v>0</v>
      </c>
      <c r="D54" s="414">
        <f t="shared" si="2"/>
        <v>522</v>
      </c>
      <c r="E54" s="414">
        <f t="shared" si="3"/>
        <v>522</v>
      </c>
      <c r="F54" s="414">
        <f t="shared" si="4"/>
        <v>477</v>
      </c>
      <c r="G54" s="415">
        <f t="shared" si="5"/>
        <v>0.91379310344827591</v>
      </c>
      <c r="I54" s="40" t="s">
        <v>62</v>
      </c>
      <c r="J54" s="414">
        <f>+'01'!X61+'02'!X61+'03'!X61</f>
        <v>0</v>
      </c>
      <c r="K54" s="414">
        <f>+'01'!AB61+'02'!AB61+'03'!AB61</f>
        <v>118</v>
      </c>
      <c r="L54" s="414">
        <f t="shared" si="6"/>
        <v>118</v>
      </c>
      <c r="M54" s="414">
        <f>'01'!AE61+'02'!AE61+'03'!AE61</f>
        <v>96</v>
      </c>
      <c r="N54" s="415">
        <f t="shared" si="7"/>
        <v>0.81355932203389836</v>
      </c>
      <c r="P54" s="40" t="s">
        <v>62</v>
      </c>
      <c r="Q54" s="414">
        <f>'04'!X61+'05'!X61+'06'!X61</f>
        <v>0</v>
      </c>
      <c r="R54" s="414">
        <f>'04'!AB61+'05'!AB61+'06'!AB61</f>
        <v>59</v>
      </c>
      <c r="S54" s="414">
        <f t="shared" si="8"/>
        <v>59</v>
      </c>
      <c r="T54" s="414">
        <f>'04'!AE61+'05'!AE61+'06'!AE61</f>
        <v>52</v>
      </c>
      <c r="U54" s="415">
        <f t="shared" si="0"/>
        <v>0.88135593220338981</v>
      </c>
      <c r="W54" s="40" t="s">
        <v>62</v>
      </c>
      <c r="X54" s="414">
        <f>'07'!X61+'08'!X61+'09'!X61</f>
        <v>0</v>
      </c>
      <c r="Y54" s="414">
        <f>'07'!AB61+'08'!AB61+'09'!AB61</f>
        <v>129</v>
      </c>
      <c r="Z54" s="414">
        <f t="shared" si="9"/>
        <v>129</v>
      </c>
      <c r="AA54" s="414">
        <f>'07'!AE61+'08'!AE61+'09'!AE61</f>
        <v>122</v>
      </c>
      <c r="AB54" s="415">
        <f t="shared" si="10"/>
        <v>0.94573643410852715</v>
      </c>
      <c r="AD54" s="40" t="s">
        <v>62</v>
      </c>
      <c r="AE54" s="414">
        <f>'10'!X61+'11'!X61+'12'!X61</f>
        <v>0</v>
      </c>
      <c r="AF54" s="414">
        <f>'10'!AB61+'11'!AB61+'12'!AB61</f>
        <v>216</v>
      </c>
      <c r="AG54" s="414">
        <f t="shared" si="11"/>
        <v>216</v>
      </c>
      <c r="AH54" s="414">
        <f>'10'!AE61+'11'!AE61+'12'!AE61</f>
        <v>207</v>
      </c>
      <c r="AI54" s="415">
        <f t="shared" si="12"/>
        <v>0.95833333333333337</v>
      </c>
    </row>
    <row r="55" spans="2:35" x14ac:dyDescent="0.25">
      <c r="B55" s="40" t="s">
        <v>63</v>
      </c>
      <c r="C55" s="414">
        <f t="shared" si="1"/>
        <v>0</v>
      </c>
      <c r="D55" s="414">
        <f t="shared" si="2"/>
        <v>0</v>
      </c>
      <c r="E55" s="414">
        <f t="shared" si="3"/>
        <v>0</v>
      </c>
      <c r="F55" s="414">
        <f t="shared" si="4"/>
        <v>0</v>
      </c>
      <c r="G55" s="415" t="str">
        <f t="shared" si="5"/>
        <v>-</v>
      </c>
      <c r="I55" s="40" t="s">
        <v>63</v>
      </c>
      <c r="J55" s="414">
        <f>+'01'!X62+'02'!X62+'03'!X62</f>
        <v>0</v>
      </c>
      <c r="K55" s="414">
        <f>+'01'!AB62+'02'!AB62+'03'!AB62</f>
        <v>0</v>
      </c>
      <c r="L55" s="414">
        <f t="shared" si="6"/>
        <v>0</v>
      </c>
      <c r="M55" s="414">
        <f>'01'!AE62+'02'!AE62+'03'!AE62</f>
        <v>0</v>
      </c>
      <c r="N55" s="415" t="str">
        <f t="shared" si="7"/>
        <v>-</v>
      </c>
      <c r="P55" s="40" t="s">
        <v>63</v>
      </c>
      <c r="Q55" s="414">
        <f>'04'!X62+'05'!X62+'06'!X62</f>
        <v>0</v>
      </c>
      <c r="R55" s="414">
        <f>'04'!AB62+'05'!AB62+'06'!AB62</f>
        <v>0</v>
      </c>
      <c r="S55" s="414">
        <f t="shared" si="8"/>
        <v>0</v>
      </c>
      <c r="T55" s="414">
        <f>'04'!AE62+'05'!AE62+'06'!AE62</f>
        <v>0</v>
      </c>
      <c r="U55" s="415" t="str">
        <f t="shared" si="0"/>
        <v>-</v>
      </c>
      <c r="W55" s="40" t="s">
        <v>63</v>
      </c>
      <c r="X55" s="414">
        <f>'07'!X62+'08'!X62+'09'!X62</f>
        <v>0</v>
      </c>
      <c r="Y55" s="414">
        <f>'07'!AB62+'08'!AB62+'09'!AB62</f>
        <v>0</v>
      </c>
      <c r="Z55" s="414">
        <f t="shared" si="9"/>
        <v>0</v>
      </c>
      <c r="AA55" s="414">
        <f>'07'!AE62+'08'!AE62+'09'!AE62</f>
        <v>0</v>
      </c>
      <c r="AB55" s="415" t="str">
        <f t="shared" si="10"/>
        <v>-</v>
      </c>
      <c r="AD55" s="40" t="s">
        <v>63</v>
      </c>
      <c r="AE55" s="414">
        <f>'10'!X62+'11'!X62+'12'!X62</f>
        <v>0</v>
      </c>
      <c r="AF55" s="414">
        <f>'10'!AB62+'11'!AB62+'12'!AB62</f>
        <v>0</v>
      </c>
      <c r="AG55" s="414">
        <f t="shared" si="11"/>
        <v>0</v>
      </c>
      <c r="AH55" s="414">
        <f>'10'!AE62+'11'!AE62+'12'!AE62</f>
        <v>0</v>
      </c>
      <c r="AI55" s="415" t="str">
        <f t="shared" si="12"/>
        <v>-</v>
      </c>
    </row>
    <row r="56" spans="2:35" x14ac:dyDescent="0.25">
      <c r="B56" s="40" t="s">
        <v>64</v>
      </c>
      <c r="C56" s="414">
        <f t="shared" si="1"/>
        <v>0</v>
      </c>
      <c r="D56" s="414">
        <f t="shared" si="2"/>
        <v>908</v>
      </c>
      <c r="E56" s="414">
        <f t="shared" si="3"/>
        <v>908</v>
      </c>
      <c r="F56" s="414">
        <f t="shared" si="4"/>
        <v>902</v>
      </c>
      <c r="G56" s="415">
        <f t="shared" si="5"/>
        <v>0.99339207048458145</v>
      </c>
      <c r="I56" s="40" t="s">
        <v>64</v>
      </c>
      <c r="J56" s="414">
        <f>+'01'!X63+'02'!X63+'03'!X63</f>
        <v>0</v>
      </c>
      <c r="K56" s="414">
        <f>+'01'!AB63+'02'!AB63+'03'!AB63</f>
        <v>395</v>
      </c>
      <c r="L56" s="414">
        <f t="shared" si="6"/>
        <v>395</v>
      </c>
      <c r="M56" s="414">
        <f>'01'!AE63+'02'!AE63+'03'!AE63</f>
        <v>393</v>
      </c>
      <c r="N56" s="415">
        <f t="shared" si="7"/>
        <v>0.99493670886075947</v>
      </c>
      <c r="P56" s="40" t="s">
        <v>64</v>
      </c>
      <c r="Q56" s="414">
        <f>'04'!X63+'05'!X63+'06'!X63</f>
        <v>0</v>
      </c>
      <c r="R56" s="414">
        <f>'04'!AB63+'05'!AB63+'06'!AB63</f>
        <v>172</v>
      </c>
      <c r="S56" s="414">
        <f t="shared" si="8"/>
        <v>172</v>
      </c>
      <c r="T56" s="414">
        <f>'04'!AE63+'05'!AE63+'06'!AE63</f>
        <v>170</v>
      </c>
      <c r="U56" s="415">
        <f t="shared" si="0"/>
        <v>0.98837209302325579</v>
      </c>
      <c r="W56" s="40" t="s">
        <v>64</v>
      </c>
      <c r="X56" s="414">
        <f>'07'!X63+'08'!X63+'09'!X63</f>
        <v>0</v>
      </c>
      <c r="Y56" s="414">
        <f>'07'!AB63+'08'!AB63+'09'!AB63</f>
        <v>186</v>
      </c>
      <c r="Z56" s="414">
        <f t="shared" si="9"/>
        <v>186</v>
      </c>
      <c r="AA56" s="414">
        <f>'07'!AE63+'08'!AE63+'09'!AE63</f>
        <v>185</v>
      </c>
      <c r="AB56" s="415">
        <f t="shared" si="10"/>
        <v>0.9946236559139785</v>
      </c>
      <c r="AD56" s="40" t="s">
        <v>64</v>
      </c>
      <c r="AE56" s="414">
        <f>'10'!X63+'11'!X63+'12'!X63</f>
        <v>0</v>
      </c>
      <c r="AF56" s="414">
        <f>'10'!AB63+'11'!AB63+'12'!AB63</f>
        <v>155</v>
      </c>
      <c r="AG56" s="414">
        <f t="shared" si="11"/>
        <v>155</v>
      </c>
      <c r="AH56" s="414">
        <f>'10'!AE63+'11'!AE63+'12'!AE63</f>
        <v>154</v>
      </c>
      <c r="AI56" s="415">
        <f t="shared" si="12"/>
        <v>0.99354838709677418</v>
      </c>
    </row>
    <row r="57" spans="2:35" x14ac:dyDescent="0.25">
      <c r="B57" s="40" t="s">
        <v>65</v>
      </c>
      <c r="C57" s="414">
        <f t="shared" si="1"/>
        <v>0</v>
      </c>
      <c r="D57" s="414">
        <f t="shared" si="2"/>
        <v>0</v>
      </c>
      <c r="E57" s="414">
        <f t="shared" si="3"/>
        <v>0</v>
      </c>
      <c r="F57" s="414">
        <f t="shared" si="4"/>
        <v>0</v>
      </c>
      <c r="G57" s="415" t="str">
        <f t="shared" si="5"/>
        <v>-</v>
      </c>
      <c r="I57" s="40" t="s">
        <v>65</v>
      </c>
      <c r="J57" s="414">
        <f>+'01'!X64+'02'!X64+'03'!X64</f>
        <v>0</v>
      </c>
      <c r="K57" s="414">
        <f>+'01'!AB64+'02'!AB64+'03'!AB64</f>
        <v>0</v>
      </c>
      <c r="L57" s="414">
        <f t="shared" si="6"/>
        <v>0</v>
      </c>
      <c r="M57" s="414">
        <f>'01'!AE64+'02'!AE64+'03'!AE64</f>
        <v>0</v>
      </c>
      <c r="N57" s="415" t="str">
        <f t="shared" si="7"/>
        <v>-</v>
      </c>
      <c r="P57" s="40" t="s">
        <v>65</v>
      </c>
      <c r="Q57" s="414">
        <f>'04'!X64+'05'!X64+'06'!X64</f>
        <v>0</v>
      </c>
      <c r="R57" s="414">
        <f>'04'!AB64+'05'!AB64+'06'!AB64</f>
        <v>0</v>
      </c>
      <c r="S57" s="414">
        <f t="shared" si="8"/>
        <v>0</v>
      </c>
      <c r="T57" s="414">
        <f>'04'!AE64+'05'!AE64+'06'!AE64</f>
        <v>0</v>
      </c>
      <c r="U57" s="415" t="str">
        <f t="shared" si="0"/>
        <v>-</v>
      </c>
      <c r="W57" s="40" t="s">
        <v>65</v>
      </c>
      <c r="X57" s="414">
        <f>'07'!X64+'08'!X64+'09'!X64</f>
        <v>0</v>
      </c>
      <c r="Y57" s="414">
        <f>'07'!AB64+'08'!AB64+'09'!AB64</f>
        <v>0</v>
      </c>
      <c r="Z57" s="414">
        <f t="shared" si="9"/>
        <v>0</v>
      </c>
      <c r="AA57" s="414">
        <f>'07'!AE64+'08'!AE64+'09'!AE64</f>
        <v>0</v>
      </c>
      <c r="AB57" s="415" t="str">
        <f t="shared" si="10"/>
        <v>-</v>
      </c>
      <c r="AD57" s="40" t="s">
        <v>65</v>
      </c>
      <c r="AE57" s="414">
        <f>'10'!X64+'11'!X64+'12'!X64</f>
        <v>0</v>
      </c>
      <c r="AF57" s="414">
        <f>'10'!AB64+'11'!AB64+'12'!AB64</f>
        <v>0</v>
      </c>
      <c r="AG57" s="414">
        <f t="shared" si="11"/>
        <v>0</v>
      </c>
      <c r="AH57" s="414">
        <f>'10'!AE64+'11'!AE64+'12'!AE64</f>
        <v>0</v>
      </c>
      <c r="AI57" s="415" t="str">
        <f t="shared" si="12"/>
        <v>-</v>
      </c>
    </row>
    <row r="58" spans="2:35" x14ac:dyDescent="0.25">
      <c r="B58" s="40" t="s">
        <v>66</v>
      </c>
      <c r="C58" s="414">
        <f t="shared" si="1"/>
        <v>0</v>
      </c>
      <c r="D58" s="414">
        <f t="shared" si="2"/>
        <v>0</v>
      </c>
      <c r="E58" s="414">
        <f t="shared" si="3"/>
        <v>0</v>
      </c>
      <c r="F58" s="414">
        <f t="shared" si="4"/>
        <v>0</v>
      </c>
      <c r="G58" s="415" t="str">
        <f t="shared" si="5"/>
        <v>-</v>
      </c>
      <c r="I58" s="40" t="s">
        <v>66</v>
      </c>
      <c r="J58" s="414">
        <f>+'01'!X65+'02'!X65+'03'!X65</f>
        <v>0</v>
      </c>
      <c r="K58" s="414">
        <f>+'01'!AB65+'02'!AB65+'03'!AB65</f>
        <v>0</v>
      </c>
      <c r="L58" s="414">
        <f t="shared" si="6"/>
        <v>0</v>
      </c>
      <c r="M58" s="414">
        <f>'01'!AE65+'02'!AE65+'03'!AE65</f>
        <v>0</v>
      </c>
      <c r="N58" s="415" t="str">
        <f t="shared" si="7"/>
        <v>-</v>
      </c>
      <c r="P58" s="40" t="s">
        <v>66</v>
      </c>
      <c r="Q58" s="414">
        <f>'04'!X65+'05'!X65+'06'!X65</f>
        <v>0</v>
      </c>
      <c r="R58" s="414">
        <f>'04'!AB65+'05'!AB65+'06'!AB65</f>
        <v>0</v>
      </c>
      <c r="S58" s="414">
        <f t="shared" si="8"/>
        <v>0</v>
      </c>
      <c r="T58" s="414">
        <f>'04'!AE65+'05'!AE65+'06'!AE65</f>
        <v>0</v>
      </c>
      <c r="U58" s="415" t="str">
        <f t="shared" si="0"/>
        <v>-</v>
      </c>
      <c r="W58" s="40" t="s">
        <v>66</v>
      </c>
      <c r="X58" s="414">
        <f>'07'!X65+'08'!X65+'09'!X65</f>
        <v>0</v>
      </c>
      <c r="Y58" s="414">
        <f>'07'!AB65+'08'!AB65+'09'!AB65</f>
        <v>0</v>
      </c>
      <c r="Z58" s="414">
        <f t="shared" si="9"/>
        <v>0</v>
      </c>
      <c r="AA58" s="414">
        <f>'07'!AE65+'08'!AE65+'09'!AE65</f>
        <v>0</v>
      </c>
      <c r="AB58" s="415" t="str">
        <f t="shared" si="10"/>
        <v>-</v>
      </c>
      <c r="AD58" s="40" t="s">
        <v>66</v>
      </c>
      <c r="AE58" s="414">
        <f>'10'!X65+'11'!X65+'12'!X65</f>
        <v>0</v>
      </c>
      <c r="AF58" s="414">
        <f>'10'!AB65+'11'!AB65+'12'!AB65</f>
        <v>0</v>
      </c>
      <c r="AG58" s="414">
        <f t="shared" si="11"/>
        <v>0</v>
      </c>
      <c r="AH58" s="414">
        <f>'10'!AE65+'11'!AE65+'12'!AE65</f>
        <v>0</v>
      </c>
      <c r="AI58" s="415" t="str">
        <f t="shared" si="12"/>
        <v>-</v>
      </c>
    </row>
    <row r="59" spans="2:35" x14ac:dyDescent="0.25">
      <c r="B59" s="40" t="s">
        <v>67</v>
      </c>
      <c r="C59" s="414">
        <f t="shared" si="1"/>
        <v>0</v>
      </c>
      <c r="D59" s="414">
        <f t="shared" si="2"/>
        <v>0</v>
      </c>
      <c r="E59" s="414">
        <f t="shared" si="3"/>
        <v>0</v>
      </c>
      <c r="F59" s="414">
        <f t="shared" si="4"/>
        <v>0</v>
      </c>
      <c r="G59" s="415" t="str">
        <f t="shared" si="5"/>
        <v>-</v>
      </c>
      <c r="I59" s="40" t="s">
        <v>67</v>
      </c>
      <c r="J59" s="414">
        <f>+'01'!X66+'02'!X66+'03'!X66</f>
        <v>0</v>
      </c>
      <c r="K59" s="414">
        <f>+'01'!AB66+'02'!AB66+'03'!AB66</f>
        <v>0</v>
      </c>
      <c r="L59" s="414">
        <f t="shared" si="6"/>
        <v>0</v>
      </c>
      <c r="M59" s="414">
        <f>'01'!AE66+'02'!AE66+'03'!AE66</f>
        <v>0</v>
      </c>
      <c r="N59" s="415" t="str">
        <f t="shared" si="7"/>
        <v>-</v>
      </c>
      <c r="P59" s="40" t="s">
        <v>67</v>
      </c>
      <c r="Q59" s="414">
        <f>'04'!X66+'05'!X66+'06'!X66</f>
        <v>0</v>
      </c>
      <c r="R59" s="414">
        <f>'04'!AB66+'05'!AB66+'06'!AB66</f>
        <v>0</v>
      </c>
      <c r="S59" s="414">
        <f t="shared" si="8"/>
        <v>0</v>
      </c>
      <c r="T59" s="414">
        <f>'04'!AE66+'05'!AE66+'06'!AE66</f>
        <v>0</v>
      </c>
      <c r="U59" s="415" t="str">
        <f t="shared" si="0"/>
        <v>-</v>
      </c>
      <c r="W59" s="40" t="s">
        <v>67</v>
      </c>
      <c r="X59" s="414">
        <f>'07'!X66+'08'!X66+'09'!X66</f>
        <v>0</v>
      </c>
      <c r="Y59" s="414">
        <f>'07'!AB66+'08'!AB66+'09'!AB66</f>
        <v>0</v>
      </c>
      <c r="Z59" s="414">
        <f t="shared" si="9"/>
        <v>0</v>
      </c>
      <c r="AA59" s="414">
        <f>'07'!AE66+'08'!AE66+'09'!AE66</f>
        <v>0</v>
      </c>
      <c r="AB59" s="415" t="str">
        <f t="shared" si="10"/>
        <v>-</v>
      </c>
      <c r="AD59" s="40" t="s">
        <v>67</v>
      </c>
      <c r="AE59" s="414">
        <f>'10'!X66+'11'!X66+'12'!X66</f>
        <v>0</v>
      </c>
      <c r="AF59" s="414">
        <f>'10'!AB66+'11'!AB66+'12'!AB66</f>
        <v>0</v>
      </c>
      <c r="AG59" s="414">
        <f t="shared" si="11"/>
        <v>0</v>
      </c>
      <c r="AH59" s="414">
        <f>'10'!AE66+'11'!AE66+'12'!AE66</f>
        <v>0</v>
      </c>
      <c r="AI59" s="415" t="str">
        <f t="shared" si="12"/>
        <v>-</v>
      </c>
    </row>
    <row r="60" spans="2:35" x14ac:dyDescent="0.25">
      <c r="B60" s="40" t="s">
        <v>68</v>
      </c>
      <c r="C60" s="414">
        <f t="shared" si="1"/>
        <v>0</v>
      </c>
      <c r="D60" s="414">
        <f t="shared" si="2"/>
        <v>0</v>
      </c>
      <c r="E60" s="414">
        <f t="shared" si="3"/>
        <v>0</v>
      </c>
      <c r="F60" s="414">
        <f t="shared" si="4"/>
        <v>0</v>
      </c>
      <c r="G60" s="415" t="str">
        <f t="shared" si="5"/>
        <v>-</v>
      </c>
      <c r="I60" s="40" t="s">
        <v>68</v>
      </c>
      <c r="J60" s="414">
        <f>+'01'!X67+'02'!X67+'03'!X67</f>
        <v>0</v>
      </c>
      <c r="K60" s="414">
        <f>+'01'!AB67+'02'!AB67+'03'!AB67</f>
        <v>0</v>
      </c>
      <c r="L60" s="414">
        <f t="shared" si="6"/>
        <v>0</v>
      </c>
      <c r="M60" s="414">
        <f>'01'!AE67+'02'!AE67+'03'!AE67</f>
        <v>0</v>
      </c>
      <c r="N60" s="415" t="str">
        <f t="shared" si="7"/>
        <v>-</v>
      </c>
      <c r="P60" s="40" t="s">
        <v>68</v>
      </c>
      <c r="Q60" s="414">
        <f>'04'!X67+'05'!X67+'06'!X67</f>
        <v>0</v>
      </c>
      <c r="R60" s="414">
        <f>'04'!AB67+'05'!AB67+'06'!AB67</f>
        <v>0</v>
      </c>
      <c r="S60" s="414">
        <f t="shared" si="8"/>
        <v>0</v>
      </c>
      <c r="T60" s="414">
        <f>'04'!AE67+'05'!AE67+'06'!AE67</f>
        <v>0</v>
      </c>
      <c r="U60" s="415" t="str">
        <f t="shared" si="0"/>
        <v>-</v>
      </c>
      <c r="W60" s="40" t="s">
        <v>68</v>
      </c>
      <c r="X60" s="414">
        <f>'07'!X67+'08'!X67+'09'!X67</f>
        <v>0</v>
      </c>
      <c r="Y60" s="414">
        <f>'07'!AB67+'08'!AB67+'09'!AB67</f>
        <v>0</v>
      </c>
      <c r="Z60" s="414">
        <f t="shared" si="9"/>
        <v>0</v>
      </c>
      <c r="AA60" s="414">
        <f>'07'!AE67+'08'!AE67+'09'!AE67</f>
        <v>0</v>
      </c>
      <c r="AB60" s="415" t="str">
        <f t="shared" si="10"/>
        <v>-</v>
      </c>
      <c r="AD60" s="40" t="s">
        <v>68</v>
      </c>
      <c r="AE60" s="414">
        <f>'10'!X67+'11'!X67+'12'!X67</f>
        <v>0</v>
      </c>
      <c r="AF60" s="414">
        <f>'10'!AB67+'11'!AB67+'12'!AB67</f>
        <v>0</v>
      </c>
      <c r="AG60" s="414">
        <f t="shared" si="11"/>
        <v>0</v>
      </c>
      <c r="AH60" s="414">
        <f>'10'!AE67+'11'!AE67+'12'!AE67</f>
        <v>0</v>
      </c>
      <c r="AI60" s="415" t="str">
        <f t="shared" si="12"/>
        <v>-</v>
      </c>
    </row>
    <row r="61" spans="2:35" x14ac:dyDescent="0.25">
      <c r="B61" s="40" t="s">
        <v>69</v>
      </c>
      <c r="C61" s="414">
        <f t="shared" si="1"/>
        <v>0</v>
      </c>
      <c r="D61" s="414">
        <f t="shared" si="2"/>
        <v>0</v>
      </c>
      <c r="E61" s="414">
        <f t="shared" si="3"/>
        <v>0</v>
      </c>
      <c r="F61" s="414">
        <f t="shared" si="4"/>
        <v>0</v>
      </c>
      <c r="G61" s="415" t="str">
        <f t="shared" si="5"/>
        <v>-</v>
      </c>
      <c r="I61" s="40" t="s">
        <v>69</v>
      </c>
      <c r="J61" s="414">
        <f>+'01'!X68+'02'!X68+'03'!X68</f>
        <v>0</v>
      </c>
      <c r="K61" s="414">
        <f>+'01'!AB68+'02'!AB68+'03'!AB68</f>
        <v>0</v>
      </c>
      <c r="L61" s="414">
        <f t="shared" si="6"/>
        <v>0</v>
      </c>
      <c r="M61" s="414">
        <f>'01'!AE68+'02'!AE68+'03'!AE68</f>
        <v>0</v>
      </c>
      <c r="N61" s="415" t="str">
        <f t="shared" si="7"/>
        <v>-</v>
      </c>
      <c r="P61" s="40" t="s">
        <v>69</v>
      </c>
      <c r="Q61" s="414">
        <f>'04'!X68+'05'!X68+'06'!X68</f>
        <v>0</v>
      </c>
      <c r="R61" s="414">
        <f>'04'!AB68+'05'!AB68+'06'!AB68</f>
        <v>0</v>
      </c>
      <c r="S61" s="414">
        <f t="shared" si="8"/>
        <v>0</v>
      </c>
      <c r="T61" s="414">
        <f>'04'!AE68+'05'!AE68+'06'!AE68</f>
        <v>0</v>
      </c>
      <c r="U61" s="415" t="str">
        <f t="shared" si="0"/>
        <v>-</v>
      </c>
      <c r="W61" s="40" t="s">
        <v>69</v>
      </c>
      <c r="X61" s="414">
        <f>'07'!X68+'08'!X68+'09'!X68</f>
        <v>0</v>
      </c>
      <c r="Y61" s="414">
        <f>'07'!AB68+'08'!AB68+'09'!AB68</f>
        <v>0</v>
      </c>
      <c r="Z61" s="414">
        <f t="shared" si="9"/>
        <v>0</v>
      </c>
      <c r="AA61" s="414">
        <f>'07'!AE68+'08'!AE68+'09'!AE68</f>
        <v>0</v>
      </c>
      <c r="AB61" s="415" t="str">
        <f t="shared" si="10"/>
        <v>-</v>
      </c>
      <c r="AD61" s="40" t="s">
        <v>69</v>
      </c>
      <c r="AE61" s="414">
        <f>'10'!X68+'11'!X68+'12'!X68</f>
        <v>0</v>
      </c>
      <c r="AF61" s="414">
        <f>'10'!AB68+'11'!AB68+'12'!AB68</f>
        <v>0</v>
      </c>
      <c r="AG61" s="414">
        <f t="shared" si="11"/>
        <v>0</v>
      </c>
      <c r="AH61" s="414">
        <f>'10'!AE68+'11'!AE68+'12'!AE68</f>
        <v>0</v>
      </c>
      <c r="AI61" s="415" t="str">
        <f t="shared" si="12"/>
        <v>-</v>
      </c>
    </row>
    <row r="62" spans="2:35" x14ac:dyDescent="0.25">
      <c r="B62" s="31" t="s">
        <v>70</v>
      </c>
      <c r="C62" s="414">
        <f t="shared" si="1"/>
        <v>0</v>
      </c>
      <c r="D62" s="414">
        <f t="shared" si="2"/>
        <v>0</v>
      </c>
      <c r="E62" s="414">
        <f t="shared" si="3"/>
        <v>0</v>
      </c>
      <c r="F62" s="414">
        <f t="shared" si="4"/>
        <v>0</v>
      </c>
      <c r="G62" s="415" t="str">
        <f t="shared" si="5"/>
        <v>-</v>
      </c>
      <c r="I62" s="31" t="s">
        <v>70</v>
      </c>
      <c r="J62" s="414">
        <f>+'01'!X69+'02'!X69+'03'!X69</f>
        <v>0</v>
      </c>
      <c r="K62" s="414">
        <f>+'01'!AB69+'02'!AB69+'03'!AB69</f>
        <v>0</v>
      </c>
      <c r="L62" s="414">
        <f t="shared" si="6"/>
        <v>0</v>
      </c>
      <c r="M62" s="414">
        <f>'01'!AE69+'02'!AE69+'03'!AE69</f>
        <v>0</v>
      </c>
      <c r="N62" s="415" t="str">
        <f t="shared" si="7"/>
        <v>-</v>
      </c>
      <c r="P62" s="31" t="s">
        <v>70</v>
      </c>
      <c r="Q62" s="414">
        <f>'04'!X69+'05'!X69+'06'!X69</f>
        <v>0</v>
      </c>
      <c r="R62" s="414">
        <f>'04'!AB69+'05'!AB69+'06'!AB69</f>
        <v>0</v>
      </c>
      <c r="S62" s="414">
        <f t="shared" si="8"/>
        <v>0</v>
      </c>
      <c r="T62" s="414">
        <f>'04'!AE69+'05'!AE69+'06'!AE69</f>
        <v>0</v>
      </c>
      <c r="U62" s="415" t="str">
        <f t="shared" si="0"/>
        <v>-</v>
      </c>
      <c r="W62" s="31" t="s">
        <v>70</v>
      </c>
      <c r="X62" s="414">
        <f>'07'!X69+'08'!X69+'09'!X69</f>
        <v>0</v>
      </c>
      <c r="Y62" s="414">
        <f>'07'!AB69+'08'!AB69+'09'!AB69</f>
        <v>0</v>
      </c>
      <c r="Z62" s="414">
        <f t="shared" si="9"/>
        <v>0</v>
      </c>
      <c r="AA62" s="414">
        <f>'07'!AE69+'08'!AE69+'09'!AE69</f>
        <v>0</v>
      </c>
      <c r="AB62" s="415" t="str">
        <f t="shared" si="10"/>
        <v>-</v>
      </c>
      <c r="AD62" s="31" t="s">
        <v>70</v>
      </c>
      <c r="AE62" s="414">
        <f>'10'!X69+'11'!X69+'12'!X69</f>
        <v>0</v>
      </c>
      <c r="AF62" s="414">
        <f>'10'!AB69+'11'!AB69+'12'!AB69</f>
        <v>0</v>
      </c>
      <c r="AG62" s="414">
        <f t="shared" si="11"/>
        <v>0</v>
      </c>
      <c r="AH62" s="414">
        <f>'10'!AE69+'11'!AE69+'12'!AE69</f>
        <v>0</v>
      </c>
      <c r="AI62" s="415" t="str">
        <f t="shared" si="12"/>
        <v>-</v>
      </c>
    </row>
    <row r="63" spans="2:35" x14ac:dyDescent="0.25">
      <c r="B63" s="42" t="s">
        <v>71</v>
      </c>
      <c r="C63" s="414">
        <f t="shared" si="1"/>
        <v>0</v>
      </c>
      <c r="D63" s="414">
        <f t="shared" si="2"/>
        <v>0</v>
      </c>
      <c r="E63" s="414">
        <f t="shared" si="3"/>
        <v>0</v>
      </c>
      <c r="F63" s="414">
        <f t="shared" si="4"/>
        <v>0</v>
      </c>
      <c r="G63" s="415" t="str">
        <f t="shared" si="5"/>
        <v>-</v>
      </c>
      <c r="I63" s="42" t="s">
        <v>71</v>
      </c>
      <c r="J63" s="414">
        <f>+'01'!X70+'02'!X70+'03'!X70</f>
        <v>0</v>
      </c>
      <c r="K63" s="414">
        <f>+'01'!AB70+'02'!AB70+'03'!AB70</f>
        <v>0</v>
      </c>
      <c r="L63" s="414">
        <f t="shared" si="6"/>
        <v>0</v>
      </c>
      <c r="M63" s="414">
        <f>'01'!AE70+'02'!AE70+'03'!AE70</f>
        <v>0</v>
      </c>
      <c r="N63" s="415" t="str">
        <f t="shared" si="7"/>
        <v>-</v>
      </c>
      <c r="P63" s="42" t="s">
        <v>71</v>
      </c>
      <c r="Q63" s="414">
        <f>'04'!X70+'05'!X70+'06'!X70</f>
        <v>0</v>
      </c>
      <c r="R63" s="414">
        <f>'04'!AB70+'05'!AB70+'06'!AB70</f>
        <v>0</v>
      </c>
      <c r="S63" s="414">
        <f t="shared" si="8"/>
        <v>0</v>
      </c>
      <c r="T63" s="414">
        <f>'04'!AE70+'05'!AE70+'06'!AE70</f>
        <v>0</v>
      </c>
      <c r="U63" s="415" t="str">
        <f t="shared" si="0"/>
        <v>-</v>
      </c>
      <c r="W63" s="42" t="s">
        <v>71</v>
      </c>
      <c r="X63" s="414">
        <f>'07'!X70+'08'!X70+'09'!X70</f>
        <v>0</v>
      </c>
      <c r="Y63" s="414">
        <f>'07'!AB70+'08'!AB70+'09'!AB70</f>
        <v>0</v>
      </c>
      <c r="Z63" s="414">
        <f t="shared" si="9"/>
        <v>0</v>
      </c>
      <c r="AA63" s="414">
        <f>'07'!AE70+'08'!AE70+'09'!AE70</f>
        <v>0</v>
      </c>
      <c r="AB63" s="415" t="str">
        <f t="shared" si="10"/>
        <v>-</v>
      </c>
      <c r="AD63" s="42" t="s">
        <v>71</v>
      </c>
      <c r="AE63" s="414">
        <f>'10'!X70+'11'!X70+'12'!X70</f>
        <v>0</v>
      </c>
      <c r="AF63" s="414">
        <f>'10'!AB70+'11'!AB70+'12'!AB70</f>
        <v>0</v>
      </c>
      <c r="AG63" s="414">
        <f t="shared" si="11"/>
        <v>0</v>
      </c>
      <c r="AH63" s="414">
        <f>'10'!AE70+'11'!AE70+'12'!AE70</f>
        <v>0</v>
      </c>
      <c r="AI63" s="415" t="str">
        <f t="shared" si="12"/>
        <v>-</v>
      </c>
    </row>
    <row r="64" spans="2:35" s="427" customFormat="1" ht="15.75" x14ac:dyDescent="0.25">
      <c r="B64" s="424" t="s">
        <v>118</v>
      </c>
      <c r="C64" s="425">
        <f>SUM(C4:C63)</f>
        <v>795</v>
      </c>
      <c r="D64" s="425">
        <f t="shared" ref="D64:F64" si="13">SUM(D4:D63)</f>
        <v>5751</v>
      </c>
      <c r="E64" s="425">
        <f>SUM(E4:E63)</f>
        <v>6546</v>
      </c>
      <c r="F64" s="425">
        <f t="shared" si="13"/>
        <v>6136</v>
      </c>
      <c r="G64" s="426">
        <f>+F64/E64</f>
        <v>0.93736633058356245</v>
      </c>
      <c r="I64" s="428"/>
      <c r="J64" s="745">
        <f>SUM(J4:J63)</f>
        <v>215</v>
      </c>
      <c r="K64" s="745">
        <f>SUM(K4:K63)</f>
        <v>1576</v>
      </c>
      <c r="L64" s="429"/>
      <c r="M64" s="429"/>
      <c r="N64" s="429"/>
      <c r="O64" s="429"/>
      <c r="P64" s="428"/>
      <c r="Q64" s="429"/>
      <c r="R64" s="429"/>
      <c r="S64" s="429"/>
      <c r="T64" s="429"/>
      <c r="U64" s="429"/>
      <c r="W64" s="428"/>
      <c r="X64" s="429"/>
      <c r="Y64" s="429"/>
      <c r="Z64" s="429"/>
      <c r="AA64" s="429"/>
      <c r="AB64" s="429"/>
      <c r="AD64" s="428"/>
      <c r="AE64" s="429"/>
      <c r="AF64" s="429"/>
      <c r="AG64" s="429"/>
      <c r="AH64" s="429"/>
      <c r="AI64" s="429"/>
    </row>
    <row r="65" spans="3:11" x14ac:dyDescent="0.25">
      <c r="J65" s="746">
        <f>+'01'!X71+'02'!X71+'03'!X71-Pertinencia!J64</f>
        <v>0</v>
      </c>
      <c r="K65" s="746">
        <f>+'01'!AB71+'02'!AB71+'03'!AB71-Pertinencia!K64</f>
        <v>0</v>
      </c>
    </row>
    <row r="66" spans="3:11" ht="15.75" x14ac:dyDescent="0.25">
      <c r="C66" s="422">
        <f>+CONSOLIDADO!X71</f>
        <v>795</v>
      </c>
      <c r="D66" s="422">
        <f>+CONSOLIDADO!AB71</f>
        <v>5751</v>
      </c>
      <c r="E66" s="422">
        <f>+C66+D66</f>
        <v>6546</v>
      </c>
      <c r="F66" s="422">
        <f>+CONSOLIDADO!AE71</f>
        <v>6136</v>
      </c>
      <c r="G66" s="426">
        <f>+F66/E66</f>
        <v>0.93736633058356245</v>
      </c>
    </row>
    <row r="67" spans="3:11" x14ac:dyDescent="0.25">
      <c r="E67" s="445">
        <f>+E66-E64</f>
        <v>0</v>
      </c>
      <c r="F67" s="445">
        <f>+F66-F64</f>
        <v>0</v>
      </c>
    </row>
  </sheetData>
  <mergeCells count="15">
    <mergeCell ref="S2:S3"/>
    <mergeCell ref="X2:Y2"/>
    <mergeCell ref="Z2:Z3"/>
    <mergeCell ref="AE2:AF2"/>
    <mergeCell ref="AG2:AG3"/>
    <mergeCell ref="B1:G1"/>
    <mergeCell ref="I1:N1"/>
    <mergeCell ref="Q1:T1"/>
    <mergeCell ref="X1:AA1"/>
    <mergeCell ref="AE1:AH1"/>
    <mergeCell ref="C2:D2"/>
    <mergeCell ref="E2:E3"/>
    <mergeCell ref="J2:K2"/>
    <mergeCell ref="L2:L3"/>
    <mergeCell ref="Q2:R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5"/>
  <sheetViews>
    <sheetView workbookViewId="0">
      <pane xSplit="2" ySplit="10" topLeftCell="AL35" activePane="bottomRight" state="frozen"/>
      <selection pane="topRight" activeCell="C1" sqref="C1"/>
      <selection pane="bottomLeft" activeCell="A11" sqref="A11"/>
      <selection pane="bottomRight" activeCell="A39" sqref="A39:XFD39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",[9]NOMBRE!B6," - ","( ",[9]NOMBRE!C6,[9]NOMBRE!D6," )")</f>
        <v>MES: JULIO - ( 07 )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",[9]NOMBRE!B7)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72" t="s">
        <v>116</v>
      </c>
      <c r="V10" s="517" t="s">
        <v>117</v>
      </c>
      <c r="W10" s="571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223</v>
      </c>
      <c r="C11" s="529">
        <v>102</v>
      </c>
      <c r="D11" s="530">
        <v>58</v>
      </c>
      <c r="E11" s="530">
        <v>56</v>
      </c>
      <c r="F11" s="530">
        <v>7</v>
      </c>
      <c r="G11" s="531">
        <v>0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223</v>
      </c>
      <c r="U11" s="38">
        <v>93</v>
      </c>
      <c r="V11" s="39">
        <v>130</v>
      </c>
      <c r="W11" s="40">
        <f t="shared" ref="W11:W36" si="0">SUM(X11+Y11+Z11)</f>
        <v>48</v>
      </c>
      <c r="X11" s="38">
        <v>9</v>
      </c>
      <c r="Y11" s="41">
        <v>39</v>
      </c>
      <c r="Z11" s="39">
        <v>0</v>
      </c>
      <c r="AA11" s="42">
        <f t="shared" ref="AA11:AA37" si="1">SUM(AB11+AC11+AD11)</f>
        <v>1</v>
      </c>
      <c r="AB11" s="38">
        <v>0</v>
      </c>
      <c r="AC11" s="41">
        <v>1</v>
      </c>
      <c r="AD11" s="39">
        <v>0</v>
      </c>
      <c r="AE11" s="43">
        <v>8</v>
      </c>
      <c r="AF11" s="44">
        <v>0</v>
      </c>
      <c r="AG11" s="45">
        <v>3</v>
      </c>
      <c r="AH11" s="534">
        <v>11</v>
      </c>
      <c r="AI11" s="47">
        <v>37</v>
      </c>
      <c r="AJ11" s="45">
        <v>0</v>
      </c>
      <c r="AK11" s="534">
        <v>0</v>
      </c>
      <c r="AL11" s="45">
        <v>7</v>
      </c>
      <c r="AM11" s="534">
        <v>0</v>
      </c>
      <c r="AN11" s="48"/>
      <c r="AO11" s="48"/>
      <c r="AP11" s="48"/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428</v>
      </c>
      <c r="C12" s="38">
        <v>0</v>
      </c>
      <c r="D12" s="41">
        <v>0</v>
      </c>
      <c r="E12" s="41">
        <v>0</v>
      </c>
      <c r="F12" s="41">
        <v>3</v>
      </c>
      <c r="G12" s="41">
        <v>19</v>
      </c>
      <c r="H12" s="41">
        <v>36</v>
      </c>
      <c r="I12" s="41">
        <v>30</v>
      </c>
      <c r="J12" s="41">
        <v>32</v>
      </c>
      <c r="K12" s="41">
        <v>37</v>
      </c>
      <c r="L12" s="41">
        <v>36</v>
      </c>
      <c r="M12" s="41">
        <v>25</v>
      </c>
      <c r="N12" s="41">
        <v>38</v>
      </c>
      <c r="O12" s="41">
        <v>40</v>
      </c>
      <c r="P12" s="41">
        <v>45</v>
      </c>
      <c r="Q12" s="41">
        <v>40</v>
      </c>
      <c r="R12" s="41">
        <v>20</v>
      </c>
      <c r="S12" s="39">
        <v>27</v>
      </c>
      <c r="T12" s="55">
        <v>426</v>
      </c>
      <c r="U12" s="38">
        <v>166</v>
      </c>
      <c r="V12" s="39">
        <v>262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175</v>
      </c>
      <c r="AB12" s="38">
        <v>46</v>
      </c>
      <c r="AC12" s="56">
        <v>129</v>
      </c>
      <c r="AD12" s="39">
        <v>0</v>
      </c>
      <c r="AE12" s="43">
        <v>42</v>
      </c>
      <c r="AF12" s="57">
        <v>0</v>
      </c>
      <c r="AG12" s="38">
        <v>5</v>
      </c>
      <c r="AH12" s="39">
        <v>24</v>
      </c>
      <c r="AI12" s="47">
        <v>1017</v>
      </c>
      <c r="AJ12" s="45">
        <v>0</v>
      </c>
      <c r="AK12" s="39">
        <v>19</v>
      </c>
      <c r="AL12" s="45">
        <v>0</v>
      </c>
      <c r="AM12" s="39">
        <v>16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56</v>
      </c>
      <c r="C13" s="38">
        <v>56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56</v>
      </c>
      <c r="U13" s="38">
        <v>29</v>
      </c>
      <c r="V13" s="39">
        <v>27</v>
      </c>
      <c r="W13" s="40">
        <f t="shared" si="0"/>
        <v>12</v>
      </c>
      <c r="X13" s="38">
        <v>0</v>
      </c>
      <c r="Y13" s="41">
        <v>12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2</v>
      </c>
      <c r="AH13" s="39">
        <v>5</v>
      </c>
      <c r="AI13" s="47">
        <v>42</v>
      </c>
      <c r="AJ13" s="45">
        <v>0</v>
      </c>
      <c r="AK13" s="39">
        <v>0</v>
      </c>
      <c r="AL13" s="45">
        <v>0</v>
      </c>
      <c r="AM13" s="39">
        <v>0</v>
      </c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2</v>
      </c>
      <c r="C14" s="38">
        <v>1</v>
      </c>
      <c r="D14" s="41">
        <v>1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2</v>
      </c>
      <c r="U14" s="38">
        <v>0</v>
      </c>
      <c r="V14" s="39">
        <v>2</v>
      </c>
      <c r="W14" s="40">
        <f t="shared" si="0"/>
        <v>0</v>
      </c>
      <c r="X14" s="38">
        <v>0</v>
      </c>
      <c r="Y14" s="41">
        <v>0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0</v>
      </c>
      <c r="AH14" s="39">
        <v>0</v>
      </c>
      <c r="AI14" s="47">
        <v>12</v>
      </c>
      <c r="AJ14" s="45">
        <v>0</v>
      </c>
      <c r="AK14" s="39">
        <v>0</v>
      </c>
      <c r="AL14" s="45">
        <v>0</v>
      </c>
      <c r="AM14" s="39">
        <v>0</v>
      </c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133</v>
      </c>
      <c r="C15" s="38">
        <v>0</v>
      </c>
      <c r="D15" s="41">
        <v>0</v>
      </c>
      <c r="E15" s="41">
        <v>0</v>
      </c>
      <c r="F15" s="41">
        <v>2</v>
      </c>
      <c r="G15" s="41">
        <v>2</v>
      </c>
      <c r="H15" s="41">
        <v>2</v>
      </c>
      <c r="I15" s="41">
        <v>1</v>
      </c>
      <c r="J15" s="41">
        <v>5</v>
      </c>
      <c r="K15" s="41">
        <v>9</v>
      </c>
      <c r="L15" s="41">
        <v>6</v>
      </c>
      <c r="M15" s="41">
        <v>20</v>
      </c>
      <c r="N15" s="41">
        <v>20</v>
      </c>
      <c r="O15" s="41">
        <v>9</v>
      </c>
      <c r="P15" s="41">
        <v>16</v>
      </c>
      <c r="Q15" s="41">
        <v>19</v>
      </c>
      <c r="R15" s="41">
        <v>10</v>
      </c>
      <c r="S15" s="39">
        <v>12</v>
      </c>
      <c r="T15" s="55">
        <v>133</v>
      </c>
      <c r="U15" s="38">
        <v>69</v>
      </c>
      <c r="V15" s="39">
        <v>64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24</v>
      </c>
      <c r="AB15" s="38">
        <v>7</v>
      </c>
      <c r="AC15" s="41">
        <v>17</v>
      </c>
      <c r="AD15" s="39">
        <v>0</v>
      </c>
      <c r="AE15" s="43">
        <v>0</v>
      </c>
      <c r="AF15" s="43">
        <v>0</v>
      </c>
      <c r="AG15" s="38">
        <v>3</v>
      </c>
      <c r="AH15" s="39">
        <v>13</v>
      </c>
      <c r="AI15" s="47">
        <v>17</v>
      </c>
      <c r="AJ15" s="45">
        <v>0</v>
      </c>
      <c r="AK15" s="39">
        <v>3</v>
      </c>
      <c r="AL15" s="45">
        <v>0</v>
      </c>
      <c r="AM15" s="39">
        <v>3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46</v>
      </c>
      <c r="C16" s="38">
        <v>30</v>
      </c>
      <c r="D16" s="41">
        <v>9</v>
      </c>
      <c r="E16" s="41">
        <v>5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46</v>
      </c>
      <c r="U16" s="38">
        <v>31</v>
      </c>
      <c r="V16" s="39">
        <v>15</v>
      </c>
      <c r="W16" s="40">
        <f t="shared" si="0"/>
        <v>44</v>
      </c>
      <c r="X16" s="38">
        <v>6</v>
      </c>
      <c r="Y16" s="41">
        <v>38</v>
      </c>
      <c r="Z16" s="39">
        <v>0</v>
      </c>
      <c r="AA16" s="62">
        <f t="shared" si="1"/>
        <v>2</v>
      </c>
      <c r="AB16" s="38">
        <v>0</v>
      </c>
      <c r="AC16" s="41">
        <v>2</v>
      </c>
      <c r="AD16" s="39">
        <v>0</v>
      </c>
      <c r="AE16" s="43">
        <v>6</v>
      </c>
      <c r="AF16" s="43">
        <v>0</v>
      </c>
      <c r="AG16" s="38">
        <v>0</v>
      </c>
      <c r="AH16" s="39">
        <v>0</v>
      </c>
      <c r="AI16" s="47">
        <v>26</v>
      </c>
      <c r="AJ16" s="45">
        <v>0</v>
      </c>
      <c r="AK16" s="39">
        <v>0</v>
      </c>
      <c r="AL16" s="45">
        <v>1</v>
      </c>
      <c r="AM16" s="39">
        <v>0</v>
      </c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134</v>
      </c>
      <c r="C17" s="38">
        <v>0</v>
      </c>
      <c r="D17" s="41">
        <v>0</v>
      </c>
      <c r="E17" s="41">
        <v>0</v>
      </c>
      <c r="F17" s="41">
        <v>1</v>
      </c>
      <c r="G17" s="41">
        <v>0</v>
      </c>
      <c r="H17" s="41">
        <v>1</v>
      </c>
      <c r="I17" s="41">
        <v>1</v>
      </c>
      <c r="J17" s="41">
        <v>2</v>
      </c>
      <c r="K17" s="41">
        <v>2</v>
      </c>
      <c r="L17" s="41">
        <v>3</v>
      </c>
      <c r="M17" s="41">
        <v>6</v>
      </c>
      <c r="N17" s="41">
        <v>13</v>
      </c>
      <c r="O17" s="41">
        <v>13</v>
      </c>
      <c r="P17" s="41">
        <v>29</v>
      </c>
      <c r="Q17" s="41">
        <v>22</v>
      </c>
      <c r="R17" s="41">
        <v>20</v>
      </c>
      <c r="S17" s="39">
        <v>21</v>
      </c>
      <c r="T17" s="55">
        <v>134</v>
      </c>
      <c r="U17" s="38">
        <v>74</v>
      </c>
      <c r="V17" s="39">
        <v>60</v>
      </c>
      <c r="W17" s="40">
        <f t="shared" si="0"/>
        <v>0</v>
      </c>
      <c r="X17" s="38">
        <v>0</v>
      </c>
      <c r="Y17" s="41">
        <v>0</v>
      </c>
      <c r="Z17" s="39">
        <v>0</v>
      </c>
      <c r="AA17" s="62">
        <f t="shared" si="1"/>
        <v>43</v>
      </c>
      <c r="AB17" s="38">
        <v>20</v>
      </c>
      <c r="AC17" s="41">
        <v>23</v>
      </c>
      <c r="AD17" s="39">
        <v>0</v>
      </c>
      <c r="AE17" s="43">
        <v>20</v>
      </c>
      <c r="AF17" s="43">
        <v>7</v>
      </c>
      <c r="AG17" s="38">
        <v>7</v>
      </c>
      <c r="AH17" s="39">
        <v>2</v>
      </c>
      <c r="AI17" s="47">
        <v>545</v>
      </c>
      <c r="AJ17" s="45">
        <v>0</v>
      </c>
      <c r="AK17" s="39">
        <v>48</v>
      </c>
      <c r="AL17" s="45">
        <v>0</v>
      </c>
      <c r="AM17" s="39">
        <v>1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39">
        <v>0</v>
      </c>
      <c r="T18" s="55">
        <v>0</v>
      </c>
      <c r="U18" s="38">
        <v>0</v>
      </c>
      <c r="V18" s="39">
        <v>0</v>
      </c>
      <c r="W18" s="40">
        <f t="shared" si="0"/>
        <v>0</v>
      </c>
      <c r="X18" s="38">
        <v>0</v>
      </c>
      <c r="Y18" s="41">
        <v>0</v>
      </c>
      <c r="Z18" s="39">
        <v>0</v>
      </c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>
        <v>0</v>
      </c>
      <c r="AK18" s="39">
        <v>0</v>
      </c>
      <c r="AL18" s="45">
        <v>0</v>
      </c>
      <c r="AM18" s="39">
        <v>0</v>
      </c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88</v>
      </c>
      <c r="C19" s="38">
        <v>0</v>
      </c>
      <c r="D19" s="41">
        <v>0</v>
      </c>
      <c r="E19" s="41">
        <v>0</v>
      </c>
      <c r="F19" s="41">
        <v>5</v>
      </c>
      <c r="G19" s="41">
        <v>5</v>
      </c>
      <c r="H19" s="41">
        <v>6</v>
      </c>
      <c r="I19" s="41">
        <v>10</v>
      </c>
      <c r="J19" s="41">
        <v>9</v>
      </c>
      <c r="K19" s="41">
        <v>5</v>
      </c>
      <c r="L19" s="41">
        <v>12</v>
      </c>
      <c r="M19" s="41">
        <v>11</v>
      </c>
      <c r="N19" s="41">
        <v>6</v>
      </c>
      <c r="O19" s="41">
        <v>4</v>
      </c>
      <c r="P19" s="41">
        <v>4</v>
      </c>
      <c r="Q19" s="41">
        <v>7</v>
      </c>
      <c r="R19" s="41">
        <v>2</v>
      </c>
      <c r="S19" s="39">
        <v>2</v>
      </c>
      <c r="T19" s="55">
        <v>88</v>
      </c>
      <c r="U19" s="38">
        <v>26</v>
      </c>
      <c r="V19" s="39">
        <v>62</v>
      </c>
      <c r="W19" s="40">
        <f t="shared" si="0"/>
        <v>0</v>
      </c>
      <c r="X19" s="38">
        <v>0</v>
      </c>
      <c r="Y19" s="41">
        <v>0</v>
      </c>
      <c r="Z19" s="39">
        <v>0</v>
      </c>
      <c r="AA19" s="62">
        <f t="shared" si="1"/>
        <v>37</v>
      </c>
      <c r="AB19" s="38">
        <v>5</v>
      </c>
      <c r="AC19" s="41">
        <v>32</v>
      </c>
      <c r="AD19" s="39">
        <v>0</v>
      </c>
      <c r="AE19" s="43">
        <v>5</v>
      </c>
      <c r="AF19" s="43">
        <v>0</v>
      </c>
      <c r="AG19" s="38">
        <v>3</v>
      </c>
      <c r="AH19" s="39">
        <v>4</v>
      </c>
      <c r="AI19" s="47">
        <v>9</v>
      </c>
      <c r="AJ19" s="45">
        <v>0</v>
      </c>
      <c r="AK19" s="39">
        <v>0</v>
      </c>
      <c r="AL19" s="45">
        <v>0</v>
      </c>
      <c r="AM19" s="39">
        <v>1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>
        <v>0</v>
      </c>
      <c r="Y20" s="41">
        <v>0</v>
      </c>
      <c r="Z20" s="39">
        <v>0</v>
      </c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>
        <v>0</v>
      </c>
      <c r="AK20" s="39">
        <v>0</v>
      </c>
      <c r="AL20" s="45">
        <v>0</v>
      </c>
      <c r="AM20" s="39">
        <v>0</v>
      </c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134</v>
      </c>
      <c r="C21" s="38">
        <v>0</v>
      </c>
      <c r="D21" s="41">
        <v>0</v>
      </c>
      <c r="E21" s="41">
        <v>1</v>
      </c>
      <c r="F21" s="41">
        <v>3</v>
      </c>
      <c r="G21" s="41">
        <v>6</v>
      </c>
      <c r="H21" s="41">
        <v>2</v>
      </c>
      <c r="I21" s="41">
        <v>6</v>
      </c>
      <c r="J21" s="41">
        <v>3</v>
      </c>
      <c r="K21" s="41">
        <v>8</v>
      </c>
      <c r="L21" s="41">
        <v>12</v>
      </c>
      <c r="M21" s="41">
        <v>11</v>
      </c>
      <c r="N21" s="41">
        <v>16</v>
      </c>
      <c r="O21" s="41">
        <v>15</v>
      </c>
      <c r="P21" s="41">
        <v>25</v>
      </c>
      <c r="Q21" s="41">
        <v>11</v>
      </c>
      <c r="R21" s="41">
        <v>8</v>
      </c>
      <c r="S21" s="39">
        <v>7</v>
      </c>
      <c r="T21" s="55">
        <v>134</v>
      </c>
      <c r="U21" s="38">
        <v>47</v>
      </c>
      <c r="V21" s="39">
        <v>87</v>
      </c>
      <c r="W21" s="40">
        <f t="shared" si="0"/>
        <v>1</v>
      </c>
      <c r="X21" s="38">
        <v>1</v>
      </c>
      <c r="Y21" s="41">
        <v>0</v>
      </c>
      <c r="Z21" s="39">
        <v>0</v>
      </c>
      <c r="AA21" s="62">
        <f t="shared" si="1"/>
        <v>65</v>
      </c>
      <c r="AB21" s="38">
        <v>33</v>
      </c>
      <c r="AC21" s="41">
        <v>32</v>
      </c>
      <c r="AD21" s="39">
        <v>0</v>
      </c>
      <c r="AE21" s="43">
        <v>34</v>
      </c>
      <c r="AF21" s="43">
        <v>0</v>
      </c>
      <c r="AG21" s="38">
        <v>15</v>
      </c>
      <c r="AH21" s="39">
        <v>9</v>
      </c>
      <c r="AI21" s="47">
        <v>14</v>
      </c>
      <c r="AJ21" s="45">
        <v>0</v>
      </c>
      <c r="AK21" s="39">
        <v>32</v>
      </c>
      <c r="AL21" s="45">
        <v>0</v>
      </c>
      <c r="AM21" s="39">
        <v>1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39">
        <v>0</v>
      </c>
      <c r="T22" s="55">
        <v>0</v>
      </c>
      <c r="U22" s="38">
        <v>0</v>
      </c>
      <c r="V22" s="39">
        <v>0</v>
      </c>
      <c r="W22" s="40">
        <f t="shared" si="0"/>
        <v>0</v>
      </c>
      <c r="X22" s="38">
        <v>0</v>
      </c>
      <c r="Y22" s="41">
        <v>0</v>
      </c>
      <c r="Z22" s="39">
        <v>0</v>
      </c>
      <c r="AA22" s="62">
        <f t="shared" si="1"/>
        <v>0</v>
      </c>
      <c r="AB22" s="38">
        <v>0</v>
      </c>
      <c r="AC22" s="41">
        <v>0</v>
      </c>
      <c r="AD22" s="39">
        <v>0</v>
      </c>
      <c r="AE22" s="43">
        <v>0</v>
      </c>
      <c r="AF22" s="43">
        <v>0</v>
      </c>
      <c r="AG22" s="38">
        <v>0</v>
      </c>
      <c r="AH22" s="39">
        <v>0</v>
      </c>
      <c r="AI22" s="47">
        <v>0</v>
      </c>
      <c r="AJ22" s="45">
        <v>0</v>
      </c>
      <c r="AK22" s="39">
        <v>0</v>
      </c>
      <c r="AL22" s="45">
        <v>0</v>
      </c>
      <c r="AM22" s="39">
        <v>0</v>
      </c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39">
        <v>0</v>
      </c>
      <c r="T23" s="55">
        <v>0</v>
      </c>
      <c r="U23" s="38">
        <v>0</v>
      </c>
      <c r="V23" s="39">
        <v>0</v>
      </c>
      <c r="W23" s="40">
        <f t="shared" si="0"/>
        <v>0</v>
      </c>
      <c r="X23" s="38">
        <v>0</v>
      </c>
      <c r="Y23" s="41">
        <v>0</v>
      </c>
      <c r="Z23" s="39">
        <v>0</v>
      </c>
      <c r="AA23" s="62">
        <f t="shared" si="1"/>
        <v>0</v>
      </c>
      <c r="AB23" s="38">
        <v>0</v>
      </c>
      <c r="AC23" s="41">
        <v>0</v>
      </c>
      <c r="AD23" s="39">
        <v>0</v>
      </c>
      <c r="AE23" s="43">
        <v>0</v>
      </c>
      <c r="AF23" s="43">
        <v>0</v>
      </c>
      <c r="AG23" s="38">
        <v>0</v>
      </c>
      <c r="AH23" s="39">
        <v>0</v>
      </c>
      <c r="AI23" s="47">
        <v>0</v>
      </c>
      <c r="AJ23" s="45">
        <v>0</v>
      </c>
      <c r="AK23" s="39">
        <v>0</v>
      </c>
      <c r="AL23" s="45">
        <v>0</v>
      </c>
      <c r="AM23" s="39">
        <v>0</v>
      </c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39">
        <v>0</v>
      </c>
      <c r="T24" s="55">
        <v>0</v>
      </c>
      <c r="U24" s="38">
        <v>0</v>
      </c>
      <c r="V24" s="39">
        <v>0</v>
      </c>
      <c r="W24" s="40">
        <f t="shared" si="0"/>
        <v>0</v>
      </c>
      <c r="X24" s="38">
        <v>0</v>
      </c>
      <c r="Y24" s="41">
        <v>0</v>
      </c>
      <c r="Z24" s="39">
        <v>0</v>
      </c>
      <c r="AA24" s="62">
        <f t="shared" si="1"/>
        <v>0</v>
      </c>
      <c r="AB24" s="38">
        <v>0</v>
      </c>
      <c r="AC24" s="41">
        <v>0</v>
      </c>
      <c r="AD24" s="39">
        <v>0</v>
      </c>
      <c r="AE24" s="43">
        <v>0</v>
      </c>
      <c r="AF24" s="43">
        <v>0</v>
      </c>
      <c r="AG24" s="38">
        <v>0</v>
      </c>
      <c r="AH24" s="39">
        <v>0</v>
      </c>
      <c r="AI24" s="47">
        <v>0</v>
      </c>
      <c r="AJ24" s="45">
        <v>0</v>
      </c>
      <c r="AK24" s="39">
        <v>0</v>
      </c>
      <c r="AL24" s="45">
        <v>0</v>
      </c>
      <c r="AM24" s="39">
        <v>0</v>
      </c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39">
        <v>0</v>
      </c>
      <c r="T25" s="55">
        <v>0</v>
      </c>
      <c r="U25" s="38">
        <v>0</v>
      </c>
      <c r="V25" s="39">
        <v>0</v>
      </c>
      <c r="W25" s="40">
        <f t="shared" si="0"/>
        <v>0</v>
      </c>
      <c r="X25" s="38">
        <v>0</v>
      </c>
      <c r="Y25" s="41">
        <v>0</v>
      </c>
      <c r="Z25" s="39">
        <v>0</v>
      </c>
      <c r="AA25" s="62">
        <f t="shared" si="1"/>
        <v>0</v>
      </c>
      <c r="AB25" s="38">
        <v>0</v>
      </c>
      <c r="AC25" s="41">
        <v>0</v>
      </c>
      <c r="AD25" s="39">
        <v>0</v>
      </c>
      <c r="AE25" s="43">
        <v>0</v>
      </c>
      <c r="AF25" s="43">
        <v>0</v>
      </c>
      <c r="AG25" s="38">
        <v>0</v>
      </c>
      <c r="AH25" s="39">
        <v>0</v>
      </c>
      <c r="AI25" s="47">
        <v>0</v>
      </c>
      <c r="AJ25" s="45">
        <v>0</v>
      </c>
      <c r="AK25" s="39">
        <v>0</v>
      </c>
      <c r="AL25" s="45">
        <v>0</v>
      </c>
      <c r="AM25" s="39">
        <v>0</v>
      </c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>
        <v>0</v>
      </c>
      <c r="AK26" s="39">
        <v>0</v>
      </c>
      <c r="AL26" s="45">
        <v>0</v>
      </c>
      <c r="AM26" s="39">
        <v>0</v>
      </c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39">
        <v>0</v>
      </c>
      <c r="T27" s="55">
        <v>0</v>
      </c>
      <c r="U27" s="38">
        <v>0</v>
      </c>
      <c r="V27" s="39">
        <v>0</v>
      </c>
      <c r="W27" s="40">
        <f t="shared" si="0"/>
        <v>0</v>
      </c>
      <c r="X27" s="38">
        <v>0</v>
      </c>
      <c r="Y27" s="41">
        <v>0</v>
      </c>
      <c r="Z27" s="39">
        <v>0</v>
      </c>
      <c r="AA27" s="62">
        <f t="shared" si="1"/>
        <v>0</v>
      </c>
      <c r="AB27" s="38">
        <v>0</v>
      </c>
      <c r="AC27" s="41">
        <v>0</v>
      </c>
      <c r="AD27" s="39">
        <v>0</v>
      </c>
      <c r="AE27" s="43">
        <v>0</v>
      </c>
      <c r="AF27" s="43">
        <v>0</v>
      </c>
      <c r="AG27" s="38">
        <v>0</v>
      </c>
      <c r="AH27" s="39">
        <v>0</v>
      </c>
      <c r="AI27" s="47">
        <v>0</v>
      </c>
      <c r="AJ27" s="45">
        <v>0</v>
      </c>
      <c r="AK27" s="39">
        <v>0</v>
      </c>
      <c r="AL27" s="45">
        <v>0</v>
      </c>
      <c r="AM27" s="39">
        <v>0</v>
      </c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39">
        <v>0</v>
      </c>
      <c r="T28" s="55">
        <v>0</v>
      </c>
      <c r="U28" s="38">
        <v>0</v>
      </c>
      <c r="V28" s="39">
        <v>0</v>
      </c>
      <c r="W28" s="40">
        <f t="shared" si="0"/>
        <v>0</v>
      </c>
      <c r="X28" s="38">
        <v>0</v>
      </c>
      <c r="Y28" s="41">
        <v>0</v>
      </c>
      <c r="Z28" s="39">
        <v>0</v>
      </c>
      <c r="AA28" s="62">
        <f t="shared" si="1"/>
        <v>0</v>
      </c>
      <c r="AB28" s="38">
        <v>0</v>
      </c>
      <c r="AC28" s="41">
        <v>0</v>
      </c>
      <c r="AD28" s="39">
        <v>0</v>
      </c>
      <c r="AE28" s="43">
        <v>0</v>
      </c>
      <c r="AF28" s="43">
        <v>0</v>
      </c>
      <c r="AG28" s="38">
        <v>0</v>
      </c>
      <c r="AH28" s="39">
        <v>0</v>
      </c>
      <c r="AI28" s="47">
        <v>0</v>
      </c>
      <c r="AJ28" s="45">
        <v>0</v>
      </c>
      <c r="AK28" s="39">
        <v>0</v>
      </c>
      <c r="AL28" s="45">
        <v>0</v>
      </c>
      <c r="AM28" s="39">
        <v>0</v>
      </c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39">
        <v>0</v>
      </c>
      <c r="T29" s="55">
        <v>0</v>
      </c>
      <c r="U29" s="38">
        <v>0</v>
      </c>
      <c r="V29" s="39">
        <v>0</v>
      </c>
      <c r="W29" s="40">
        <f t="shared" si="0"/>
        <v>0</v>
      </c>
      <c r="X29" s="38">
        <v>0</v>
      </c>
      <c r="Y29" s="41">
        <v>0</v>
      </c>
      <c r="Z29" s="39">
        <v>0</v>
      </c>
      <c r="AA29" s="62">
        <f t="shared" si="1"/>
        <v>0</v>
      </c>
      <c r="AB29" s="38">
        <v>0</v>
      </c>
      <c r="AC29" s="41">
        <v>0</v>
      </c>
      <c r="AD29" s="39">
        <v>0</v>
      </c>
      <c r="AE29" s="43">
        <v>0</v>
      </c>
      <c r="AF29" s="43">
        <v>0</v>
      </c>
      <c r="AG29" s="38">
        <v>0</v>
      </c>
      <c r="AH29" s="39">
        <v>0</v>
      </c>
      <c r="AI29" s="47">
        <v>0</v>
      </c>
      <c r="AJ29" s="45">
        <v>0</v>
      </c>
      <c r="AK29" s="39">
        <v>0</v>
      </c>
      <c r="AL29" s="45">
        <v>0</v>
      </c>
      <c r="AM29" s="39">
        <v>0</v>
      </c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39">
        <v>0</v>
      </c>
      <c r="T30" s="55">
        <v>0</v>
      </c>
      <c r="U30" s="38">
        <v>0</v>
      </c>
      <c r="V30" s="39">
        <v>0</v>
      </c>
      <c r="W30" s="40">
        <f t="shared" si="0"/>
        <v>0</v>
      </c>
      <c r="X30" s="38">
        <v>0</v>
      </c>
      <c r="Y30" s="41">
        <v>0</v>
      </c>
      <c r="Z30" s="39">
        <v>0</v>
      </c>
      <c r="AA30" s="62">
        <f t="shared" si="1"/>
        <v>0</v>
      </c>
      <c r="AB30" s="38">
        <v>0</v>
      </c>
      <c r="AC30" s="41">
        <v>0</v>
      </c>
      <c r="AD30" s="39">
        <v>0</v>
      </c>
      <c r="AE30" s="43">
        <v>0</v>
      </c>
      <c r="AF30" s="43">
        <v>0</v>
      </c>
      <c r="AG30" s="38">
        <v>0</v>
      </c>
      <c r="AH30" s="39">
        <v>0</v>
      </c>
      <c r="AI30" s="47">
        <v>0</v>
      </c>
      <c r="AJ30" s="45">
        <v>0</v>
      </c>
      <c r="AK30" s="39">
        <v>0</v>
      </c>
      <c r="AL30" s="45">
        <v>0</v>
      </c>
      <c r="AM30" s="39">
        <v>0</v>
      </c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56</v>
      </c>
      <c r="C31" s="38">
        <v>2</v>
      </c>
      <c r="D31" s="41">
        <v>1</v>
      </c>
      <c r="E31" s="41">
        <v>2</v>
      </c>
      <c r="F31" s="41">
        <v>0</v>
      </c>
      <c r="G31" s="41">
        <v>1</v>
      </c>
      <c r="H31" s="41">
        <v>2</v>
      </c>
      <c r="I31" s="41">
        <v>2</v>
      </c>
      <c r="J31" s="41">
        <v>1</v>
      </c>
      <c r="K31" s="41">
        <v>2</v>
      </c>
      <c r="L31" s="41">
        <v>1</v>
      </c>
      <c r="M31" s="41">
        <v>3</v>
      </c>
      <c r="N31" s="41">
        <v>5</v>
      </c>
      <c r="O31" s="41">
        <v>3</v>
      </c>
      <c r="P31" s="41">
        <v>7</v>
      </c>
      <c r="Q31" s="41">
        <v>6</v>
      </c>
      <c r="R31" s="41">
        <v>7</v>
      </c>
      <c r="S31" s="39">
        <v>11</v>
      </c>
      <c r="T31" s="55">
        <v>56</v>
      </c>
      <c r="U31" s="38">
        <v>21</v>
      </c>
      <c r="V31" s="39">
        <v>35</v>
      </c>
      <c r="W31" s="40">
        <f t="shared" si="0"/>
        <v>5</v>
      </c>
      <c r="X31" s="38">
        <v>0</v>
      </c>
      <c r="Y31" s="41">
        <v>5</v>
      </c>
      <c r="Z31" s="39">
        <v>0</v>
      </c>
      <c r="AA31" s="62">
        <f t="shared" si="1"/>
        <v>50</v>
      </c>
      <c r="AB31" s="38">
        <v>6</v>
      </c>
      <c r="AC31" s="41">
        <v>44</v>
      </c>
      <c r="AD31" s="39">
        <v>0</v>
      </c>
      <c r="AE31" s="43">
        <v>6</v>
      </c>
      <c r="AF31" s="43">
        <v>0</v>
      </c>
      <c r="AG31" s="38">
        <v>16</v>
      </c>
      <c r="AH31" s="39">
        <v>0</v>
      </c>
      <c r="AI31" s="47">
        <v>2</v>
      </c>
      <c r="AJ31" s="45">
        <v>0</v>
      </c>
      <c r="AK31" s="39">
        <v>4</v>
      </c>
      <c r="AL31" s="45">
        <v>0</v>
      </c>
      <c r="AM31" s="39">
        <v>1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>
        <v>0</v>
      </c>
      <c r="Y32" s="41">
        <v>0</v>
      </c>
      <c r="Z32" s="39">
        <v>0</v>
      </c>
      <c r="AA32" s="62">
        <f t="shared" si="1"/>
        <v>0</v>
      </c>
      <c r="AB32" s="38">
        <v>0</v>
      </c>
      <c r="AC32" s="41">
        <v>0</v>
      </c>
      <c r="AD32" s="39">
        <v>0</v>
      </c>
      <c r="AE32" s="43">
        <v>0</v>
      </c>
      <c r="AF32" s="43">
        <v>0</v>
      </c>
      <c r="AG32" s="38">
        <v>0</v>
      </c>
      <c r="AH32" s="39">
        <v>0</v>
      </c>
      <c r="AI32" s="47">
        <v>0</v>
      </c>
      <c r="AJ32" s="45">
        <v>0</v>
      </c>
      <c r="AK32" s="39">
        <v>0</v>
      </c>
      <c r="AL32" s="45">
        <v>0</v>
      </c>
      <c r="AM32" s="39">
        <v>0</v>
      </c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>
        <v>0</v>
      </c>
      <c r="Y33" s="41">
        <v>0</v>
      </c>
      <c r="Z33" s="39">
        <v>0</v>
      </c>
      <c r="AA33" s="62">
        <f t="shared" si="1"/>
        <v>0</v>
      </c>
      <c r="AB33" s="38">
        <v>0</v>
      </c>
      <c r="AC33" s="41">
        <v>0</v>
      </c>
      <c r="AD33" s="39">
        <v>0</v>
      </c>
      <c r="AE33" s="43">
        <v>0</v>
      </c>
      <c r="AF33" s="43">
        <v>0</v>
      </c>
      <c r="AG33" s="38">
        <v>0</v>
      </c>
      <c r="AH33" s="39">
        <v>0</v>
      </c>
      <c r="AI33" s="47">
        <v>0</v>
      </c>
      <c r="AJ33" s="45">
        <v>0</v>
      </c>
      <c r="AK33" s="39">
        <v>0</v>
      </c>
      <c r="AL33" s="45">
        <v>0</v>
      </c>
      <c r="AM33" s="39">
        <v>0</v>
      </c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>
        <v>0</v>
      </c>
      <c r="AC34" s="41">
        <v>0</v>
      </c>
      <c r="AD34" s="39">
        <v>0</v>
      </c>
      <c r="AE34" s="43">
        <v>0</v>
      </c>
      <c r="AF34" s="43">
        <v>0</v>
      </c>
      <c r="AG34" s="38">
        <v>0</v>
      </c>
      <c r="AH34" s="39">
        <v>0</v>
      </c>
      <c r="AI34" s="47">
        <v>0</v>
      </c>
      <c r="AJ34" s="45">
        <v>0</v>
      </c>
      <c r="AK34" s="39">
        <v>0</v>
      </c>
      <c r="AL34" s="45">
        <v>0</v>
      </c>
      <c r="AM34" s="39">
        <v>0</v>
      </c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>
        <v>0</v>
      </c>
      <c r="AC35" s="41">
        <v>0</v>
      </c>
      <c r="AD35" s="39">
        <v>0</v>
      </c>
      <c r="AE35" s="43">
        <v>0</v>
      </c>
      <c r="AF35" s="43">
        <v>0</v>
      </c>
      <c r="AG35" s="38">
        <v>0</v>
      </c>
      <c r="AH35" s="39">
        <v>0</v>
      </c>
      <c r="AI35" s="47">
        <v>0</v>
      </c>
      <c r="AJ35" s="45">
        <v>0</v>
      </c>
      <c r="AK35" s="39">
        <v>0</v>
      </c>
      <c r="AL35" s="45">
        <v>0</v>
      </c>
      <c r="AM35" s="39">
        <v>0</v>
      </c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>
        <v>0</v>
      </c>
      <c r="AC36" s="41">
        <v>0</v>
      </c>
      <c r="AD36" s="39">
        <v>0</v>
      </c>
      <c r="AE36" s="43">
        <v>0</v>
      </c>
      <c r="AF36" s="43">
        <v>0</v>
      </c>
      <c r="AG36" s="38">
        <v>0</v>
      </c>
      <c r="AH36" s="39">
        <v>0</v>
      </c>
      <c r="AI36" s="47">
        <v>0</v>
      </c>
      <c r="AJ36" s="45">
        <v>0</v>
      </c>
      <c r="AK36" s="39">
        <v>0</v>
      </c>
      <c r="AL36" s="45">
        <v>0</v>
      </c>
      <c r="AM36" s="39">
        <v>0</v>
      </c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>
        <v>0</v>
      </c>
      <c r="AC37" s="41">
        <v>0</v>
      </c>
      <c r="AD37" s="39">
        <v>0</v>
      </c>
      <c r="AE37" s="43">
        <v>0</v>
      </c>
      <c r="AF37" s="43">
        <v>0</v>
      </c>
      <c r="AG37" s="38">
        <v>0</v>
      </c>
      <c r="AH37" s="39">
        <v>0</v>
      </c>
      <c r="AI37" s="47">
        <v>0</v>
      </c>
      <c r="AJ37" s="45">
        <v>0</v>
      </c>
      <c r="AK37" s="39">
        <v>0</v>
      </c>
      <c r="AL37" s="45">
        <v>0</v>
      </c>
      <c r="AM37" s="39">
        <v>0</v>
      </c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72</v>
      </c>
      <c r="C38" s="65">
        <v>27</v>
      </c>
      <c r="D38" s="64">
        <v>30</v>
      </c>
      <c r="E38" s="64">
        <v>12</v>
      </c>
      <c r="F38" s="64">
        <v>3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72</v>
      </c>
      <c r="U38" s="38">
        <v>42</v>
      </c>
      <c r="V38" s="39">
        <v>30</v>
      </c>
      <c r="W38" s="40">
        <f>SUM(X38+Y38+Z38)</f>
        <v>42</v>
      </c>
      <c r="X38" s="38">
        <v>10</v>
      </c>
      <c r="Y38" s="41">
        <v>32</v>
      </c>
      <c r="Z38" s="39">
        <v>0</v>
      </c>
      <c r="AA38" s="62">
        <f>SUM(AB38+AC38+AD38)</f>
        <v>0</v>
      </c>
      <c r="AB38" s="38">
        <v>0</v>
      </c>
      <c r="AC38" s="41">
        <v>0</v>
      </c>
      <c r="AD38" s="39">
        <v>0</v>
      </c>
      <c r="AE38" s="43">
        <v>10</v>
      </c>
      <c r="AF38" s="39">
        <v>0</v>
      </c>
      <c r="AG38" s="38">
        <v>0</v>
      </c>
      <c r="AH38" s="39">
        <v>0</v>
      </c>
      <c r="AI38" s="47">
        <v>129</v>
      </c>
      <c r="AJ38" s="45">
        <v>0</v>
      </c>
      <c r="AK38" s="39">
        <v>0</v>
      </c>
      <c r="AL38" s="45">
        <v>0</v>
      </c>
      <c r="AM38" s="39">
        <v>0</v>
      </c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78</v>
      </c>
      <c r="C39" s="65">
        <v>0</v>
      </c>
      <c r="D39" s="64">
        <v>0</v>
      </c>
      <c r="E39" s="64">
        <v>0</v>
      </c>
      <c r="F39" s="41">
        <v>5</v>
      </c>
      <c r="G39" s="41">
        <v>2</v>
      </c>
      <c r="H39" s="41">
        <v>6</v>
      </c>
      <c r="I39" s="41">
        <v>2</v>
      </c>
      <c r="J39" s="41">
        <v>4</v>
      </c>
      <c r="K39" s="41">
        <v>2</v>
      </c>
      <c r="L39" s="41">
        <v>3</v>
      </c>
      <c r="M39" s="41">
        <v>6</v>
      </c>
      <c r="N39" s="41">
        <v>9</v>
      </c>
      <c r="O39" s="41">
        <v>7</v>
      </c>
      <c r="P39" s="41">
        <v>10</v>
      </c>
      <c r="Q39" s="41">
        <v>9</v>
      </c>
      <c r="R39" s="41">
        <v>7</v>
      </c>
      <c r="S39" s="39">
        <v>6</v>
      </c>
      <c r="T39" s="55">
        <v>78</v>
      </c>
      <c r="U39" s="38">
        <v>44</v>
      </c>
      <c r="V39" s="39">
        <v>34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52</v>
      </c>
      <c r="AB39" s="38">
        <v>23</v>
      </c>
      <c r="AC39" s="41">
        <v>29</v>
      </c>
      <c r="AD39" s="39">
        <v>0</v>
      </c>
      <c r="AE39" s="43">
        <v>23</v>
      </c>
      <c r="AF39" s="66">
        <v>0</v>
      </c>
      <c r="AG39" s="38">
        <v>9</v>
      </c>
      <c r="AH39" s="39">
        <v>2</v>
      </c>
      <c r="AI39" s="47">
        <v>63</v>
      </c>
      <c r="AJ39" s="45">
        <v>0</v>
      </c>
      <c r="AK39" s="39">
        <v>34</v>
      </c>
      <c r="AL39" s="45">
        <v>0</v>
      </c>
      <c r="AM39" s="39">
        <v>1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>
        <v>0</v>
      </c>
      <c r="AH40" s="39">
        <v>0</v>
      </c>
      <c r="AI40" s="47">
        <v>0</v>
      </c>
      <c r="AJ40" s="45">
        <v>0</v>
      </c>
      <c r="AK40" s="39">
        <v>0</v>
      </c>
      <c r="AL40" s="45">
        <v>0</v>
      </c>
      <c r="AM40" s="39">
        <v>0</v>
      </c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8</v>
      </c>
      <c r="C41" s="65">
        <v>0</v>
      </c>
      <c r="D41" s="64">
        <v>0</v>
      </c>
      <c r="E41" s="64">
        <v>3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8</v>
      </c>
      <c r="U41" s="38">
        <v>4</v>
      </c>
      <c r="V41" s="39">
        <v>4</v>
      </c>
      <c r="W41" s="40">
        <f>SUM(X41+Y41+Z41)</f>
        <v>8</v>
      </c>
      <c r="X41" s="38">
        <v>8</v>
      </c>
      <c r="Y41" s="41">
        <v>0</v>
      </c>
      <c r="Z41" s="39">
        <v>0</v>
      </c>
      <c r="AA41" s="62">
        <f>SUM(AB41+AC41+AD41)</f>
        <v>0</v>
      </c>
      <c r="AB41" s="38">
        <v>0</v>
      </c>
      <c r="AC41" s="41">
        <v>0</v>
      </c>
      <c r="AD41" s="39">
        <v>0</v>
      </c>
      <c r="AE41" s="43">
        <v>8</v>
      </c>
      <c r="AF41" s="39">
        <v>8</v>
      </c>
      <c r="AG41" s="38">
        <v>0</v>
      </c>
      <c r="AH41" s="39">
        <v>0</v>
      </c>
      <c r="AI41" s="47">
        <v>39</v>
      </c>
      <c r="AJ41" s="45">
        <v>0</v>
      </c>
      <c r="AK41" s="39">
        <v>0</v>
      </c>
      <c r="AL41" s="45">
        <v>4</v>
      </c>
      <c r="AM41" s="39">
        <v>3</v>
      </c>
      <c r="AN41" s="48"/>
      <c r="AO41" s="48"/>
      <c r="AP41" s="48">
        <v>13</v>
      </c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136</v>
      </c>
      <c r="C42" s="38">
        <v>0</v>
      </c>
      <c r="D42" s="41">
        <v>0</v>
      </c>
      <c r="E42" s="41">
        <v>0</v>
      </c>
      <c r="F42" s="41">
        <v>11</v>
      </c>
      <c r="G42" s="41">
        <v>7</v>
      </c>
      <c r="H42" s="41">
        <v>16</v>
      </c>
      <c r="I42" s="41">
        <v>8</v>
      </c>
      <c r="J42" s="41">
        <v>15</v>
      </c>
      <c r="K42" s="41">
        <v>10</v>
      </c>
      <c r="L42" s="41">
        <v>15</v>
      </c>
      <c r="M42" s="41">
        <v>19</v>
      </c>
      <c r="N42" s="41">
        <v>13</v>
      </c>
      <c r="O42" s="41">
        <v>10</v>
      </c>
      <c r="P42" s="41">
        <v>7</v>
      </c>
      <c r="Q42" s="41">
        <v>4</v>
      </c>
      <c r="R42" s="41">
        <v>0</v>
      </c>
      <c r="S42" s="39">
        <v>1</v>
      </c>
      <c r="T42" s="55">
        <v>136</v>
      </c>
      <c r="U42" s="38">
        <v>63</v>
      </c>
      <c r="V42" s="39">
        <v>73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30</v>
      </c>
      <c r="AB42" s="38">
        <v>23</v>
      </c>
      <c r="AC42" s="41">
        <v>7</v>
      </c>
      <c r="AD42" s="39">
        <v>0</v>
      </c>
      <c r="AE42" s="43">
        <v>16</v>
      </c>
      <c r="AF42" s="39">
        <v>3</v>
      </c>
      <c r="AG42" s="38">
        <v>5</v>
      </c>
      <c r="AH42" s="55">
        <v>8</v>
      </c>
      <c r="AI42" s="47">
        <v>207</v>
      </c>
      <c r="AJ42" s="45">
        <v>0</v>
      </c>
      <c r="AK42" s="39">
        <v>0</v>
      </c>
      <c r="AL42" s="45">
        <v>0</v>
      </c>
      <c r="AM42" s="39">
        <v>11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19</v>
      </c>
      <c r="C43" s="38">
        <v>5</v>
      </c>
      <c r="D43" s="41">
        <v>7</v>
      </c>
      <c r="E43" s="41">
        <v>7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19</v>
      </c>
      <c r="U43" s="38">
        <v>16</v>
      </c>
      <c r="V43" s="39">
        <v>3</v>
      </c>
      <c r="W43" s="40">
        <f t="shared" si="15"/>
        <v>8</v>
      </c>
      <c r="X43" s="38">
        <v>2</v>
      </c>
      <c r="Y43" s="41">
        <v>6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2</v>
      </c>
      <c r="AF43" s="48">
        <v>0</v>
      </c>
      <c r="AG43" s="38">
        <v>2</v>
      </c>
      <c r="AH43" s="55">
        <v>1</v>
      </c>
      <c r="AI43" s="47">
        <v>0</v>
      </c>
      <c r="AJ43" s="45">
        <v>0</v>
      </c>
      <c r="AK43" s="39">
        <v>0</v>
      </c>
      <c r="AL43" s="45">
        <v>0</v>
      </c>
      <c r="AM43" s="39">
        <v>0</v>
      </c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387</v>
      </c>
      <c r="C44" s="38">
        <v>0</v>
      </c>
      <c r="D44" s="41">
        <v>0</v>
      </c>
      <c r="E44" s="41">
        <v>0</v>
      </c>
      <c r="F44" s="41">
        <v>3</v>
      </c>
      <c r="G44" s="41">
        <v>12</v>
      </c>
      <c r="H44" s="41">
        <v>5</v>
      </c>
      <c r="I44" s="41">
        <v>17</v>
      </c>
      <c r="J44" s="41">
        <v>28</v>
      </c>
      <c r="K44" s="41">
        <v>29</v>
      </c>
      <c r="L44" s="41">
        <v>33</v>
      </c>
      <c r="M44" s="41">
        <v>36</v>
      </c>
      <c r="N44" s="41">
        <v>51</v>
      </c>
      <c r="O44" s="41">
        <v>40</v>
      </c>
      <c r="P44" s="41">
        <v>46</v>
      </c>
      <c r="Q44" s="41">
        <v>33</v>
      </c>
      <c r="R44" s="41">
        <v>30</v>
      </c>
      <c r="S44" s="39">
        <v>24</v>
      </c>
      <c r="T44" s="55">
        <v>387</v>
      </c>
      <c r="U44" s="38">
        <v>103</v>
      </c>
      <c r="V44" s="39">
        <v>284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139</v>
      </c>
      <c r="AB44" s="38">
        <v>41</v>
      </c>
      <c r="AC44" s="41">
        <v>98</v>
      </c>
      <c r="AD44" s="39">
        <v>0</v>
      </c>
      <c r="AE44" s="43">
        <v>41</v>
      </c>
      <c r="AF44" s="66">
        <v>10</v>
      </c>
      <c r="AG44" s="38">
        <v>0</v>
      </c>
      <c r="AH44" s="55">
        <v>0</v>
      </c>
      <c r="AI44" s="55">
        <v>105</v>
      </c>
      <c r="AJ44" s="45">
        <v>0</v>
      </c>
      <c r="AK44" s="39">
        <v>18</v>
      </c>
      <c r="AL44" s="45">
        <v>0</v>
      </c>
      <c r="AM44" s="39">
        <v>22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>
        <v>0</v>
      </c>
      <c r="D45" s="64">
        <v>0</v>
      </c>
      <c r="E45" s="64">
        <v>0</v>
      </c>
      <c r="F45" s="64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39">
        <v>0</v>
      </c>
      <c r="T45" s="55">
        <v>0</v>
      </c>
      <c r="U45" s="38">
        <v>0</v>
      </c>
      <c r="V45" s="39">
        <v>0</v>
      </c>
      <c r="W45" s="40">
        <f t="shared" si="15"/>
        <v>0</v>
      </c>
      <c r="X45" s="38">
        <v>0</v>
      </c>
      <c r="Y45" s="41">
        <v>0</v>
      </c>
      <c r="Z45" s="39">
        <v>0</v>
      </c>
      <c r="AA45" s="62">
        <f t="shared" si="16"/>
        <v>0</v>
      </c>
      <c r="AB45" s="38">
        <v>0</v>
      </c>
      <c r="AC45" s="41">
        <v>0</v>
      </c>
      <c r="AD45" s="39">
        <v>0</v>
      </c>
      <c r="AE45" s="43">
        <v>0</v>
      </c>
      <c r="AF45" s="39">
        <v>0</v>
      </c>
      <c r="AG45" s="38">
        <v>0</v>
      </c>
      <c r="AH45" s="39">
        <v>0</v>
      </c>
      <c r="AI45" s="47">
        <v>0</v>
      </c>
      <c r="AJ45" s="45">
        <v>0</v>
      </c>
      <c r="AK45" s="39">
        <v>0</v>
      </c>
      <c r="AL45" s="45">
        <v>0</v>
      </c>
      <c r="AM45" s="39">
        <v>0</v>
      </c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>
        <v>0</v>
      </c>
      <c r="D46" s="64">
        <v>0</v>
      </c>
      <c r="E46" s="64">
        <v>0</v>
      </c>
      <c r="F46" s="64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39">
        <v>0</v>
      </c>
      <c r="T46" s="55">
        <v>0</v>
      </c>
      <c r="U46" s="38">
        <v>0</v>
      </c>
      <c r="V46" s="39">
        <v>0</v>
      </c>
      <c r="W46" s="40">
        <f t="shared" si="15"/>
        <v>0</v>
      </c>
      <c r="X46" s="38">
        <v>0</v>
      </c>
      <c r="Y46" s="41">
        <v>0</v>
      </c>
      <c r="Z46" s="39">
        <v>0</v>
      </c>
      <c r="AA46" s="62">
        <f t="shared" si="16"/>
        <v>0</v>
      </c>
      <c r="AB46" s="38">
        <v>0</v>
      </c>
      <c r="AC46" s="41">
        <v>0</v>
      </c>
      <c r="AD46" s="39">
        <v>0</v>
      </c>
      <c r="AE46" s="43">
        <v>0</v>
      </c>
      <c r="AF46" s="66">
        <v>0</v>
      </c>
      <c r="AG46" s="38">
        <v>0</v>
      </c>
      <c r="AH46" s="39">
        <v>0</v>
      </c>
      <c r="AI46" s="47">
        <v>0</v>
      </c>
      <c r="AJ46" s="45">
        <v>0</v>
      </c>
      <c r="AK46" s="39">
        <v>0</v>
      </c>
      <c r="AL46" s="38">
        <v>0</v>
      </c>
      <c r="AM46" s="55">
        <v>0</v>
      </c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39">
        <v>0</v>
      </c>
      <c r="T47" s="55">
        <v>0</v>
      </c>
      <c r="U47" s="38">
        <v>0</v>
      </c>
      <c r="V47" s="39">
        <v>0</v>
      </c>
      <c r="W47" s="40">
        <f t="shared" si="15"/>
        <v>0</v>
      </c>
      <c r="X47" s="38">
        <v>0</v>
      </c>
      <c r="Y47" s="41">
        <v>0</v>
      </c>
      <c r="Z47" s="39">
        <v>0</v>
      </c>
      <c r="AA47" s="62">
        <f t="shared" si="16"/>
        <v>0</v>
      </c>
      <c r="AB47" s="38">
        <v>0</v>
      </c>
      <c r="AC47" s="41">
        <v>0</v>
      </c>
      <c r="AD47" s="39">
        <v>0</v>
      </c>
      <c r="AE47" s="43">
        <v>0</v>
      </c>
      <c r="AF47" s="39">
        <v>0</v>
      </c>
      <c r="AG47" s="38">
        <v>0</v>
      </c>
      <c r="AH47" s="39">
        <v>0</v>
      </c>
      <c r="AI47" s="47">
        <v>0</v>
      </c>
      <c r="AJ47" s="45">
        <v>0</v>
      </c>
      <c r="AK47" s="39">
        <v>0</v>
      </c>
      <c r="AL47" s="38">
        <v>0</v>
      </c>
      <c r="AM47" s="55">
        <v>0</v>
      </c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>
        <v>0</v>
      </c>
      <c r="D48" s="64">
        <v>0</v>
      </c>
      <c r="E48" s="64">
        <v>0</v>
      </c>
      <c r="F48" s="64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39">
        <v>0</v>
      </c>
      <c r="T48" s="51">
        <v>0</v>
      </c>
      <c r="U48" s="58">
        <v>0</v>
      </c>
      <c r="V48" s="48">
        <v>0</v>
      </c>
      <c r="W48" s="31">
        <f t="shared" si="15"/>
        <v>0</v>
      </c>
      <c r="X48" s="58">
        <v>0</v>
      </c>
      <c r="Y48" s="59">
        <v>0</v>
      </c>
      <c r="Z48" s="48">
        <v>0</v>
      </c>
      <c r="AA48" s="62">
        <f t="shared" si="16"/>
        <v>0</v>
      </c>
      <c r="AB48" s="38">
        <v>0</v>
      </c>
      <c r="AC48" s="41">
        <v>0</v>
      </c>
      <c r="AD48" s="39">
        <v>0</v>
      </c>
      <c r="AE48" s="43">
        <v>0</v>
      </c>
      <c r="AF48" s="39">
        <v>0</v>
      </c>
      <c r="AG48" s="38">
        <v>0</v>
      </c>
      <c r="AH48" s="39">
        <v>0</v>
      </c>
      <c r="AI48" s="47">
        <v>0</v>
      </c>
      <c r="AJ48" s="45">
        <v>0</v>
      </c>
      <c r="AK48" s="39">
        <v>0</v>
      </c>
      <c r="AL48" s="38">
        <v>0</v>
      </c>
      <c r="AM48" s="55">
        <v>0</v>
      </c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39">
        <v>0</v>
      </c>
      <c r="T49" s="55">
        <v>0</v>
      </c>
      <c r="U49" s="38">
        <v>0</v>
      </c>
      <c r="V49" s="39">
        <v>0</v>
      </c>
      <c r="W49" s="40">
        <f t="shared" si="15"/>
        <v>0</v>
      </c>
      <c r="X49" s="38">
        <v>0</v>
      </c>
      <c r="Y49" s="41">
        <v>0</v>
      </c>
      <c r="Z49" s="39">
        <v>0</v>
      </c>
      <c r="AA49" s="62">
        <f t="shared" si="16"/>
        <v>0</v>
      </c>
      <c r="AB49" s="38">
        <v>0</v>
      </c>
      <c r="AC49" s="41">
        <v>0</v>
      </c>
      <c r="AD49" s="39">
        <v>0</v>
      </c>
      <c r="AE49" s="43">
        <v>0</v>
      </c>
      <c r="AF49" s="66">
        <v>0</v>
      </c>
      <c r="AG49" s="38">
        <v>0</v>
      </c>
      <c r="AH49" s="39">
        <v>0</v>
      </c>
      <c r="AI49" s="47">
        <v>0</v>
      </c>
      <c r="AJ49" s="45">
        <v>0</v>
      </c>
      <c r="AK49" s="39">
        <v>0</v>
      </c>
      <c r="AL49" s="45">
        <v>0</v>
      </c>
      <c r="AM49" s="39">
        <v>0</v>
      </c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54</v>
      </c>
      <c r="C50" s="38">
        <v>0</v>
      </c>
      <c r="D50" s="41">
        <v>0</v>
      </c>
      <c r="E50" s="41">
        <v>0</v>
      </c>
      <c r="F50" s="41">
        <v>0</v>
      </c>
      <c r="G50" s="41">
        <v>1</v>
      </c>
      <c r="H50" s="41">
        <v>1</v>
      </c>
      <c r="I50" s="41">
        <v>0</v>
      </c>
      <c r="J50" s="41">
        <v>1</v>
      </c>
      <c r="K50" s="41">
        <v>2</v>
      </c>
      <c r="L50" s="41">
        <v>2</v>
      </c>
      <c r="M50" s="41">
        <v>10</v>
      </c>
      <c r="N50" s="41">
        <v>5</v>
      </c>
      <c r="O50" s="41">
        <v>4</v>
      </c>
      <c r="P50" s="41">
        <v>8</v>
      </c>
      <c r="Q50" s="41">
        <v>4</v>
      </c>
      <c r="R50" s="41">
        <v>8</v>
      </c>
      <c r="S50" s="39">
        <v>8</v>
      </c>
      <c r="T50" s="55">
        <v>54</v>
      </c>
      <c r="U50" s="38">
        <v>24</v>
      </c>
      <c r="V50" s="39">
        <v>30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33</v>
      </c>
      <c r="AB50" s="38">
        <v>9</v>
      </c>
      <c r="AC50" s="41">
        <v>24</v>
      </c>
      <c r="AD50" s="39">
        <v>0</v>
      </c>
      <c r="AE50" s="43">
        <v>9</v>
      </c>
      <c r="AF50" s="39">
        <v>0</v>
      </c>
      <c r="AG50" s="38">
        <v>0</v>
      </c>
      <c r="AH50" s="39">
        <v>0</v>
      </c>
      <c r="AI50" s="47">
        <v>0</v>
      </c>
      <c r="AJ50" s="45">
        <v>0</v>
      </c>
      <c r="AK50" s="39">
        <v>8</v>
      </c>
      <c r="AL50" s="45">
        <v>0</v>
      </c>
      <c r="AM50" s="39">
        <v>1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>
        <v>0</v>
      </c>
      <c r="Y51" s="41">
        <v>0</v>
      </c>
      <c r="Z51" s="39">
        <v>0</v>
      </c>
      <c r="AA51" s="62">
        <f t="shared" si="16"/>
        <v>0</v>
      </c>
      <c r="AB51" s="38">
        <v>0</v>
      </c>
      <c r="AC51" s="41">
        <v>0</v>
      </c>
      <c r="AD51" s="39">
        <v>0</v>
      </c>
      <c r="AE51" s="43">
        <v>0</v>
      </c>
      <c r="AF51" s="57">
        <v>0</v>
      </c>
      <c r="AG51" s="38">
        <v>0</v>
      </c>
      <c r="AH51" s="39">
        <v>0</v>
      </c>
      <c r="AI51" s="47">
        <v>0</v>
      </c>
      <c r="AJ51" s="45">
        <v>0</v>
      </c>
      <c r="AK51" s="39">
        <v>0</v>
      </c>
      <c r="AL51" s="69">
        <v>0</v>
      </c>
      <c r="AM51" s="57">
        <v>0</v>
      </c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>
        <v>0</v>
      </c>
      <c r="Y52" s="41">
        <v>0</v>
      </c>
      <c r="Z52" s="39">
        <v>0</v>
      </c>
      <c r="AA52" s="62">
        <f t="shared" si="16"/>
        <v>0</v>
      </c>
      <c r="AB52" s="38">
        <v>0</v>
      </c>
      <c r="AC52" s="41">
        <v>0</v>
      </c>
      <c r="AD52" s="39">
        <v>0</v>
      </c>
      <c r="AE52" s="43">
        <v>0</v>
      </c>
      <c r="AF52" s="57">
        <v>0</v>
      </c>
      <c r="AG52" s="38">
        <v>0</v>
      </c>
      <c r="AH52" s="39">
        <v>0</v>
      </c>
      <c r="AI52" s="47">
        <v>0</v>
      </c>
      <c r="AJ52" s="45">
        <v>0</v>
      </c>
      <c r="AK52" s="39">
        <v>0</v>
      </c>
      <c r="AL52" s="69">
        <v>0</v>
      </c>
      <c r="AM52" s="57">
        <v>0</v>
      </c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>
        <v>0</v>
      </c>
      <c r="Y53" s="41">
        <v>0</v>
      </c>
      <c r="Z53" s="39">
        <v>0</v>
      </c>
      <c r="AA53" s="62">
        <f t="shared" si="16"/>
        <v>0</v>
      </c>
      <c r="AB53" s="38">
        <v>0</v>
      </c>
      <c r="AC53" s="41">
        <v>0</v>
      </c>
      <c r="AD53" s="39">
        <v>0</v>
      </c>
      <c r="AE53" s="43">
        <v>0</v>
      </c>
      <c r="AF53" s="57">
        <v>0</v>
      </c>
      <c r="AG53" s="38">
        <v>0</v>
      </c>
      <c r="AH53" s="39">
        <v>0</v>
      </c>
      <c r="AI53" s="47">
        <v>0</v>
      </c>
      <c r="AJ53" s="45">
        <v>0</v>
      </c>
      <c r="AK53" s="39">
        <v>0</v>
      </c>
      <c r="AL53" s="69">
        <v>0</v>
      </c>
      <c r="AM53" s="57">
        <v>0</v>
      </c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222</v>
      </c>
      <c r="C54" s="38">
        <v>0</v>
      </c>
      <c r="D54" s="41">
        <v>0</v>
      </c>
      <c r="E54" s="41">
        <v>0</v>
      </c>
      <c r="F54" s="41">
        <v>0</v>
      </c>
      <c r="G54" s="41">
        <v>0</v>
      </c>
      <c r="H54" s="41">
        <v>3</v>
      </c>
      <c r="I54" s="41">
        <v>3</v>
      </c>
      <c r="J54" s="41">
        <v>7</v>
      </c>
      <c r="K54" s="41">
        <v>1</v>
      </c>
      <c r="L54" s="41">
        <v>11</v>
      </c>
      <c r="M54" s="41">
        <v>15</v>
      </c>
      <c r="N54" s="41">
        <v>18</v>
      </c>
      <c r="O54" s="41">
        <v>24</v>
      </c>
      <c r="P54" s="41">
        <v>22</v>
      </c>
      <c r="Q54" s="41">
        <v>31</v>
      </c>
      <c r="R54" s="41">
        <v>35</v>
      </c>
      <c r="S54" s="39">
        <v>52</v>
      </c>
      <c r="T54" s="55">
        <v>222</v>
      </c>
      <c r="U54" s="38">
        <v>106</v>
      </c>
      <c r="V54" s="39">
        <v>116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77</v>
      </c>
      <c r="AB54" s="38">
        <v>0</v>
      </c>
      <c r="AC54" s="41">
        <v>77</v>
      </c>
      <c r="AD54" s="39">
        <v>0</v>
      </c>
      <c r="AE54" s="43">
        <v>0</v>
      </c>
      <c r="AF54" s="57">
        <v>0</v>
      </c>
      <c r="AG54" s="38">
        <v>0</v>
      </c>
      <c r="AH54" s="39">
        <v>0</v>
      </c>
      <c r="AI54" s="47">
        <v>24</v>
      </c>
      <c r="AJ54" s="45">
        <v>0</v>
      </c>
      <c r="AK54" s="39">
        <v>0</v>
      </c>
      <c r="AL54" s="69">
        <v>0</v>
      </c>
      <c r="AM54" s="57">
        <v>0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214</v>
      </c>
      <c r="C55" s="38">
        <v>0</v>
      </c>
      <c r="D55" s="41">
        <v>0</v>
      </c>
      <c r="E55" s="41">
        <v>0</v>
      </c>
      <c r="F55" s="41">
        <v>6</v>
      </c>
      <c r="G55" s="41">
        <v>19</v>
      </c>
      <c r="H55" s="41">
        <v>63</v>
      </c>
      <c r="I55" s="41">
        <v>52</v>
      </c>
      <c r="J55" s="41">
        <v>63</v>
      </c>
      <c r="K55" s="41">
        <v>11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214</v>
      </c>
      <c r="U55" s="38">
        <v>0</v>
      </c>
      <c r="V55" s="39">
        <v>214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55</v>
      </c>
      <c r="AB55" s="38">
        <v>16</v>
      </c>
      <c r="AC55" s="41">
        <v>39</v>
      </c>
      <c r="AD55" s="39">
        <v>0</v>
      </c>
      <c r="AE55" s="43">
        <v>15</v>
      </c>
      <c r="AF55" s="57">
        <v>0</v>
      </c>
      <c r="AG55" s="38">
        <v>21</v>
      </c>
      <c r="AH55" s="39">
        <v>31</v>
      </c>
      <c r="AI55" s="47">
        <v>1</v>
      </c>
      <c r="AJ55" s="45">
        <v>0</v>
      </c>
      <c r="AK55" s="39">
        <v>3</v>
      </c>
      <c r="AL55" s="69">
        <v>0</v>
      </c>
      <c r="AM55" s="57">
        <v>3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20</v>
      </c>
      <c r="C56" s="38">
        <v>0</v>
      </c>
      <c r="D56" s="41">
        <v>5</v>
      </c>
      <c r="E56" s="41">
        <v>8</v>
      </c>
      <c r="F56" s="41">
        <v>4</v>
      </c>
      <c r="G56" s="41">
        <v>3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20</v>
      </c>
      <c r="U56" s="38">
        <v>0</v>
      </c>
      <c r="V56" s="39">
        <v>20</v>
      </c>
      <c r="W56" s="40">
        <f t="shared" si="15"/>
        <v>6</v>
      </c>
      <c r="X56" s="38">
        <v>5</v>
      </c>
      <c r="Y56" s="41">
        <v>1</v>
      </c>
      <c r="Z56" s="39">
        <v>0</v>
      </c>
      <c r="AA56" s="62">
        <f t="shared" si="16"/>
        <v>3</v>
      </c>
      <c r="AB56" s="38">
        <v>0</v>
      </c>
      <c r="AC56" s="41">
        <v>3</v>
      </c>
      <c r="AD56" s="39">
        <v>0</v>
      </c>
      <c r="AE56" s="43">
        <v>2</v>
      </c>
      <c r="AF56" s="57">
        <v>0</v>
      </c>
      <c r="AG56" s="38">
        <v>0</v>
      </c>
      <c r="AH56" s="39">
        <v>0</v>
      </c>
      <c r="AI56" s="47">
        <v>2</v>
      </c>
      <c r="AJ56" s="45">
        <v>0</v>
      </c>
      <c r="AK56" s="39">
        <v>0</v>
      </c>
      <c r="AL56" s="69">
        <v>0</v>
      </c>
      <c r="AM56" s="57">
        <v>0</v>
      </c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234</v>
      </c>
      <c r="C57" s="38">
        <v>0</v>
      </c>
      <c r="D57" s="41">
        <v>0</v>
      </c>
      <c r="E57" s="41">
        <v>0</v>
      </c>
      <c r="F57" s="41">
        <v>2</v>
      </c>
      <c r="G57" s="41">
        <v>8</v>
      </c>
      <c r="H57" s="41">
        <v>22</v>
      </c>
      <c r="I57" s="41">
        <v>24</v>
      </c>
      <c r="J57" s="41">
        <v>37</v>
      </c>
      <c r="K57" s="41">
        <v>30</v>
      </c>
      <c r="L57" s="41">
        <v>32</v>
      </c>
      <c r="M57" s="41">
        <v>22</v>
      </c>
      <c r="N57" s="41">
        <v>15</v>
      </c>
      <c r="O57" s="41">
        <v>18</v>
      </c>
      <c r="P57" s="41">
        <v>9</v>
      </c>
      <c r="Q57" s="41">
        <v>9</v>
      </c>
      <c r="R57" s="41">
        <v>5</v>
      </c>
      <c r="S57" s="39">
        <v>1</v>
      </c>
      <c r="T57" s="55">
        <v>234</v>
      </c>
      <c r="U57" s="38">
        <v>0</v>
      </c>
      <c r="V57" s="39">
        <v>234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111</v>
      </c>
      <c r="AB57" s="38">
        <v>25</v>
      </c>
      <c r="AC57" s="41">
        <v>86</v>
      </c>
      <c r="AD57" s="39">
        <v>0</v>
      </c>
      <c r="AE57" s="43">
        <v>23</v>
      </c>
      <c r="AF57" s="57">
        <v>0</v>
      </c>
      <c r="AG57" s="38">
        <v>20</v>
      </c>
      <c r="AH57" s="39">
        <v>24</v>
      </c>
      <c r="AI57" s="47">
        <v>2</v>
      </c>
      <c r="AJ57" s="45">
        <v>0</v>
      </c>
      <c r="AK57" s="39">
        <v>1</v>
      </c>
      <c r="AL57" s="69">
        <v>0</v>
      </c>
      <c r="AM57" s="57">
        <v>2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340</v>
      </c>
      <c r="C58" s="38">
        <v>6</v>
      </c>
      <c r="D58" s="41">
        <v>5</v>
      </c>
      <c r="E58" s="41">
        <v>6</v>
      </c>
      <c r="F58" s="41">
        <v>8</v>
      </c>
      <c r="G58" s="41">
        <v>8</v>
      </c>
      <c r="H58" s="41">
        <v>8</v>
      </c>
      <c r="I58" s="41">
        <v>13</v>
      </c>
      <c r="J58" s="41">
        <v>15</v>
      </c>
      <c r="K58" s="41">
        <v>9</v>
      </c>
      <c r="L58" s="41">
        <v>20</v>
      </c>
      <c r="M58" s="41">
        <v>19</v>
      </c>
      <c r="N58" s="41">
        <v>24</v>
      </c>
      <c r="O58" s="41">
        <v>37</v>
      </c>
      <c r="P58" s="41">
        <v>40</v>
      </c>
      <c r="Q58" s="41">
        <v>41</v>
      </c>
      <c r="R58" s="41">
        <v>49</v>
      </c>
      <c r="S58" s="39">
        <v>32</v>
      </c>
      <c r="T58" s="55">
        <v>340</v>
      </c>
      <c r="U58" s="38">
        <v>181</v>
      </c>
      <c r="V58" s="39">
        <v>159</v>
      </c>
      <c r="W58" s="40">
        <f t="shared" si="15"/>
        <v>14</v>
      </c>
      <c r="X58" s="38">
        <v>5</v>
      </c>
      <c r="Y58" s="41">
        <v>9</v>
      </c>
      <c r="Z58" s="39">
        <v>0</v>
      </c>
      <c r="AA58" s="62">
        <f t="shared" si="16"/>
        <v>160</v>
      </c>
      <c r="AB58" s="38">
        <v>22</v>
      </c>
      <c r="AC58" s="41">
        <v>138</v>
      </c>
      <c r="AD58" s="39">
        <v>0</v>
      </c>
      <c r="AE58" s="43">
        <v>27</v>
      </c>
      <c r="AF58" s="57">
        <v>4</v>
      </c>
      <c r="AG58" s="38">
        <v>10</v>
      </c>
      <c r="AH58" s="39">
        <v>5</v>
      </c>
      <c r="AI58" s="47">
        <v>175</v>
      </c>
      <c r="AJ58" s="45">
        <v>0</v>
      </c>
      <c r="AK58" s="39">
        <v>0</v>
      </c>
      <c r="AL58" s="69">
        <v>0</v>
      </c>
      <c r="AM58" s="57">
        <v>3</v>
      </c>
      <c r="AN58" s="70"/>
      <c r="AO58" s="39"/>
      <c r="AP58" s="48"/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177</v>
      </c>
      <c r="C59" s="38">
        <v>5</v>
      </c>
      <c r="D59" s="41">
        <v>19</v>
      </c>
      <c r="E59" s="41">
        <v>8</v>
      </c>
      <c r="F59" s="41">
        <v>8</v>
      </c>
      <c r="G59" s="41">
        <v>5</v>
      </c>
      <c r="H59" s="41">
        <v>2</v>
      </c>
      <c r="I59" s="41">
        <v>10</v>
      </c>
      <c r="J59" s="41">
        <v>0</v>
      </c>
      <c r="K59" s="41">
        <v>2</v>
      </c>
      <c r="L59" s="41">
        <v>5</v>
      </c>
      <c r="M59" s="41">
        <v>10</v>
      </c>
      <c r="N59" s="41">
        <v>11</v>
      </c>
      <c r="O59" s="41">
        <v>14</v>
      </c>
      <c r="P59" s="41">
        <v>8</v>
      </c>
      <c r="Q59" s="41">
        <v>28</v>
      </c>
      <c r="R59" s="41">
        <v>15</v>
      </c>
      <c r="S59" s="39">
        <v>27</v>
      </c>
      <c r="T59" s="55">
        <v>177</v>
      </c>
      <c r="U59" s="38">
        <v>94</v>
      </c>
      <c r="V59" s="39">
        <v>83</v>
      </c>
      <c r="W59" s="40">
        <f t="shared" si="15"/>
        <v>17</v>
      </c>
      <c r="X59" s="38">
        <v>1</v>
      </c>
      <c r="Y59" s="41">
        <v>16</v>
      </c>
      <c r="Z59" s="39">
        <v>0</v>
      </c>
      <c r="AA59" s="62">
        <f t="shared" si="16"/>
        <v>96</v>
      </c>
      <c r="AB59" s="38">
        <v>18</v>
      </c>
      <c r="AC59" s="41">
        <v>78</v>
      </c>
      <c r="AD59" s="39">
        <v>0</v>
      </c>
      <c r="AE59" s="43">
        <v>19</v>
      </c>
      <c r="AF59" s="39">
        <v>0</v>
      </c>
      <c r="AG59" s="38">
        <v>10</v>
      </c>
      <c r="AH59" s="39">
        <v>4</v>
      </c>
      <c r="AI59" s="47">
        <v>0</v>
      </c>
      <c r="AJ59" s="45">
        <v>0</v>
      </c>
      <c r="AK59" s="39">
        <v>0</v>
      </c>
      <c r="AL59" s="69">
        <v>0</v>
      </c>
      <c r="AM59" s="57">
        <v>12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150</v>
      </c>
      <c r="C60" s="38">
        <v>88</v>
      </c>
      <c r="D60" s="41">
        <v>28</v>
      </c>
      <c r="E60" s="41">
        <v>32</v>
      </c>
      <c r="F60" s="41">
        <v>2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150</v>
      </c>
      <c r="U60" s="38">
        <v>63</v>
      </c>
      <c r="V60" s="39">
        <v>87</v>
      </c>
      <c r="W60" s="40">
        <f t="shared" si="15"/>
        <v>87</v>
      </c>
      <c r="X60" s="38">
        <v>17</v>
      </c>
      <c r="Y60" s="41">
        <v>70</v>
      </c>
      <c r="Z60" s="39">
        <v>0</v>
      </c>
      <c r="AA60" s="62">
        <f t="shared" si="16"/>
        <v>2</v>
      </c>
      <c r="AB60" s="38">
        <v>0</v>
      </c>
      <c r="AC60" s="41">
        <v>2</v>
      </c>
      <c r="AD60" s="39">
        <v>0</v>
      </c>
      <c r="AE60" s="43">
        <v>16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10</v>
      </c>
      <c r="AM60" s="57">
        <v>0</v>
      </c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381</v>
      </c>
      <c r="C61" s="38">
        <v>0</v>
      </c>
      <c r="D61" s="41">
        <v>0</v>
      </c>
      <c r="E61" s="41">
        <v>0</v>
      </c>
      <c r="F61" s="41">
        <v>12</v>
      </c>
      <c r="G61" s="41">
        <v>14</v>
      </c>
      <c r="H61" s="41">
        <v>25</v>
      </c>
      <c r="I61" s="41">
        <v>25</v>
      </c>
      <c r="J61" s="41">
        <v>10</v>
      </c>
      <c r="K61" s="41">
        <v>25</v>
      </c>
      <c r="L61" s="41">
        <v>27</v>
      </c>
      <c r="M61" s="41">
        <v>39</v>
      </c>
      <c r="N61" s="41">
        <v>52</v>
      </c>
      <c r="O61" s="41">
        <v>36</v>
      </c>
      <c r="P61" s="41">
        <v>35</v>
      </c>
      <c r="Q61" s="41">
        <v>34</v>
      </c>
      <c r="R61" s="41">
        <v>19</v>
      </c>
      <c r="S61" s="39">
        <v>28</v>
      </c>
      <c r="T61" s="55">
        <v>381</v>
      </c>
      <c r="U61" s="38">
        <v>187</v>
      </c>
      <c r="V61" s="39">
        <v>194</v>
      </c>
      <c r="W61" s="40">
        <f t="shared" si="15"/>
        <v>0</v>
      </c>
      <c r="X61" s="38"/>
      <c r="Y61" s="41"/>
      <c r="Z61" s="39"/>
      <c r="AA61" s="62">
        <f t="shared" si="16"/>
        <v>187</v>
      </c>
      <c r="AB61" s="38">
        <v>14</v>
      </c>
      <c r="AC61" s="41">
        <v>173</v>
      </c>
      <c r="AD61" s="39">
        <v>0</v>
      </c>
      <c r="AE61" s="43">
        <v>14</v>
      </c>
      <c r="AF61" s="66">
        <v>7</v>
      </c>
      <c r="AG61" s="38">
        <v>3</v>
      </c>
      <c r="AH61" s="39">
        <v>3</v>
      </c>
      <c r="AI61" s="47">
        <v>12</v>
      </c>
      <c r="AJ61" s="45">
        <v>0</v>
      </c>
      <c r="AK61" s="39">
        <v>41</v>
      </c>
      <c r="AL61" s="69">
        <v>0</v>
      </c>
      <c r="AM61" s="57">
        <v>15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>
        <v>0</v>
      </c>
      <c r="AC62" s="41">
        <v>0</v>
      </c>
      <c r="AD62" s="39">
        <v>0</v>
      </c>
      <c r="AE62" s="43">
        <v>0</v>
      </c>
      <c r="AF62" s="57">
        <v>0</v>
      </c>
      <c r="AG62" s="38">
        <v>0</v>
      </c>
      <c r="AH62" s="39">
        <v>0</v>
      </c>
      <c r="AI62" s="47">
        <v>0</v>
      </c>
      <c r="AJ62" s="45">
        <v>0</v>
      </c>
      <c r="AK62" s="39">
        <v>0</v>
      </c>
      <c r="AL62" s="69">
        <v>0</v>
      </c>
      <c r="AM62" s="57">
        <v>0</v>
      </c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381</v>
      </c>
      <c r="C63" s="38">
        <v>0</v>
      </c>
      <c r="D63" s="41">
        <v>0</v>
      </c>
      <c r="E63" s="41">
        <v>0</v>
      </c>
      <c r="F63" s="41">
        <v>3</v>
      </c>
      <c r="G63" s="41">
        <v>5</v>
      </c>
      <c r="H63" s="41">
        <v>5</v>
      </c>
      <c r="I63" s="41">
        <v>4</v>
      </c>
      <c r="J63" s="41">
        <v>6</v>
      </c>
      <c r="K63" s="41">
        <v>7</v>
      </c>
      <c r="L63" s="41">
        <v>9</v>
      </c>
      <c r="M63" s="41">
        <v>26</v>
      </c>
      <c r="N63" s="41">
        <v>38</v>
      </c>
      <c r="O63" s="41">
        <v>52</v>
      </c>
      <c r="P63" s="41">
        <v>61</v>
      </c>
      <c r="Q63" s="41">
        <v>65</v>
      </c>
      <c r="R63" s="41">
        <v>44</v>
      </c>
      <c r="S63" s="39">
        <v>56</v>
      </c>
      <c r="T63" s="55">
        <v>381</v>
      </c>
      <c r="U63" s="38">
        <v>326</v>
      </c>
      <c r="V63" s="39">
        <v>55</v>
      </c>
      <c r="W63" s="40">
        <f t="shared" si="15"/>
        <v>0</v>
      </c>
      <c r="X63" s="38"/>
      <c r="Y63" s="41"/>
      <c r="Z63" s="39"/>
      <c r="AA63" s="62">
        <f t="shared" si="16"/>
        <v>154</v>
      </c>
      <c r="AB63" s="38">
        <v>64</v>
      </c>
      <c r="AC63" s="41">
        <v>90</v>
      </c>
      <c r="AD63" s="39">
        <v>0</v>
      </c>
      <c r="AE63" s="43">
        <v>64</v>
      </c>
      <c r="AF63" s="57">
        <v>23</v>
      </c>
      <c r="AG63" s="38">
        <v>1</v>
      </c>
      <c r="AH63" s="39">
        <v>1</v>
      </c>
      <c r="AI63" s="47">
        <v>2</v>
      </c>
      <c r="AJ63" s="45">
        <v>0</v>
      </c>
      <c r="AK63" s="39">
        <v>15</v>
      </c>
      <c r="AL63" s="69">
        <v>0</v>
      </c>
      <c r="AM63" s="57">
        <v>115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>
        <v>0</v>
      </c>
      <c r="AC64" s="41">
        <v>0</v>
      </c>
      <c r="AD64" s="39">
        <v>0</v>
      </c>
      <c r="AE64" s="43">
        <v>0</v>
      </c>
      <c r="AF64" s="57">
        <v>0</v>
      </c>
      <c r="AG64" s="38">
        <v>0</v>
      </c>
      <c r="AH64" s="39">
        <v>0</v>
      </c>
      <c r="AI64" s="47">
        <v>0</v>
      </c>
      <c r="AJ64" s="45">
        <v>0</v>
      </c>
      <c r="AK64" s="39">
        <v>0</v>
      </c>
      <c r="AL64" s="71">
        <v>0</v>
      </c>
      <c r="AM64" s="72">
        <v>0</v>
      </c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145</v>
      </c>
      <c r="C65" s="38">
        <v>0</v>
      </c>
      <c r="D65" s="41">
        <v>0</v>
      </c>
      <c r="E65" s="41">
        <v>0</v>
      </c>
      <c r="F65" s="41">
        <v>0</v>
      </c>
      <c r="G65" s="41">
        <v>8</v>
      </c>
      <c r="H65" s="41">
        <v>18</v>
      </c>
      <c r="I65" s="41">
        <v>25</v>
      </c>
      <c r="J65" s="41">
        <v>18</v>
      </c>
      <c r="K65" s="41">
        <v>10</v>
      </c>
      <c r="L65" s="41">
        <v>19</v>
      </c>
      <c r="M65" s="41">
        <v>7</v>
      </c>
      <c r="N65" s="41">
        <v>21</v>
      </c>
      <c r="O65" s="41">
        <v>13</v>
      </c>
      <c r="P65" s="41">
        <v>5</v>
      </c>
      <c r="Q65" s="41">
        <v>1</v>
      </c>
      <c r="R65" s="41">
        <v>0</v>
      </c>
      <c r="S65" s="39">
        <v>0</v>
      </c>
      <c r="T65" s="55">
        <v>145</v>
      </c>
      <c r="U65" s="38">
        <v>47</v>
      </c>
      <c r="V65" s="39">
        <v>98</v>
      </c>
      <c r="W65" s="40">
        <f t="shared" si="15"/>
        <v>0</v>
      </c>
      <c r="X65" s="38"/>
      <c r="Y65" s="41"/>
      <c r="Z65" s="39"/>
      <c r="AA65" s="62">
        <f t="shared" si="16"/>
        <v>145</v>
      </c>
      <c r="AB65" s="38">
        <v>0</v>
      </c>
      <c r="AC65" s="41">
        <v>145</v>
      </c>
      <c r="AD65" s="39">
        <v>0</v>
      </c>
      <c r="AE65" s="43">
        <v>0</v>
      </c>
      <c r="AF65" s="39">
        <v>0</v>
      </c>
      <c r="AG65" s="38">
        <v>21</v>
      </c>
      <c r="AH65" s="39">
        <v>0</v>
      </c>
      <c r="AI65" s="47">
        <v>0</v>
      </c>
      <c r="AJ65" s="45">
        <v>0</v>
      </c>
      <c r="AK65" s="39">
        <v>0</v>
      </c>
      <c r="AL65" s="71">
        <v>0</v>
      </c>
      <c r="AM65" s="72">
        <v>2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>
        <v>0</v>
      </c>
      <c r="AF66" s="39">
        <v>0</v>
      </c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>
        <v>0</v>
      </c>
      <c r="AF67" s="39">
        <v>0</v>
      </c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>
        <v>0</v>
      </c>
      <c r="AF68" s="39">
        <v>0</v>
      </c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>
        <v>0</v>
      </c>
      <c r="AF69" s="48">
        <v>0</v>
      </c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>
        <v>0</v>
      </c>
      <c r="AF70" s="82">
        <v>0</v>
      </c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74" t="s">
        <v>118</v>
      </c>
      <c r="B71" s="536">
        <f t="shared" ref="B71:AA71" si="17">SUM(B11:B70)</f>
        <v>4318</v>
      </c>
      <c r="C71" s="91">
        <f t="shared" si="17"/>
        <v>322</v>
      </c>
      <c r="D71" s="92">
        <f t="shared" si="17"/>
        <v>163</v>
      </c>
      <c r="E71" s="92">
        <f t="shared" si="17"/>
        <v>140</v>
      </c>
      <c r="F71" s="92">
        <f t="shared" si="17"/>
        <v>95</v>
      </c>
      <c r="G71" s="92">
        <f t="shared" si="17"/>
        <v>125</v>
      </c>
      <c r="H71" s="92">
        <f t="shared" si="17"/>
        <v>223</v>
      </c>
      <c r="I71" s="92">
        <f t="shared" si="17"/>
        <v>233</v>
      </c>
      <c r="J71" s="92">
        <f t="shared" si="17"/>
        <v>256</v>
      </c>
      <c r="K71" s="92">
        <f t="shared" si="17"/>
        <v>201</v>
      </c>
      <c r="L71" s="92">
        <f t="shared" si="17"/>
        <v>246</v>
      </c>
      <c r="M71" s="92">
        <f t="shared" si="17"/>
        <v>285</v>
      </c>
      <c r="N71" s="92">
        <f t="shared" si="17"/>
        <v>355</v>
      </c>
      <c r="O71" s="92">
        <f t="shared" si="17"/>
        <v>339</v>
      </c>
      <c r="P71" s="92">
        <f t="shared" si="17"/>
        <v>377</v>
      </c>
      <c r="Q71" s="92">
        <f t="shared" si="17"/>
        <v>364</v>
      </c>
      <c r="R71" s="92">
        <f t="shared" si="17"/>
        <v>279</v>
      </c>
      <c r="S71" s="93">
        <f t="shared" si="17"/>
        <v>315</v>
      </c>
      <c r="T71" s="94">
        <f t="shared" si="17"/>
        <v>4316</v>
      </c>
      <c r="U71" s="95">
        <f t="shared" si="17"/>
        <v>1856</v>
      </c>
      <c r="V71" s="93">
        <f t="shared" si="17"/>
        <v>2462</v>
      </c>
      <c r="W71" s="95">
        <f t="shared" si="17"/>
        <v>292</v>
      </c>
      <c r="X71" s="95">
        <f t="shared" si="17"/>
        <v>64</v>
      </c>
      <c r="Y71" s="92">
        <f t="shared" si="17"/>
        <v>228</v>
      </c>
      <c r="Z71" s="94">
        <f t="shared" si="17"/>
        <v>0</v>
      </c>
      <c r="AA71" s="91">
        <f t="shared" si="17"/>
        <v>1641</v>
      </c>
      <c r="AB71" s="95">
        <f t="shared" ref="AB71:AX71" si="18">SUM(AB11:AB70)</f>
        <v>372</v>
      </c>
      <c r="AC71" s="92">
        <f t="shared" si="18"/>
        <v>1269</v>
      </c>
      <c r="AD71" s="93">
        <f t="shared" si="18"/>
        <v>0</v>
      </c>
      <c r="AE71" s="95">
        <f t="shared" si="18"/>
        <v>410</v>
      </c>
      <c r="AF71" s="93">
        <f t="shared" si="18"/>
        <v>62</v>
      </c>
      <c r="AG71" s="91">
        <f t="shared" si="18"/>
        <v>156</v>
      </c>
      <c r="AH71" s="96">
        <f t="shared" si="18"/>
        <v>147</v>
      </c>
      <c r="AI71" s="96">
        <f t="shared" si="18"/>
        <v>2482</v>
      </c>
      <c r="AJ71" s="95">
        <f t="shared" si="18"/>
        <v>0</v>
      </c>
      <c r="AK71" s="93">
        <f t="shared" si="18"/>
        <v>226</v>
      </c>
      <c r="AL71" s="91">
        <f t="shared" si="18"/>
        <v>22</v>
      </c>
      <c r="AM71" s="96">
        <f t="shared" si="18"/>
        <v>213</v>
      </c>
      <c r="AN71" s="96">
        <f t="shared" si="18"/>
        <v>0</v>
      </c>
      <c r="AO71" s="96">
        <f t="shared" si="18"/>
        <v>0</v>
      </c>
      <c r="AP71" s="96">
        <f t="shared" si="18"/>
        <v>13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9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96</v>
      </c>
      <c r="C75" s="38">
        <v>3</v>
      </c>
      <c r="D75" s="41">
        <v>6</v>
      </c>
      <c r="E75" s="41">
        <v>11</v>
      </c>
      <c r="F75" s="41">
        <v>3</v>
      </c>
      <c r="G75" s="41">
        <v>1</v>
      </c>
      <c r="H75" s="41">
        <v>1</v>
      </c>
      <c r="I75" s="41">
        <v>4</v>
      </c>
      <c r="J75" s="41">
        <v>3</v>
      </c>
      <c r="K75" s="41">
        <v>5</v>
      </c>
      <c r="L75" s="41">
        <v>5</v>
      </c>
      <c r="M75" s="41">
        <v>6</v>
      </c>
      <c r="N75" s="41">
        <v>10</v>
      </c>
      <c r="O75" s="41">
        <v>9</v>
      </c>
      <c r="P75" s="41">
        <v>12</v>
      </c>
      <c r="Q75" s="41">
        <v>12</v>
      </c>
      <c r="R75" s="41">
        <v>4</v>
      </c>
      <c r="S75" s="39">
        <v>1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168</v>
      </c>
      <c r="C76" s="38">
        <v>0</v>
      </c>
      <c r="D76" s="41">
        <v>0</v>
      </c>
      <c r="E76" s="41">
        <v>0</v>
      </c>
      <c r="F76" s="41">
        <v>2</v>
      </c>
      <c r="G76" s="41">
        <v>1</v>
      </c>
      <c r="H76" s="41">
        <v>10</v>
      </c>
      <c r="I76" s="41">
        <v>10</v>
      </c>
      <c r="J76" s="41">
        <v>16</v>
      </c>
      <c r="K76" s="41">
        <v>19</v>
      </c>
      <c r="L76" s="41">
        <v>18</v>
      </c>
      <c r="M76" s="41">
        <v>31</v>
      </c>
      <c r="N76" s="41">
        <v>14</v>
      </c>
      <c r="O76" s="41">
        <v>20</v>
      </c>
      <c r="P76" s="41">
        <v>12</v>
      </c>
      <c r="Q76" s="41">
        <v>7</v>
      </c>
      <c r="R76" s="41">
        <v>8</v>
      </c>
      <c r="S76" s="39">
        <v>0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214</v>
      </c>
      <c r="C77" s="38">
        <v>0</v>
      </c>
      <c r="D77" s="41">
        <v>0</v>
      </c>
      <c r="E77" s="41">
        <v>0</v>
      </c>
      <c r="F77" s="41">
        <v>6</v>
      </c>
      <c r="G77" s="41">
        <v>19</v>
      </c>
      <c r="H77" s="41">
        <v>63</v>
      </c>
      <c r="I77" s="41">
        <v>52</v>
      </c>
      <c r="J77" s="41">
        <v>63</v>
      </c>
      <c r="K77" s="41">
        <v>11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54</v>
      </c>
      <c r="C79" s="38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2</v>
      </c>
      <c r="K79" s="41">
        <v>0</v>
      </c>
      <c r="L79" s="41">
        <v>4</v>
      </c>
      <c r="M79" s="41">
        <v>2</v>
      </c>
      <c r="N79" s="41">
        <v>6</v>
      </c>
      <c r="O79" s="41">
        <v>8</v>
      </c>
      <c r="P79" s="41">
        <v>9</v>
      </c>
      <c r="Q79" s="41">
        <v>9</v>
      </c>
      <c r="R79" s="41">
        <v>8</v>
      </c>
      <c r="S79" s="39">
        <v>5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173</v>
      </c>
      <c r="C80" s="38">
        <v>0</v>
      </c>
      <c r="D80" s="41">
        <v>0</v>
      </c>
      <c r="E80" s="41">
        <v>0</v>
      </c>
      <c r="F80" s="41">
        <v>0</v>
      </c>
      <c r="G80" s="41">
        <v>0</v>
      </c>
      <c r="H80" s="41">
        <v>1</v>
      </c>
      <c r="I80" s="41">
        <v>3</v>
      </c>
      <c r="J80" s="41">
        <v>3</v>
      </c>
      <c r="K80" s="41">
        <v>1</v>
      </c>
      <c r="L80" s="41">
        <v>7</v>
      </c>
      <c r="M80" s="41">
        <v>12</v>
      </c>
      <c r="N80" s="41">
        <v>16</v>
      </c>
      <c r="O80" s="41">
        <v>22</v>
      </c>
      <c r="P80" s="41">
        <v>16</v>
      </c>
      <c r="Q80" s="41">
        <v>25</v>
      </c>
      <c r="R80" s="41">
        <v>26</v>
      </c>
      <c r="S80" s="39">
        <v>41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102</v>
      </c>
      <c r="C82" s="38">
        <v>0</v>
      </c>
      <c r="D82" s="41">
        <v>0</v>
      </c>
      <c r="E82" s="41">
        <v>0</v>
      </c>
      <c r="F82" s="41">
        <v>0</v>
      </c>
      <c r="G82" s="41">
        <v>2</v>
      </c>
      <c r="H82" s="41">
        <v>16</v>
      </c>
      <c r="I82" s="41">
        <v>14</v>
      </c>
      <c r="J82" s="41">
        <v>17</v>
      </c>
      <c r="K82" s="41">
        <v>10</v>
      </c>
      <c r="L82" s="41">
        <v>12</v>
      </c>
      <c r="M82" s="41">
        <v>8</v>
      </c>
      <c r="N82" s="41">
        <v>8</v>
      </c>
      <c r="O82" s="41">
        <v>7</v>
      </c>
      <c r="P82" s="41">
        <v>4</v>
      </c>
      <c r="Q82" s="41">
        <v>2</v>
      </c>
      <c r="R82" s="41">
        <v>2</v>
      </c>
      <c r="S82" s="39">
        <v>0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17</v>
      </c>
      <c r="C84" s="38">
        <v>0</v>
      </c>
      <c r="D84" s="41">
        <v>5</v>
      </c>
      <c r="E84" s="41">
        <v>6</v>
      </c>
      <c r="F84" s="41">
        <v>6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23</v>
      </c>
      <c r="C85" s="38">
        <v>23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32</v>
      </c>
      <c r="C86" s="38">
        <v>0</v>
      </c>
      <c r="D86" s="41">
        <v>0</v>
      </c>
      <c r="E86" s="41">
        <v>0</v>
      </c>
      <c r="F86" s="41">
        <v>0</v>
      </c>
      <c r="G86" s="41">
        <v>4</v>
      </c>
      <c r="H86" s="41">
        <v>5</v>
      </c>
      <c r="I86" s="41">
        <v>4</v>
      </c>
      <c r="J86" s="41">
        <v>6</v>
      </c>
      <c r="K86" s="41">
        <v>9</v>
      </c>
      <c r="L86" s="41">
        <v>1</v>
      </c>
      <c r="M86" s="41">
        <v>2</v>
      </c>
      <c r="N86" s="41">
        <v>1</v>
      </c>
      <c r="O86" s="41">
        <v>0</v>
      </c>
      <c r="P86" s="41">
        <v>0</v>
      </c>
      <c r="Q86" s="41"/>
      <c r="R86" s="41"/>
      <c r="S86" s="39"/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0</v>
      </c>
      <c r="C87" s="38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39"/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248</v>
      </c>
      <c r="C88" s="80">
        <v>0</v>
      </c>
      <c r="D88" s="81">
        <v>0</v>
      </c>
      <c r="E88" s="81">
        <v>0</v>
      </c>
      <c r="F88" s="81">
        <v>1</v>
      </c>
      <c r="G88" s="81">
        <v>12</v>
      </c>
      <c r="H88" s="81">
        <v>30</v>
      </c>
      <c r="I88" s="81">
        <v>40</v>
      </c>
      <c r="J88" s="81">
        <v>31</v>
      </c>
      <c r="K88" s="81">
        <v>22</v>
      </c>
      <c r="L88" s="81">
        <v>33</v>
      </c>
      <c r="M88" s="81">
        <v>16</v>
      </c>
      <c r="N88" s="81">
        <v>34</v>
      </c>
      <c r="O88" s="81">
        <v>21</v>
      </c>
      <c r="P88" s="81">
        <v>7</v>
      </c>
      <c r="Q88" s="81">
        <v>1</v>
      </c>
      <c r="R88" s="81">
        <v>0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1127</v>
      </c>
      <c r="C89" s="91">
        <f t="shared" si="20"/>
        <v>26</v>
      </c>
      <c r="D89" s="92">
        <f t="shared" si="20"/>
        <v>11</v>
      </c>
      <c r="E89" s="92">
        <f t="shared" si="20"/>
        <v>17</v>
      </c>
      <c r="F89" s="92">
        <f t="shared" si="20"/>
        <v>18</v>
      </c>
      <c r="G89" s="92">
        <f t="shared" si="20"/>
        <v>40</v>
      </c>
      <c r="H89" s="92">
        <f t="shared" si="20"/>
        <v>126</v>
      </c>
      <c r="I89" s="92">
        <f t="shared" si="20"/>
        <v>127</v>
      </c>
      <c r="J89" s="92">
        <f t="shared" si="20"/>
        <v>141</v>
      </c>
      <c r="K89" s="92">
        <f t="shared" si="20"/>
        <v>77</v>
      </c>
      <c r="L89" s="92">
        <f t="shared" si="20"/>
        <v>80</v>
      </c>
      <c r="M89" s="92">
        <f t="shared" si="20"/>
        <v>77</v>
      </c>
      <c r="N89" s="92">
        <f t="shared" si="20"/>
        <v>89</v>
      </c>
      <c r="O89" s="92">
        <f t="shared" si="20"/>
        <v>87</v>
      </c>
      <c r="P89" s="92">
        <f t="shared" si="20"/>
        <v>60</v>
      </c>
      <c r="Q89" s="92">
        <f t="shared" si="20"/>
        <v>56</v>
      </c>
      <c r="R89" s="92">
        <f t="shared" si="20"/>
        <v>48</v>
      </c>
      <c r="S89" s="93">
        <f t="shared" si="20"/>
        <v>47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73" t="s">
        <v>117</v>
      </c>
      <c r="F93" s="570" t="s">
        <v>116</v>
      </c>
      <c r="G93" s="567" t="s">
        <v>117</v>
      </c>
      <c r="H93" s="570" t="s">
        <v>116</v>
      </c>
      <c r="I93" s="567" t="s">
        <v>117</v>
      </c>
      <c r="J93" s="570" t="s">
        <v>116</v>
      </c>
      <c r="K93" s="567" t="s">
        <v>117</v>
      </c>
      <c r="L93" s="570" t="s">
        <v>116</v>
      </c>
      <c r="M93" s="567" t="s">
        <v>117</v>
      </c>
      <c r="N93" s="570" t="s">
        <v>116</v>
      </c>
      <c r="O93" s="567" t="s">
        <v>117</v>
      </c>
      <c r="P93" s="570" t="s">
        <v>116</v>
      </c>
      <c r="Q93" s="567" t="s">
        <v>117</v>
      </c>
      <c r="R93" s="570" t="s">
        <v>116</v>
      </c>
      <c r="S93" s="567" t="s">
        <v>117</v>
      </c>
      <c r="T93" s="570" t="s">
        <v>116</v>
      </c>
      <c r="U93" s="567" t="s">
        <v>117</v>
      </c>
      <c r="V93" s="570" t="s">
        <v>116</v>
      </c>
      <c r="W93" s="567" t="s">
        <v>117</v>
      </c>
      <c r="X93" s="570" t="s">
        <v>116</v>
      </c>
      <c r="Y93" s="567" t="s">
        <v>117</v>
      </c>
      <c r="Z93" s="570" t="s">
        <v>116</v>
      </c>
      <c r="AA93" s="567" t="s">
        <v>117</v>
      </c>
      <c r="AB93" s="570" t="s">
        <v>116</v>
      </c>
      <c r="AC93" s="567" t="s">
        <v>117</v>
      </c>
      <c r="AD93" s="570" t="s">
        <v>116</v>
      </c>
      <c r="AE93" s="567" t="s">
        <v>117</v>
      </c>
      <c r="AF93" s="570" t="s">
        <v>116</v>
      </c>
      <c r="AG93" s="567" t="s">
        <v>117</v>
      </c>
      <c r="AH93" s="570" t="s">
        <v>116</v>
      </c>
      <c r="AI93" s="567" t="s">
        <v>117</v>
      </c>
      <c r="AJ93" s="570" t="s">
        <v>116</v>
      </c>
      <c r="AK93" s="567" t="s">
        <v>117</v>
      </c>
      <c r="AL93" s="570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538</v>
      </c>
      <c r="D94" s="120">
        <f>SUM(F94+H94+J94+L94+N94+P94+R94+T94+V94+X94+Z94+AB94+AD94+AF94+AH94+AJ94+AL94)</f>
        <v>274</v>
      </c>
      <c r="E94" s="121">
        <f>SUM(G94+I94+K94+M94+O94+Q94+S94+U94+W94+Y94+AA94+AC94+AE94+AG94+AI94+AK94+AM94)</f>
        <v>264</v>
      </c>
      <c r="F94" s="122">
        <v>19</v>
      </c>
      <c r="G94" s="123">
        <v>8</v>
      </c>
      <c r="H94" s="122">
        <v>2</v>
      </c>
      <c r="I94" s="123">
        <v>3</v>
      </c>
      <c r="J94" s="122">
        <v>2</v>
      </c>
      <c r="K94" s="44">
        <v>4</v>
      </c>
      <c r="L94" s="122">
        <v>2</v>
      </c>
      <c r="M94" s="44">
        <v>1</v>
      </c>
      <c r="N94" s="122">
        <v>5</v>
      </c>
      <c r="O94" s="44">
        <v>2</v>
      </c>
      <c r="P94" s="122">
        <v>1</v>
      </c>
      <c r="Q94" s="44">
        <v>3</v>
      </c>
      <c r="R94" s="122">
        <v>3</v>
      </c>
      <c r="S94" s="44">
        <v>9</v>
      </c>
      <c r="T94" s="122">
        <v>2</v>
      </c>
      <c r="U94" s="44">
        <v>10</v>
      </c>
      <c r="V94" s="122">
        <v>2</v>
      </c>
      <c r="W94" s="44">
        <v>8</v>
      </c>
      <c r="X94" s="122">
        <v>13</v>
      </c>
      <c r="Y94" s="44">
        <v>9</v>
      </c>
      <c r="Z94" s="122">
        <v>16</v>
      </c>
      <c r="AA94" s="44">
        <v>14</v>
      </c>
      <c r="AB94" s="122">
        <v>25</v>
      </c>
      <c r="AC94" s="44">
        <v>27</v>
      </c>
      <c r="AD94" s="122">
        <v>15</v>
      </c>
      <c r="AE94" s="44">
        <v>22</v>
      </c>
      <c r="AF94" s="122">
        <v>33</v>
      </c>
      <c r="AG94" s="44">
        <v>36</v>
      </c>
      <c r="AH94" s="122">
        <v>47</v>
      </c>
      <c r="AI94" s="44">
        <v>36</v>
      </c>
      <c r="AJ94" s="122">
        <v>44</v>
      </c>
      <c r="AK94" s="44">
        <v>34</v>
      </c>
      <c r="AL94" s="124">
        <v>43</v>
      </c>
      <c r="AM94" s="125">
        <v>38</v>
      </c>
      <c r="AN94" s="123">
        <v>538</v>
      </c>
      <c r="AO94" s="126">
        <v>291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187</v>
      </c>
      <c r="D95" s="542"/>
      <c r="E95" s="543">
        <f>SUM(K95+M95+O95+Q95+S95+U95+W95+Y95+AA95+AC95+AE95+AG95+AI95+AK95+AM95)</f>
        <v>187</v>
      </c>
      <c r="F95" s="544"/>
      <c r="G95" s="545"/>
      <c r="H95" s="544"/>
      <c r="I95" s="545"/>
      <c r="J95" s="544"/>
      <c r="K95" s="534"/>
      <c r="L95" s="544"/>
      <c r="M95" s="534">
        <v>4</v>
      </c>
      <c r="N95" s="544"/>
      <c r="O95" s="534">
        <v>15</v>
      </c>
      <c r="P95" s="544"/>
      <c r="Q95" s="534">
        <v>56</v>
      </c>
      <c r="R95" s="544"/>
      <c r="S95" s="534">
        <v>44</v>
      </c>
      <c r="T95" s="544"/>
      <c r="U95" s="534">
        <v>54</v>
      </c>
      <c r="V95" s="544"/>
      <c r="W95" s="534">
        <v>12</v>
      </c>
      <c r="X95" s="544"/>
      <c r="Y95" s="534">
        <v>1</v>
      </c>
      <c r="Z95" s="544"/>
      <c r="AA95" s="534">
        <v>1</v>
      </c>
      <c r="AB95" s="544"/>
      <c r="AC95" s="534"/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187</v>
      </c>
      <c r="AO95" s="547">
        <v>153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1</v>
      </c>
      <c r="D96" s="138"/>
      <c r="E96" s="139">
        <f>SUM(K96+M96+O96+Q96+S96+U96+W96+Y96+AA96+AC96+AE96+AG96+AI96+AK96+AM96)</f>
        <v>1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>
        <v>1</v>
      </c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>
        <v>1</v>
      </c>
      <c r="AO96" s="144">
        <v>0</v>
      </c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356</v>
      </c>
      <c r="D97" s="148">
        <f>SUM(F97+H97+J97+L97+N97+P97+R97+T97+V97+X97+Z97+AB97+AD97+AF97+AH97+AJ97+AL97)</f>
        <v>148</v>
      </c>
      <c r="E97" s="149">
        <f>SUM(G97+I97+K97+M97+O97+Q97+S97+U97+W97+Y97+AA97+AC97+AE97+AG97+AI97+AK97+AM97)</f>
        <v>208</v>
      </c>
      <c r="F97" s="38">
        <v>0</v>
      </c>
      <c r="G97" s="39">
        <v>0</v>
      </c>
      <c r="H97" s="38">
        <v>0</v>
      </c>
      <c r="I97" s="39">
        <v>0</v>
      </c>
      <c r="J97" s="38">
        <v>0</v>
      </c>
      <c r="K97" s="39">
        <v>0</v>
      </c>
      <c r="L97" s="38">
        <v>1</v>
      </c>
      <c r="M97" s="39">
        <v>4</v>
      </c>
      <c r="N97" s="38">
        <v>16</v>
      </c>
      <c r="O97" s="39">
        <v>9</v>
      </c>
      <c r="P97" s="38">
        <v>22</v>
      </c>
      <c r="Q97" s="39">
        <v>30</v>
      </c>
      <c r="R97" s="38">
        <v>29</v>
      </c>
      <c r="S97" s="39">
        <v>21</v>
      </c>
      <c r="T97" s="38">
        <v>19</v>
      </c>
      <c r="U97" s="39">
        <v>35</v>
      </c>
      <c r="V97" s="38">
        <v>19</v>
      </c>
      <c r="W97" s="39">
        <v>31</v>
      </c>
      <c r="X97" s="38">
        <v>15</v>
      </c>
      <c r="Y97" s="39">
        <v>29</v>
      </c>
      <c r="Z97" s="38">
        <v>13</v>
      </c>
      <c r="AA97" s="39">
        <v>17</v>
      </c>
      <c r="AB97" s="38">
        <v>8</v>
      </c>
      <c r="AC97" s="39">
        <v>11</v>
      </c>
      <c r="AD97" s="38">
        <v>2</v>
      </c>
      <c r="AE97" s="39">
        <v>5</v>
      </c>
      <c r="AF97" s="38">
        <v>0</v>
      </c>
      <c r="AG97" s="39">
        <v>9</v>
      </c>
      <c r="AH97" s="38">
        <v>4</v>
      </c>
      <c r="AI97" s="39">
        <v>3</v>
      </c>
      <c r="AJ97" s="38">
        <v>0</v>
      </c>
      <c r="AK97" s="39">
        <v>4</v>
      </c>
      <c r="AL97" s="45">
        <v>0</v>
      </c>
      <c r="AM97" s="150">
        <v>0</v>
      </c>
      <c r="AN97" s="55">
        <v>356</v>
      </c>
      <c r="AO97" s="70">
        <v>91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>
        <v>0</v>
      </c>
      <c r="AQ98" s="83">
        <v>0</v>
      </c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463</v>
      </c>
      <c r="D99" s="160">
        <f t="shared" ref="D99:E103" si="31">SUM(F99+H99+J99+L99+N99+P99+R99+T99+V99+X99+Z99+AB99+AD99+AF99+AH99+AJ99+AL99)</f>
        <v>208</v>
      </c>
      <c r="E99" s="161">
        <f t="shared" si="31"/>
        <v>255</v>
      </c>
      <c r="F99" s="58">
        <v>37</v>
      </c>
      <c r="G99" s="51">
        <v>26</v>
      </c>
      <c r="H99" s="58">
        <v>15</v>
      </c>
      <c r="I99" s="51">
        <v>8</v>
      </c>
      <c r="J99" s="58">
        <v>10</v>
      </c>
      <c r="K99" s="48">
        <v>11</v>
      </c>
      <c r="L99" s="58">
        <v>3</v>
      </c>
      <c r="M99" s="48">
        <v>5</v>
      </c>
      <c r="N99" s="58">
        <v>2</v>
      </c>
      <c r="O99" s="48">
        <v>9</v>
      </c>
      <c r="P99" s="58">
        <v>2</v>
      </c>
      <c r="Q99" s="48">
        <v>4</v>
      </c>
      <c r="R99" s="58">
        <v>10</v>
      </c>
      <c r="S99" s="48">
        <v>11</v>
      </c>
      <c r="T99" s="58">
        <v>3</v>
      </c>
      <c r="U99" s="48">
        <v>9</v>
      </c>
      <c r="V99" s="58">
        <v>5</v>
      </c>
      <c r="W99" s="48">
        <v>8</v>
      </c>
      <c r="X99" s="58">
        <v>4</v>
      </c>
      <c r="Y99" s="48">
        <v>11</v>
      </c>
      <c r="Z99" s="58">
        <v>11</v>
      </c>
      <c r="AA99" s="48">
        <v>15</v>
      </c>
      <c r="AB99" s="58">
        <v>9</v>
      </c>
      <c r="AC99" s="48">
        <v>24</v>
      </c>
      <c r="AD99" s="58">
        <v>18</v>
      </c>
      <c r="AE99" s="48">
        <v>26</v>
      </c>
      <c r="AF99" s="58">
        <v>17</v>
      </c>
      <c r="AG99" s="48">
        <v>22</v>
      </c>
      <c r="AH99" s="58">
        <v>21</v>
      </c>
      <c r="AI99" s="51">
        <v>20</v>
      </c>
      <c r="AJ99" s="58">
        <v>21</v>
      </c>
      <c r="AK99" s="51">
        <v>16</v>
      </c>
      <c r="AL99" s="75">
        <v>20</v>
      </c>
      <c r="AM99" s="143">
        <v>30</v>
      </c>
      <c r="AN99" s="51">
        <v>463</v>
      </c>
      <c r="AO99" s="144">
        <v>415</v>
      </c>
      <c r="AP99" s="145">
        <v>14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106</v>
      </c>
      <c r="D100" s="148">
        <f t="shared" si="31"/>
        <v>44</v>
      </c>
      <c r="E100" s="149">
        <f t="shared" si="31"/>
        <v>62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0</v>
      </c>
      <c r="O100" s="39">
        <v>1</v>
      </c>
      <c r="P100" s="38">
        <v>3</v>
      </c>
      <c r="Q100" s="39">
        <v>0</v>
      </c>
      <c r="R100" s="38">
        <v>3</v>
      </c>
      <c r="S100" s="39">
        <v>5</v>
      </c>
      <c r="T100" s="38">
        <v>0</v>
      </c>
      <c r="U100" s="39">
        <v>3</v>
      </c>
      <c r="V100" s="38">
        <v>1</v>
      </c>
      <c r="W100" s="39">
        <v>5</v>
      </c>
      <c r="X100" s="38">
        <v>1</v>
      </c>
      <c r="Y100" s="39">
        <v>7</v>
      </c>
      <c r="Z100" s="38">
        <v>2</v>
      </c>
      <c r="AA100" s="39">
        <v>6</v>
      </c>
      <c r="AB100" s="38">
        <v>1</v>
      </c>
      <c r="AC100" s="55">
        <v>4</v>
      </c>
      <c r="AD100" s="38">
        <v>4</v>
      </c>
      <c r="AE100" s="55">
        <v>9</v>
      </c>
      <c r="AF100" s="38">
        <v>4</v>
      </c>
      <c r="AG100" s="55">
        <v>3</v>
      </c>
      <c r="AH100" s="38">
        <v>7</v>
      </c>
      <c r="AI100" s="55">
        <v>7</v>
      </c>
      <c r="AJ100" s="38">
        <v>9</v>
      </c>
      <c r="AK100" s="55">
        <v>3</v>
      </c>
      <c r="AL100" s="45">
        <v>9</v>
      </c>
      <c r="AM100" s="150">
        <v>9</v>
      </c>
      <c r="AN100" s="55">
        <v>106</v>
      </c>
      <c r="AO100" s="70">
        <v>77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65</v>
      </c>
      <c r="D101" s="164">
        <f t="shared" si="31"/>
        <v>33</v>
      </c>
      <c r="E101" s="149">
        <f t="shared" si="31"/>
        <v>32</v>
      </c>
      <c r="F101" s="38">
        <v>25</v>
      </c>
      <c r="G101" s="55">
        <v>22</v>
      </c>
      <c r="H101" s="38">
        <v>0</v>
      </c>
      <c r="I101" s="55">
        <v>0</v>
      </c>
      <c r="J101" s="38">
        <v>2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1</v>
      </c>
      <c r="V101" s="38">
        <v>0</v>
      </c>
      <c r="W101" s="39">
        <v>2</v>
      </c>
      <c r="X101" s="38">
        <v>0</v>
      </c>
      <c r="Y101" s="39">
        <v>2</v>
      </c>
      <c r="Z101" s="38">
        <v>0</v>
      </c>
      <c r="AA101" s="39">
        <v>1</v>
      </c>
      <c r="AB101" s="38">
        <v>2</v>
      </c>
      <c r="AC101" s="55">
        <v>1</v>
      </c>
      <c r="AD101" s="38">
        <v>0</v>
      </c>
      <c r="AE101" s="55">
        <v>0</v>
      </c>
      <c r="AF101" s="38">
        <v>2</v>
      </c>
      <c r="AG101" s="55">
        <v>1</v>
      </c>
      <c r="AH101" s="38">
        <v>2</v>
      </c>
      <c r="AI101" s="55">
        <v>2</v>
      </c>
      <c r="AJ101" s="38">
        <v>0</v>
      </c>
      <c r="AK101" s="55">
        <v>0</v>
      </c>
      <c r="AL101" s="45">
        <v>0</v>
      </c>
      <c r="AM101" s="150">
        <v>0</v>
      </c>
      <c r="AN101" s="55">
        <v>65</v>
      </c>
      <c r="AO101" s="70">
        <v>54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79</v>
      </c>
      <c r="D102" s="148">
        <f t="shared" si="31"/>
        <v>30</v>
      </c>
      <c r="E102" s="149">
        <f t="shared" si="31"/>
        <v>49</v>
      </c>
      <c r="F102" s="38">
        <v>2</v>
      </c>
      <c r="G102" s="55">
        <v>0</v>
      </c>
      <c r="H102" s="38">
        <v>0</v>
      </c>
      <c r="I102" s="55">
        <v>5</v>
      </c>
      <c r="J102" s="38">
        <v>7</v>
      </c>
      <c r="K102" s="39">
        <v>4</v>
      </c>
      <c r="L102" s="38">
        <v>0</v>
      </c>
      <c r="M102" s="39">
        <v>1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1</v>
      </c>
      <c r="Z102" s="38">
        <v>0</v>
      </c>
      <c r="AA102" s="39">
        <v>0</v>
      </c>
      <c r="AB102" s="38">
        <v>1</v>
      </c>
      <c r="AC102" s="39">
        <v>1</v>
      </c>
      <c r="AD102" s="38">
        <v>0</v>
      </c>
      <c r="AE102" s="39">
        <v>2</v>
      </c>
      <c r="AF102" s="38">
        <v>9</v>
      </c>
      <c r="AG102" s="39">
        <v>7</v>
      </c>
      <c r="AH102" s="38">
        <v>4</v>
      </c>
      <c r="AI102" s="55">
        <v>10</v>
      </c>
      <c r="AJ102" s="38">
        <v>4</v>
      </c>
      <c r="AK102" s="55">
        <v>8</v>
      </c>
      <c r="AL102" s="45">
        <v>3</v>
      </c>
      <c r="AM102" s="150">
        <v>10</v>
      </c>
      <c r="AN102" s="55">
        <v>79</v>
      </c>
      <c r="AO102" s="70">
        <v>56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270</v>
      </c>
      <c r="D103" s="166">
        <f t="shared" si="31"/>
        <v>148</v>
      </c>
      <c r="E103" s="167">
        <f t="shared" si="31"/>
        <v>122</v>
      </c>
      <c r="F103" s="80">
        <v>5</v>
      </c>
      <c r="G103" s="83">
        <v>8</v>
      </c>
      <c r="H103" s="80">
        <v>16</v>
      </c>
      <c r="I103" s="83">
        <v>5</v>
      </c>
      <c r="J103" s="80">
        <v>5</v>
      </c>
      <c r="K103" s="82">
        <v>2</v>
      </c>
      <c r="L103" s="80">
        <v>1</v>
      </c>
      <c r="M103" s="82">
        <v>2</v>
      </c>
      <c r="N103" s="80">
        <v>0</v>
      </c>
      <c r="O103" s="82">
        <v>1</v>
      </c>
      <c r="P103" s="80">
        <v>8</v>
      </c>
      <c r="Q103" s="82">
        <v>3</v>
      </c>
      <c r="R103" s="80">
        <v>1</v>
      </c>
      <c r="S103" s="82">
        <v>8</v>
      </c>
      <c r="T103" s="80">
        <v>2</v>
      </c>
      <c r="U103" s="82">
        <v>10</v>
      </c>
      <c r="V103" s="80">
        <v>5</v>
      </c>
      <c r="W103" s="82">
        <v>22</v>
      </c>
      <c r="X103" s="80">
        <v>15</v>
      </c>
      <c r="Y103" s="82">
        <v>1</v>
      </c>
      <c r="Z103" s="80">
        <v>7</v>
      </c>
      <c r="AA103" s="82">
        <v>4</v>
      </c>
      <c r="AB103" s="80">
        <v>10</v>
      </c>
      <c r="AC103" s="82">
        <v>10</v>
      </c>
      <c r="AD103" s="80">
        <v>19</v>
      </c>
      <c r="AE103" s="82">
        <v>17</v>
      </c>
      <c r="AF103" s="80">
        <v>23</v>
      </c>
      <c r="AG103" s="82">
        <v>1</v>
      </c>
      <c r="AH103" s="80">
        <v>13</v>
      </c>
      <c r="AI103" s="82">
        <v>12</v>
      </c>
      <c r="AJ103" s="80">
        <v>10</v>
      </c>
      <c r="AK103" s="82">
        <v>10</v>
      </c>
      <c r="AL103" s="84">
        <v>8</v>
      </c>
      <c r="AM103" s="168">
        <v>6</v>
      </c>
      <c r="AN103" s="83">
        <v>240</v>
      </c>
      <c r="AO103" s="157">
        <v>138</v>
      </c>
      <c r="AP103" s="158">
        <v>0</v>
      </c>
      <c r="AQ103" s="83">
        <v>5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2065</v>
      </c>
      <c r="D104" s="170">
        <f t="shared" si="32"/>
        <v>885</v>
      </c>
      <c r="E104" s="153">
        <f t="shared" si="32"/>
        <v>1180</v>
      </c>
      <c r="F104" s="91">
        <f t="shared" si="32"/>
        <v>88</v>
      </c>
      <c r="G104" s="96">
        <f t="shared" si="32"/>
        <v>64</v>
      </c>
      <c r="H104" s="91">
        <f t="shared" si="32"/>
        <v>33</v>
      </c>
      <c r="I104" s="96">
        <f t="shared" si="32"/>
        <v>21</v>
      </c>
      <c r="J104" s="549">
        <f t="shared" si="32"/>
        <v>26</v>
      </c>
      <c r="K104" s="550">
        <f t="shared" si="32"/>
        <v>21</v>
      </c>
      <c r="L104" s="549">
        <f t="shared" si="32"/>
        <v>7</v>
      </c>
      <c r="M104" s="550">
        <f t="shared" si="32"/>
        <v>17</v>
      </c>
      <c r="N104" s="549">
        <f t="shared" si="32"/>
        <v>23</v>
      </c>
      <c r="O104" s="550">
        <f t="shared" si="32"/>
        <v>37</v>
      </c>
      <c r="P104" s="549">
        <f t="shared" si="32"/>
        <v>36</v>
      </c>
      <c r="Q104" s="550">
        <f t="shared" si="32"/>
        <v>97</v>
      </c>
      <c r="R104" s="549">
        <f t="shared" si="32"/>
        <v>46</v>
      </c>
      <c r="S104" s="550">
        <f t="shared" si="32"/>
        <v>98</v>
      </c>
      <c r="T104" s="549">
        <f t="shared" si="32"/>
        <v>26</v>
      </c>
      <c r="U104" s="550">
        <f t="shared" si="32"/>
        <v>122</v>
      </c>
      <c r="V104" s="549">
        <f t="shared" si="32"/>
        <v>32</v>
      </c>
      <c r="W104" s="550">
        <f t="shared" si="32"/>
        <v>88</v>
      </c>
      <c r="X104" s="549">
        <f t="shared" si="32"/>
        <v>48</v>
      </c>
      <c r="Y104" s="550">
        <f t="shared" si="32"/>
        <v>61</v>
      </c>
      <c r="Z104" s="549">
        <f t="shared" si="32"/>
        <v>49</v>
      </c>
      <c r="AA104" s="550">
        <f t="shared" si="32"/>
        <v>58</v>
      </c>
      <c r="AB104" s="549">
        <f t="shared" si="32"/>
        <v>56</v>
      </c>
      <c r="AC104" s="550">
        <f t="shared" si="32"/>
        <v>78</v>
      </c>
      <c r="AD104" s="549">
        <f t="shared" si="32"/>
        <v>58</v>
      </c>
      <c r="AE104" s="550">
        <f t="shared" si="32"/>
        <v>81</v>
      </c>
      <c r="AF104" s="549">
        <f t="shared" si="32"/>
        <v>88</v>
      </c>
      <c r="AG104" s="550">
        <f t="shared" si="32"/>
        <v>79</v>
      </c>
      <c r="AH104" s="549">
        <f t="shared" si="32"/>
        <v>98</v>
      </c>
      <c r="AI104" s="550">
        <f t="shared" si="32"/>
        <v>90</v>
      </c>
      <c r="AJ104" s="549">
        <f t="shared" si="32"/>
        <v>88</v>
      </c>
      <c r="AK104" s="550">
        <f t="shared" si="32"/>
        <v>75</v>
      </c>
      <c r="AL104" s="551">
        <f t="shared" si="32"/>
        <v>83</v>
      </c>
      <c r="AM104" s="552">
        <f t="shared" si="32"/>
        <v>93</v>
      </c>
      <c r="AN104" s="96">
        <f t="shared" si="32"/>
        <v>2035</v>
      </c>
      <c r="AO104" s="175">
        <f t="shared" si="32"/>
        <v>1275</v>
      </c>
      <c r="AP104" s="176">
        <f t="shared" si="32"/>
        <v>14</v>
      </c>
      <c r="AQ104" s="96">
        <f t="shared" si="32"/>
        <v>5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70" t="s">
        <v>191</v>
      </c>
      <c r="G108" s="517" t="s">
        <v>192</v>
      </c>
      <c r="H108" s="511" t="s">
        <v>191</v>
      </c>
      <c r="I108" s="567" t="s">
        <v>192</v>
      </c>
      <c r="J108" s="570" t="s">
        <v>191</v>
      </c>
      <c r="K108" s="517" t="s">
        <v>192</v>
      </c>
      <c r="L108" s="570" t="s">
        <v>191</v>
      </c>
      <c r="M108" s="517" t="s">
        <v>192</v>
      </c>
      <c r="N108" s="570" t="s">
        <v>191</v>
      </c>
      <c r="O108" s="517" t="s">
        <v>192</v>
      </c>
      <c r="P108" s="511" t="s">
        <v>191</v>
      </c>
      <c r="Q108" s="567" t="s">
        <v>192</v>
      </c>
      <c r="R108" s="511" t="s">
        <v>191</v>
      </c>
      <c r="S108" s="567" t="s">
        <v>192</v>
      </c>
      <c r="T108" s="570" t="s">
        <v>191</v>
      </c>
      <c r="U108" s="517" t="s">
        <v>192</v>
      </c>
      <c r="V108" s="511" t="s">
        <v>191</v>
      </c>
      <c r="W108" s="567" t="s">
        <v>192</v>
      </c>
      <c r="X108" s="511" t="s">
        <v>191</v>
      </c>
      <c r="Y108" s="567" t="s">
        <v>192</v>
      </c>
      <c r="Z108" s="570" t="s">
        <v>191</v>
      </c>
      <c r="AA108" s="517" t="s">
        <v>192</v>
      </c>
      <c r="AB108" s="570" t="s">
        <v>191</v>
      </c>
      <c r="AC108" s="517" t="s">
        <v>192</v>
      </c>
      <c r="AD108" s="511" t="s">
        <v>191</v>
      </c>
      <c r="AE108" s="567" t="s">
        <v>192</v>
      </c>
      <c r="AF108" s="511" t="s">
        <v>191</v>
      </c>
      <c r="AG108" s="567" t="s">
        <v>192</v>
      </c>
      <c r="AH108" s="570" t="s">
        <v>191</v>
      </c>
      <c r="AI108" s="517" t="s">
        <v>192</v>
      </c>
      <c r="AJ108" s="511" t="s">
        <v>191</v>
      </c>
      <c r="AK108" s="567" t="s">
        <v>192</v>
      </c>
      <c r="AL108" s="570" t="s">
        <v>191</v>
      </c>
      <c r="AM108" s="553" t="s">
        <v>192</v>
      </c>
      <c r="AN108" s="668"/>
      <c r="AO108" s="568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>
        <v>0</v>
      </c>
      <c r="AP109" s="533">
        <v>0</v>
      </c>
      <c r="AQ109" s="548">
        <v>0</v>
      </c>
      <c r="AR109" s="533">
        <v>0</v>
      </c>
      <c r="AS109" s="533">
        <v>0</v>
      </c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29</v>
      </c>
      <c r="D110" s="166">
        <f t="shared" si="34"/>
        <v>3</v>
      </c>
      <c r="E110" s="167">
        <f t="shared" si="35"/>
        <v>26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3</v>
      </c>
      <c r="N110" s="80">
        <v>3</v>
      </c>
      <c r="O110" s="82">
        <v>4</v>
      </c>
      <c r="P110" s="80">
        <v>0</v>
      </c>
      <c r="Q110" s="82">
        <v>3</v>
      </c>
      <c r="R110" s="80">
        <v>0</v>
      </c>
      <c r="S110" s="82">
        <v>2</v>
      </c>
      <c r="T110" s="80">
        <v>0</v>
      </c>
      <c r="U110" s="82">
        <v>9</v>
      </c>
      <c r="V110" s="80">
        <v>0</v>
      </c>
      <c r="W110" s="82">
        <v>2</v>
      </c>
      <c r="X110" s="80">
        <v>0</v>
      </c>
      <c r="Y110" s="82">
        <v>1</v>
      </c>
      <c r="Z110" s="80">
        <v>0</v>
      </c>
      <c r="AA110" s="82">
        <v>0</v>
      </c>
      <c r="AB110" s="80">
        <v>0</v>
      </c>
      <c r="AC110" s="82">
        <v>2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29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>
        <v>0</v>
      </c>
      <c r="AP111" s="533">
        <v>0</v>
      </c>
      <c r="AQ111" s="548">
        <v>0</v>
      </c>
      <c r="AR111" s="533">
        <v>0</v>
      </c>
      <c r="AS111" s="533">
        <v>0</v>
      </c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>
        <v>0</v>
      </c>
      <c r="AP113" s="83">
        <v>0</v>
      </c>
      <c r="AQ113" s="158">
        <v>0</v>
      </c>
      <c r="AR113" s="83">
        <v>0</v>
      </c>
      <c r="AS113" s="83">
        <v>0</v>
      </c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>
        <v>0</v>
      </c>
      <c r="AP114" s="533">
        <v>0</v>
      </c>
      <c r="AQ114" s="548">
        <v>0</v>
      </c>
      <c r="AR114" s="533">
        <v>0</v>
      </c>
      <c r="AS114" s="533">
        <v>0</v>
      </c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171</v>
      </c>
      <c r="D115" s="148">
        <f t="shared" si="34"/>
        <v>133</v>
      </c>
      <c r="E115" s="149">
        <f t="shared" si="35"/>
        <v>38</v>
      </c>
      <c r="F115" s="80">
        <v>0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1</v>
      </c>
      <c r="M115" s="82">
        <v>0</v>
      </c>
      <c r="N115" s="80">
        <v>13</v>
      </c>
      <c r="O115" s="82">
        <v>0</v>
      </c>
      <c r="P115" s="80">
        <v>17</v>
      </c>
      <c r="Q115" s="82">
        <v>4</v>
      </c>
      <c r="R115" s="80">
        <v>25</v>
      </c>
      <c r="S115" s="82">
        <v>6</v>
      </c>
      <c r="T115" s="80">
        <v>18</v>
      </c>
      <c r="U115" s="82">
        <v>7</v>
      </c>
      <c r="V115" s="80">
        <v>18</v>
      </c>
      <c r="W115" s="82">
        <v>10</v>
      </c>
      <c r="X115" s="80">
        <v>15</v>
      </c>
      <c r="Y115" s="82">
        <v>8</v>
      </c>
      <c r="Z115" s="80">
        <v>12</v>
      </c>
      <c r="AA115" s="82">
        <v>2</v>
      </c>
      <c r="AB115" s="80">
        <v>8</v>
      </c>
      <c r="AC115" s="82">
        <v>0</v>
      </c>
      <c r="AD115" s="80">
        <v>2</v>
      </c>
      <c r="AE115" s="82">
        <v>0</v>
      </c>
      <c r="AF115" s="80">
        <v>0</v>
      </c>
      <c r="AG115" s="82">
        <v>1</v>
      </c>
      <c r="AH115" s="80">
        <v>4</v>
      </c>
      <c r="AI115" s="82">
        <v>0</v>
      </c>
      <c r="AJ115" s="80">
        <v>0</v>
      </c>
      <c r="AK115" s="82">
        <v>0</v>
      </c>
      <c r="AL115" s="84">
        <v>0</v>
      </c>
      <c r="AM115" s="168">
        <v>0</v>
      </c>
      <c r="AN115" s="83">
        <v>171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>
        <v>0</v>
      </c>
      <c r="AP116" s="533">
        <v>0</v>
      </c>
      <c r="AQ116" s="548">
        <v>0</v>
      </c>
      <c r="AR116" s="533">
        <v>0</v>
      </c>
      <c r="AS116" s="533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15</v>
      </c>
      <c r="D117" s="148">
        <f t="shared" si="34"/>
        <v>12</v>
      </c>
      <c r="E117" s="149">
        <f t="shared" si="35"/>
        <v>3</v>
      </c>
      <c r="F117" s="80">
        <v>0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0</v>
      </c>
      <c r="O117" s="82">
        <v>0</v>
      </c>
      <c r="P117" s="80">
        <v>5</v>
      </c>
      <c r="Q117" s="82">
        <v>2</v>
      </c>
      <c r="R117" s="80">
        <v>4</v>
      </c>
      <c r="S117" s="82">
        <v>0</v>
      </c>
      <c r="T117" s="80">
        <v>1</v>
      </c>
      <c r="U117" s="82">
        <v>0</v>
      </c>
      <c r="V117" s="191">
        <v>1</v>
      </c>
      <c r="W117" s="51">
        <v>1</v>
      </c>
      <c r="X117" s="58">
        <v>0</v>
      </c>
      <c r="Y117" s="48">
        <v>0</v>
      </c>
      <c r="Z117" s="58">
        <v>1</v>
      </c>
      <c r="AA117" s="48">
        <v>0</v>
      </c>
      <c r="AB117" s="58">
        <v>0</v>
      </c>
      <c r="AC117" s="48">
        <v>0</v>
      </c>
      <c r="AD117" s="58">
        <v>0</v>
      </c>
      <c r="AE117" s="48">
        <v>0</v>
      </c>
      <c r="AF117" s="58">
        <v>0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15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>
        <v>0</v>
      </c>
      <c r="AP118" s="123">
        <v>0</v>
      </c>
      <c r="AQ118" s="127">
        <v>0</v>
      </c>
      <c r="AR118" s="123">
        <v>0</v>
      </c>
      <c r="AS118" s="123">
        <v>0</v>
      </c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>
        <v>0</v>
      </c>
      <c r="AP119" s="83">
        <v>0</v>
      </c>
      <c r="AQ119" s="158">
        <v>0</v>
      </c>
      <c r="AR119" s="83">
        <v>0</v>
      </c>
      <c r="AS119" s="83">
        <v>0</v>
      </c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15322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28A89DCE-D095-4781-8BBB-6BA85E1D8986}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5"/>
  <sheetViews>
    <sheetView topLeftCell="AG1" workbookViewId="0">
      <selection activeCell="A12" sqref="A12:XFD12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",[10]NOMBRE!B6," - ","( ",[10]NOMBRE!C6,[10]NOMBRE!D6," )")</f>
        <v>MES: AGOSTO - ( 08 )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",[10]NOMBRE!B7)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72" t="s">
        <v>116</v>
      </c>
      <c r="V10" s="517" t="s">
        <v>117</v>
      </c>
      <c r="W10" s="571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323</v>
      </c>
      <c r="C11" s="529">
        <v>140</v>
      </c>
      <c r="D11" s="530">
        <v>93</v>
      </c>
      <c r="E11" s="530">
        <v>74</v>
      </c>
      <c r="F11" s="530">
        <v>16</v>
      </c>
      <c r="G11" s="531">
        <v>0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323</v>
      </c>
      <c r="U11" s="38">
        <v>133</v>
      </c>
      <c r="V11" s="39">
        <v>190</v>
      </c>
      <c r="W11" s="40">
        <f t="shared" ref="W11:W36" si="0">SUM(X11+Y11+Z11)</f>
        <v>112</v>
      </c>
      <c r="X11" s="38">
        <v>17</v>
      </c>
      <c r="Y11" s="41">
        <v>95</v>
      </c>
      <c r="Z11" s="39">
        <v>0</v>
      </c>
      <c r="AA11" s="42">
        <f t="shared" ref="AA11:AA37" si="1">SUM(AB11+AC11+AD11)</f>
        <v>5</v>
      </c>
      <c r="AB11" s="38">
        <v>0</v>
      </c>
      <c r="AC11" s="41">
        <v>5</v>
      </c>
      <c r="AD11" s="39">
        <v>0</v>
      </c>
      <c r="AE11" s="43">
        <v>13</v>
      </c>
      <c r="AF11" s="44">
        <v>0</v>
      </c>
      <c r="AG11" s="45">
        <v>5</v>
      </c>
      <c r="AH11" s="534">
        <v>17</v>
      </c>
      <c r="AI11" s="47">
        <v>40</v>
      </c>
      <c r="AJ11" s="45"/>
      <c r="AK11" s="534">
        <v>0</v>
      </c>
      <c r="AL11" s="45">
        <v>2</v>
      </c>
      <c r="AM11" s="534">
        <v>0</v>
      </c>
      <c r="AN11" s="48"/>
      <c r="AO11" s="48"/>
      <c r="AP11" s="48">
        <v>0</v>
      </c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475</v>
      </c>
      <c r="C12" s="38">
        <v>0</v>
      </c>
      <c r="D12" s="41">
        <v>0</v>
      </c>
      <c r="E12" s="41">
        <v>0</v>
      </c>
      <c r="F12" s="41">
        <v>3</v>
      </c>
      <c r="G12" s="41">
        <v>13</v>
      </c>
      <c r="H12" s="41">
        <v>42</v>
      </c>
      <c r="I12" s="41">
        <v>40</v>
      </c>
      <c r="J12" s="41">
        <v>30</v>
      </c>
      <c r="K12" s="41">
        <v>42</v>
      </c>
      <c r="L12" s="41">
        <v>42</v>
      </c>
      <c r="M12" s="41">
        <v>36</v>
      </c>
      <c r="N12" s="41">
        <v>41</v>
      </c>
      <c r="O12" s="41">
        <v>42</v>
      </c>
      <c r="P12" s="41">
        <v>38</v>
      </c>
      <c r="Q12" s="41">
        <v>44</v>
      </c>
      <c r="R12" s="41">
        <v>27</v>
      </c>
      <c r="S12" s="39">
        <v>35</v>
      </c>
      <c r="T12" s="55">
        <v>472</v>
      </c>
      <c r="U12" s="38">
        <v>164</v>
      </c>
      <c r="V12" s="39">
        <v>311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216</v>
      </c>
      <c r="AB12" s="38">
        <v>46</v>
      </c>
      <c r="AC12" s="56">
        <v>170</v>
      </c>
      <c r="AD12" s="39">
        <v>0</v>
      </c>
      <c r="AE12" s="43">
        <v>46</v>
      </c>
      <c r="AF12" s="57">
        <v>0</v>
      </c>
      <c r="AG12" s="38">
        <v>6</v>
      </c>
      <c r="AH12" s="39">
        <v>20</v>
      </c>
      <c r="AI12" s="47">
        <v>1168</v>
      </c>
      <c r="AJ12" s="45"/>
      <c r="AK12" s="39">
        <v>31</v>
      </c>
      <c r="AL12" s="45">
        <v>0</v>
      </c>
      <c r="AM12" s="39">
        <v>34</v>
      </c>
      <c r="AN12" s="48"/>
      <c r="AO12" s="48"/>
      <c r="AP12" s="48">
        <v>0</v>
      </c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75</v>
      </c>
      <c r="C13" s="38">
        <v>75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75</v>
      </c>
      <c r="U13" s="38">
        <v>48</v>
      </c>
      <c r="V13" s="39">
        <v>27</v>
      </c>
      <c r="W13" s="40">
        <f t="shared" si="0"/>
        <v>17</v>
      </c>
      <c r="X13" s="38">
        <v>0</v>
      </c>
      <c r="Y13" s="41">
        <v>17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2</v>
      </c>
      <c r="AH13" s="39">
        <v>9</v>
      </c>
      <c r="AI13" s="47">
        <v>89</v>
      </c>
      <c r="AJ13" s="45"/>
      <c r="AK13" s="39">
        <v>0</v>
      </c>
      <c r="AL13" s="45">
        <v>0</v>
      </c>
      <c r="AM13" s="39">
        <v>0</v>
      </c>
      <c r="AN13" s="48"/>
      <c r="AO13" s="48"/>
      <c r="AP13" s="48">
        <v>0</v>
      </c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19</v>
      </c>
      <c r="C14" s="38">
        <v>9</v>
      </c>
      <c r="D14" s="41">
        <v>5</v>
      </c>
      <c r="E14" s="41">
        <v>4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19</v>
      </c>
      <c r="U14" s="38">
        <v>9</v>
      </c>
      <c r="V14" s="39">
        <v>10</v>
      </c>
      <c r="W14" s="40">
        <f t="shared" si="0"/>
        <v>3</v>
      </c>
      <c r="X14" s="38">
        <v>0</v>
      </c>
      <c r="Y14" s="41">
        <v>3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0</v>
      </c>
      <c r="AH14" s="39">
        <v>0</v>
      </c>
      <c r="AI14" s="47">
        <v>9</v>
      </c>
      <c r="AJ14" s="45"/>
      <c r="AK14" s="39">
        <v>0</v>
      </c>
      <c r="AL14" s="45">
        <v>0</v>
      </c>
      <c r="AM14" s="39">
        <v>0</v>
      </c>
      <c r="AN14" s="48"/>
      <c r="AO14" s="48"/>
      <c r="AP14" s="48">
        <v>0</v>
      </c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163</v>
      </c>
      <c r="C15" s="38">
        <v>0</v>
      </c>
      <c r="D15" s="41">
        <v>0</v>
      </c>
      <c r="E15" s="41">
        <v>0</v>
      </c>
      <c r="F15" s="41">
        <v>2</v>
      </c>
      <c r="G15" s="41">
        <v>1</v>
      </c>
      <c r="H15" s="41">
        <v>4</v>
      </c>
      <c r="I15" s="41">
        <v>9</v>
      </c>
      <c r="J15" s="41">
        <v>9</v>
      </c>
      <c r="K15" s="41">
        <v>9</v>
      </c>
      <c r="L15" s="41">
        <v>14</v>
      </c>
      <c r="M15" s="41">
        <v>10</v>
      </c>
      <c r="N15" s="41">
        <v>27</v>
      </c>
      <c r="O15" s="41">
        <v>18</v>
      </c>
      <c r="P15" s="41">
        <v>19</v>
      </c>
      <c r="Q15" s="41">
        <v>6</v>
      </c>
      <c r="R15" s="41">
        <v>18</v>
      </c>
      <c r="S15" s="39">
        <v>17</v>
      </c>
      <c r="T15" s="55">
        <v>163</v>
      </c>
      <c r="U15" s="38">
        <v>70</v>
      </c>
      <c r="V15" s="39">
        <v>93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38</v>
      </c>
      <c r="AB15" s="38">
        <v>7</v>
      </c>
      <c r="AC15" s="41">
        <v>31</v>
      </c>
      <c r="AD15" s="39">
        <v>0</v>
      </c>
      <c r="AE15" s="43">
        <v>1</v>
      </c>
      <c r="AF15" s="43">
        <v>0</v>
      </c>
      <c r="AG15" s="38">
        <v>9</v>
      </c>
      <c r="AH15" s="39">
        <v>19</v>
      </c>
      <c r="AI15" s="47">
        <v>22</v>
      </c>
      <c r="AJ15" s="45"/>
      <c r="AK15" s="39">
        <v>8</v>
      </c>
      <c r="AL15" s="45">
        <v>0</v>
      </c>
      <c r="AM15" s="39">
        <v>6</v>
      </c>
      <c r="AN15" s="48"/>
      <c r="AO15" s="48"/>
      <c r="AP15" s="48">
        <v>0</v>
      </c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57</v>
      </c>
      <c r="C16" s="38">
        <v>36</v>
      </c>
      <c r="D16" s="41">
        <v>13</v>
      </c>
      <c r="E16" s="41">
        <v>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57</v>
      </c>
      <c r="U16" s="38">
        <v>32</v>
      </c>
      <c r="V16" s="39">
        <v>25</v>
      </c>
      <c r="W16" s="40">
        <f t="shared" si="0"/>
        <v>32</v>
      </c>
      <c r="X16" s="38">
        <v>6</v>
      </c>
      <c r="Y16" s="41">
        <v>26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6</v>
      </c>
      <c r="AF16" s="43">
        <v>0</v>
      </c>
      <c r="AG16" s="38">
        <v>0</v>
      </c>
      <c r="AH16" s="39">
        <v>0</v>
      </c>
      <c r="AI16" s="47">
        <v>19</v>
      </c>
      <c r="AJ16" s="45"/>
      <c r="AK16" s="39">
        <v>0</v>
      </c>
      <c r="AL16" s="45">
        <v>1</v>
      </c>
      <c r="AM16" s="39">
        <v>0</v>
      </c>
      <c r="AN16" s="48"/>
      <c r="AO16" s="48"/>
      <c r="AP16" s="48">
        <v>0</v>
      </c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132</v>
      </c>
      <c r="C17" s="38">
        <v>0</v>
      </c>
      <c r="D17" s="41">
        <v>0</v>
      </c>
      <c r="E17" s="41">
        <v>0</v>
      </c>
      <c r="F17" s="41">
        <v>1</v>
      </c>
      <c r="G17" s="41">
        <v>2</v>
      </c>
      <c r="H17" s="41">
        <v>0</v>
      </c>
      <c r="I17" s="41">
        <v>1</v>
      </c>
      <c r="J17" s="41">
        <v>2</v>
      </c>
      <c r="K17" s="41">
        <v>4</v>
      </c>
      <c r="L17" s="41">
        <v>3</v>
      </c>
      <c r="M17" s="41">
        <v>6</v>
      </c>
      <c r="N17" s="41">
        <v>16</v>
      </c>
      <c r="O17" s="41">
        <v>21</v>
      </c>
      <c r="P17" s="41">
        <v>14</v>
      </c>
      <c r="Q17" s="41">
        <v>22</v>
      </c>
      <c r="R17" s="41">
        <v>17</v>
      </c>
      <c r="S17" s="39">
        <v>23</v>
      </c>
      <c r="T17" s="55">
        <v>132</v>
      </c>
      <c r="U17" s="38">
        <v>73</v>
      </c>
      <c r="V17" s="39">
        <v>59</v>
      </c>
      <c r="W17" s="40">
        <f t="shared" si="0"/>
        <v>0</v>
      </c>
      <c r="X17" s="38">
        <v>0</v>
      </c>
      <c r="Y17" s="41">
        <v>0</v>
      </c>
      <c r="Z17" s="39">
        <v>0</v>
      </c>
      <c r="AA17" s="62">
        <f t="shared" si="1"/>
        <v>43</v>
      </c>
      <c r="AB17" s="38">
        <v>17</v>
      </c>
      <c r="AC17" s="41">
        <v>26</v>
      </c>
      <c r="AD17" s="39">
        <v>0</v>
      </c>
      <c r="AE17" s="43">
        <v>17</v>
      </c>
      <c r="AF17" s="43">
        <v>3</v>
      </c>
      <c r="AG17" s="38">
        <v>12</v>
      </c>
      <c r="AH17" s="39">
        <v>4</v>
      </c>
      <c r="AI17" s="47">
        <v>813</v>
      </c>
      <c r="AJ17" s="45"/>
      <c r="AK17" s="39">
        <v>49</v>
      </c>
      <c r="AL17" s="45">
        <v>0</v>
      </c>
      <c r="AM17" s="39">
        <v>2</v>
      </c>
      <c r="AN17" s="48"/>
      <c r="AO17" s="48"/>
      <c r="AP17" s="48">
        <v>0</v>
      </c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39">
        <v>0</v>
      </c>
      <c r="T18" s="55">
        <v>0</v>
      </c>
      <c r="U18" s="38">
        <v>0</v>
      </c>
      <c r="V18" s="39">
        <v>0</v>
      </c>
      <c r="W18" s="40">
        <f t="shared" si="0"/>
        <v>0</v>
      </c>
      <c r="X18" s="38">
        <v>0</v>
      </c>
      <c r="Y18" s="41">
        <v>0</v>
      </c>
      <c r="Z18" s="39">
        <v>0</v>
      </c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/>
      <c r="AK18" s="39">
        <v>0</v>
      </c>
      <c r="AL18" s="45">
        <v>0</v>
      </c>
      <c r="AM18" s="39">
        <v>0</v>
      </c>
      <c r="AN18" s="48"/>
      <c r="AO18" s="48"/>
      <c r="AP18" s="48">
        <v>0</v>
      </c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109</v>
      </c>
      <c r="C19" s="38">
        <v>0</v>
      </c>
      <c r="D19" s="41">
        <v>0</v>
      </c>
      <c r="E19" s="41">
        <v>0</v>
      </c>
      <c r="F19" s="41">
        <v>11</v>
      </c>
      <c r="G19" s="41">
        <v>7</v>
      </c>
      <c r="H19" s="41">
        <v>9</v>
      </c>
      <c r="I19" s="41">
        <v>10</v>
      </c>
      <c r="J19" s="41">
        <v>10</v>
      </c>
      <c r="K19" s="41">
        <v>7</v>
      </c>
      <c r="L19" s="41">
        <v>14</v>
      </c>
      <c r="M19" s="41">
        <v>6</v>
      </c>
      <c r="N19" s="41">
        <v>5</v>
      </c>
      <c r="O19" s="41">
        <v>9</v>
      </c>
      <c r="P19" s="41">
        <v>5</v>
      </c>
      <c r="Q19" s="41">
        <v>9</v>
      </c>
      <c r="R19" s="41">
        <v>5</v>
      </c>
      <c r="S19" s="39">
        <v>2</v>
      </c>
      <c r="T19" s="55">
        <v>109</v>
      </c>
      <c r="U19" s="38">
        <v>19</v>
      </c>
      <c r="V19" s="39">
        <v>90</v>
      </c>
      <c r="W19" s="40">
        <f t="shared" si="0"/>
        <v>0</v>
      </c>
      <c r="X19" s="38">
        <v>0</v>
      </c>
      <c r="Y19" s="41">
        <v>0</v>
      </c>
      <c r="Z19" s="39">
        <v>0</v>
      </c>
      <c r="AA19" s="62">
        <f t="shared" si="1"/>
        <v>44</v>
      </c>
      <c r="AB19" s="38">
        <v>12</v>
      </c>
      <c r="AC19" s="41">
        <v>32</v>
      </c>
      <c r="AD19" s="39">
        <v>0</v>
      </c>
      <c r="AE19" s="43">
        <v>11</v>
      </c>
      <c r="AF19" s="43">
        <v>0</v>
      </c>
      <c r="AG19" s="38">
        <v>4</v>
      </c>
      <c r="AH19" s="39">
        <v>3</v>
      </c>
      <c r="AI19" s="47">
        <v>9</v>
      </c>
      <c r="AJ19" s="45"/>
      <c r="AK19" s="39">
        <v>5</v>
      </c>
      <c r="AL19" s="45">
        <v>0</v>
      </c>
      <c r="AM19" s="39">
        <v>0</v>
      </c>
      <c r="AN19" s="48"/>
      <c r="AO19" s="48"/>
      <c r="AP19" s="48">
        <v>0</v>
      </c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>
        <v>0</v>
      </c>
      <c r="Y20" s="41">
        <v>0</v>
      </c>
      <c r="Z20" s="39">
        <v>0</v>
      </c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/>
      <c r="AK20" s="39">
        <v>0</v>
      </c>
      <c r="AL20" s="45">
        <v>0</v>
      </c>
      <c r="AM20" s="39">
        <v>0</v>
      </c>
      <c r="AN20" s="48"/>
      <c r="AO20" s="48"/>
      <c r="AP20" s="48">
        <v>0</v>
      </c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191</v>
      </c>
      <c r="C21" s="38">
        <v>0</v>
      </c>
      <c r="D21" s="41">
        <v>0</v>
      </c>
      <c r="E21" s="41">
        <v>1</v>
      </c>
      <c r="F21" s="41">
        <v>1</v>
      </c>
      <c r="G21" s="41">
        <v>3</v>
      </c>
      <c r="H21" s="41">
        <v>7</v>
      </c>
      <c r="I21" s="41">
        <v>7</v>
      </c>
      <c r="J21" s="41">
        <v>9</v>
      </c>
      <c r="K21" s="41">
        <v>9</v>
      </c>
      <c r="L21" s="41">
        <v>19</v>
      </c>
      <c r="M21" s="41">
        <v>9</v>
      </c>
      <c r="N21" s="41">
        <v>27</v>
      </c>
      <c r="O21" s="41">
        <v>35</v>
      </c>
      <c r="P21" s="41">
        <v>33</v>
      </c>
      <c r="Q21" s="41">
        <v>10</v>
      </c>
      <c r="R21" s="41">
        <v>13</v>
      </c>
      <c r="S21" s="39">
        <v>8</v>
      </c>
      <c r="T21" s="55">
        <v>191</v>
      </c>
      <c r="U21" s="38">
        <v>63</v>
      </c>
      <c r="V21" s="39">
        <v>128</v>
      </c>
      <c r="W21" s="40">
        <f t="shared" si="0"/>
        <v>1</v>
      </c>
      <c r="X21" s="38">
        <v>0</v>
      </c>
      <c r="Y21" s="41">
        <v>1</v>
      </c>
      <c r="Z21" s="39">
        <v>0</v>
      </c>
      <c r="AA21" s="62">
        <f t="shared" si="1"/>
        <v>109</v>
      </c>
      <c r="AB21" s="38">
        <v>50</v>
      </c>
      <c r="AC21" s="41">
        <v>59</v>
      </c>
      <c r="AD21" s="39">
        <v>0</v>
      </c>
      <c r="AE21" s="43">
        <v>50</v>
      </c>
      <c r="AF21" s="43">
        <v>0</v>
      </c>
      <c r="AG21" s="38">
        <v>27</v>
      </c>
      <c r="AH21" s="39">
        <v>12</v>
      </c>
      <c r="AI21" s="47">
        <v>16</v>
      </c>
      <c r="AJ21" s="45"/>
      <c r="AK21" s="39">
        <v>32</v>
      </c>
      <c r="AL21" s="45">
        <v>0</v>
      </c>
      <c r="AM21" s="39">
        <v>2</v>
      </c>
      <c r="AN21" s="48"/>
      <c r="AO21" s="48"/>
      <c r="AP21" s="48">
        <v>0</v>
      </c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39">
        <v>0</v>
      </c>
      <c r="T22" s="55">
        <v>0</v>
      </c>
      <c r="U22" s="38">
        <v>0</v>
      </c>
      <c r="V22" s="39">
        <v>0</v>
      </c>
      <c r="W22" s="40">
        <f t="shared" si="0"/>
        <v>0</v>
      </c>
      <c r="X22" s="38">
        <v>0</v>
      </c>
      <c r="Y22" s="41">
        <v>0</v>
      </c>
      <c r="Z22" s="39">
        <v>0</v>
      </c>
      <c r="AA22" s="62">
        <f t="shared" si="1"/>
        <v>0</v>
      </c>
      <c r="AB22" s="38">
        <v>0</v>
      </c>
      <c r="AC22" s="41">
        <v>0</v>
      </c>
      <c r="AD22" s="39">
        <v>0</v>
      </c>
      <c r="AE22" s="43">
        <v>0</v>
      </c>
      <c r="AF22" s="43">
        <v>0</v>
      </c>
      <c r="AG22" s="38">
        <v>0</v>
      </c>
      <c r="AH22" s="39">
        <v>0</v>
      </c>
      <c r="AI22" s="47">
        <v>0</v>
      </c>
      <c r="AJ22" s="45"/>
      <c r="AK22" s="39">
        <v>0</v>
      </c>
      <c r="AL22" s="45">
        <v>0</v>
      </c>
      <c r="AM22" s="39">
        <v>0</v>
      </c>
      <c r="AN22" s="48"/>
      <c r="AO22" s="48"/>
      <c r="AP22" s="48">
        <v>0</v>
      </c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39">
        <v>0</v>
      </c>
      <c r="T23" s="55">
        <v>0</v>
      </c>
      <c r="U23" s="38">
        <v>0</v>
      </c>
      <c r="V23" s="39">
        <v>0</v>
      </c>
      <c r="W23" s="40">
        <f t="shared" si="0"/>
        <v>0</v>
      </c>
      <c r="X23" s="38">
        <v>0</v>
      </c>
      <c r="Y23" s="41">
        <v>0</v>
      </c>
      <c r="Z23" s="39">
        <v>0</v>
      </c>
      <c r="AA23" s="62">
        <f t="shared" si="1"/>
        <v>0</v>
      </c>
      <c r="AB23" s="38">
        <v>0</v>
      </c>
      <c r="AC23" s="41">
        <v>0</v>
      </c>
      <c r="AD23" s="39">
        <v>0</v>
      </c>
      <c r="AE23" s="43">
        <v>0</v>
      </c>
      <c r="AF23" s="43">
        <v>0</v>
      </c>
      <c r="AG23" s="38">
        <v>0</v>
      </c>
      <c r="AH23" s="39">
        <v>0</v>
      </c>
      <c r="AI23" s="47">
        <v>0</v>
      </c>
      <c r="AJ23" s="45"/>
      <c r="AK23" s="39">
        <v>0</v>
      </c>
      <c r="AL23" s="45">
        <v>0</v>
      </c>
      <c r="AM23" s="39">
        <v>0</v>
      </c>
      <c r="AN23" s="48"/>
      <c r="AO23" s="48"/>
      <c r="AP23" s="48">
        <v>0</v>
      </c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39">
        <v>0</v>
      </c>
      <c r="T24" s="55">
        <v>0</v>
      </c>
      <c r="U24" s="38">
        <v>0</v>
      </c>
      <c r="V24" s="39">
        <v>0</v>
      </c>
      <c r="W24" s="40">
        <f t="shared" si="0"/>
        <v>0</v>
      </c>
      <c r="X24" s="38">
        <v>0</v>
      </c>
      <c r="Y24" s="41">
        <v>0</v>
      </c>
      <c r="Z24" s="39">
        <v>0</v>
      </c>
      <c r="AA24" s="62">
        <f t="shared" si="1"/>
        <v>0</v>
      </c>
      <c r="AB24" s="38">
        <v>0</v>
      </c>
      <c r="AC24" s="41">
        <v>0</v>
      </c>
      <c r="AD24" s="39">
        <v>0</v>
      </c>
      <c r="AE24" s="43">
        <v>0</v>
      </c>
      <c r="AF24" s="43">
        <v>0</v>
      </c>
      <c r="AG24" s="38">
        <v>0</v>
      </c>
      <c r="AH24" s="39">
        <v>0</v>
      </c>
      <c r="AI24" s="47">
        <v>0</v>
      </c>
      <c r="AJ24" s="45"/>
      <c r="AK24" s="39">
        <v>0</v>
      </c>
      <c r="AL24" s="45">
        <v>0</v>
      </c>
      <c r="AM24" s="39">
        <v>0</v>
      </c>
      <c r="AN24" s="48"/>
      <c r="AO24" s="48"/>
      <c r="AP24" s="48">
        <v>0</v>
      </c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39">
        <v>0</v>
      </c>
      <c r="T25" s="55">
        <v>0</v>
      </c>
      <c r="U25" s="38">
        <v>0</v>
      </c>
      <c r="V25" s="39">
        <v>0</v>
      </c>
      <c r="W25" s="40">
        <f t="shared" si="0"/>
        <v>0</v>
      </c>
      <c r="X25" s="38">
        <v>0</v>
      </c>
      <c r="Y25" s="41">
        <v>0</v>
      </c>
      <c r="Z25" s="39">
        <v>0</v>
      </c>
      <c r="AA25" s="62">
        <f t="shared" si="1"/>
        <v>0</v>
      </c>
      <c r="AB25" s="38">
        <v>0</v>
      </c>
      <c r="AC25" s="41">
        <v>0</v>
      </c>
      <c r="AD25" s="39">
        <v>0</v>
      </c>
      <c r="AE25" s="43">
        <v>0</v>
      </c>
      <c r="AF25" s="43">
        <v>0</v>
      </c>
      <c r="AG25" s="38">
        <v>0</v>
      </c>
      <c r="AH25" s="39">
        <v>0</v>
      </c>
      <c r="AI25" s="47">
        <v>0</v>
      </c>
      <c r="AJ25" s="45"/>
      <c r="AK25" s="39">
        <v>0</v>
      </c>
      <c r="AL25" s="45">
        <v>0</v>
      </c>
      <c r="AM25" s="39">
        <v>0</v>
      </c>
      <c r="AN25" s="48"/>
      <c r="AO25" s="48"/>
      <c r="AP25" s="48">
        <v>0</v>
      </c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/>
      <c r="AK26" s="39">
        <v>0</v>
      </c>
      <c r="AL26" s="45">
        <v>0</v>
      </c>
      <c r="AM26" s="39">
        <v>0</v>
      </c>
      <c r="AN26" s="48"/>
      <c r="AO26" s="48"/>
      <c r="AP26" s="48">
        <v>0</v>
      </c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39">
        <v>0</v>
      </c>
      <c r="T27" s="55">
        <v>0</v>
      </c>
      <c r="U27" s="38">
        <v>0</v>
      </c>
      <c r="V27" s="39">
        <v>0</v>
      </c>
      <c r="W27" s="40">
        <f t="shared" si="0"/>
        <v>0</v>
      </c>
      <c r="X27" s="38">
        <v>0</v>
      </c>
      <c r="Y27" s="41">
        <v>0</v>
      </c>
      <c r="Z27" s="39">
        <v>0</v>
      </c>
      <c r="AA27" s="62">
        <f t="shared" si="1"/>
        <v>0</v>
      </c>
      <c r="AB27" s="38">
        <v>0</v>
      </c>
      <c r="AC27" s="41">
        <v>0</v>
      </c>
      <c r="AD27" s="39">
        <v>0</v>
      </c>
      <c r="AE27" s="43">
        <v>0</v>
      </c>
      <c r="AF27" s="43">
        <v>0</v>
      </c>
      <c r="AG27" s="38">
        <v>0</v>
      </c>
      <c r="AH27" s="39">
        <v>0</v>
      </c>
      <c r="AI27" s="47">
        <v>0</v>
      </c>
      <c r="AJ27" s="45"/>
      <c r="AK27" s="39">
        <v>0</v>
      </c>
      <c r="AL27" s="45">
        <v>0</v>
      </c>
      <c r="AM27" s="39">
        <v>0</v>
      </c>
      <c r="AN27" s="48"/>
      <c r="AO27" s="48"/>
      <c r="AP27" s="48">
        <v>0</v>
      </c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39">
        <v>0</v>
      </c>
      <c r="T28" s="55">
        <v>0</v>
      </c>
      <c r="U28" s="38">
        <v>0</v>
      </c>
      <c r="V28" s="39">
        <v>0</v>
      </c>
      <c r="W28" s="40">
        <f t="shared" si="0"/>
        <v>0</v>
      </c>
      <c r="X28" s="38">
        <v>0</v>
      </c>
      <c r="Y28" s="41">
        <v>0</v>
      </c>
      <c r="Z28" s="39">
        <v>0</v>
      </c>
      <c r="AA28" s="62">
        <f t="shared" si="1"/>
        <v>0</v>
      </c>
      <c r="AB28" s="38">
        <v>0</v>
      </c>
      <c r="AC28" s="41">
        <v>0</v>
      </c>
      <c r="AD28" s="39">
        <v>0</v>
      </c>
      <c r="AE28" s="43">
        <v>0</v>
      </c>
      <c r="AF28" s="43">
        <v>0</v>
      </c>
      <c r="AG28" s="38">
        <v>0</v>
      </c>
      <c r="AH28" s="39">
        <v>0</v>
      </c>
      <c r="AI28" s="47">
        <v>0</v>
      </c>
      <c r="AJ28" s="45"/>
      <c r="AK28" s="39">
        <v>0</v>
      </c>
      <c r="AL28" s="45">
        <v>0</v>
      </c>
      <c r="AM28" s="39">
        <v>0</v>
      </c>
      <c r="AN28" s="48"/>
      <c r="AO28" s="48"/>
      <c r="AP28" s="48">
        <v>0</v>
      </c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39">
        <v>0</v>
      </c>
      <c r="T29" s="55">
        <v>0</v>
      </c>
      <c r="U29" s="38">
        <v>0</v>
      </c>
      <c r="V29" s="39">
        <v>0</v>
      </c>
      <c r="W29" s="40">
        <f t="shared" si="0"/>
        <v>0</v>
      </c>
      <c r="X29" s="38">
        <v>0</v>
      </c>
      <c r="Y29" s="41">
        <v>0</v>
      </c>
      <c r="Z29" s="39">
        <v>0</v>
      </c>
      <c r="AA29" s="62">
        <f t="shared" si="1"/>
        <v>0</v>
      </c>
      <c r="AB29" s="38">
        <v>0</v>
      </c>
      <c r="AC29" s="41">
        <v>0</v>
      </c>
      <c r="AD29" s="39">
        <v>0</v>
      </c>
      <c r="AE29" s="43">
        <v>0</v>
      </c>
      <c r="AF29" s="43">
        <v>0</v>
      </c>
      <c r="AG29" s="38">
        <v>0</v>
      </c>
      <c r="AH29" s="39">
        <v>0</v>
      </c>
      <c r="AI29" s="47">
        <v>0</v>
      </c>
      <c r="AJ29" s="45"/>
      <c r="AK29" s="39">
        <v>0</v>
      </c>
      <c r="AL29" s="45">
        <v>0</v>
      </c>
      <c r="AM29" s="39">
        <v>0</v>
      </c>
      <c r="AN29" s="48"/>
      <c r="AO29" s="48"/>
      <c r="AP29" s="48">
        <v>0</v>
      </c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39">
        <v>0</v>
      </c>
      <c r="T30" s="55">
        <v>0</v>
      </c>
      <c r="U30" s="38">
        <v>0</v>
      </c>
      <c r="V30" s="39">
        <v>0</v>
      </c>
      <c r="W30" s="40">
        <f t="shared" si="0"/>
        <v>0</v>
      </c>
      <c r="X30" s="38">
        <v>0</v>
      </c>
      <c r="Y30" s="41">
        <v>0</v>
      </c>
      <c r="Z30" s="39">
        <v>0</v>
      </c>
      <c r="AA30" s="62">
        <f t="shared" si="1"/>
        <v>0</v>
      </c>
      <c r="AB30" s="38">
        <v>0</v>
      </c>
      <c r="AC30" s="41">
        <v>0</v>
      </c>
      <c r="AD30" s="39">
        <v>0</v>
      </c>
      <c r="AE30" s="43">
        <v>0</v>
      </c>
      <c r="AF30" s="43">
        <v>0</v>
      </c>
      <c r="AG30" s="38">
        <v>0</v>
      </c>
      <c r="AH30" s="39">
        <v>0</v>
      </c>
      <c r="AI30" s="47">
        <v>0</v>
      </c>
      <c r="AJ30" s="45"/>
      <c r="AK30" s="39">
        <v>0</v>
      </c>
      <c r="AL30" s="45">
        <v>0</v>
      </c>
      <c r="AM30" s="39">
        <v>0</v>
      </c>
      <c r="AN30" s="48"/>
      <c r="AO30" s="48"/>
      <c r="AP30" s="48">
        <v>0</v>
      </c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64</v>
      </c>
      <c r="C31" s="38">
        <v>4</v>
      </c>
      <c r="D31" s="41">
        <v>5</v>
      </c>
      <c r="E31" s="41">
        <v>2</v>
      </c>
      <c r="F31" s="41">
        <v>2</v>
      </c>
      <c r="G31" s="41">
        <v>0</v>
      </c>
      <c r="H31" s="41">
        <v>4</v>
      </c>
      <c r="I31" s="41">
        <v>2</v>
      </c>
      <c r="J31" s="41">
        <v>1</v>
      </c>
      <c r="K31" s="41">
        <v>0</v>
      </c>
      <c r="L31" s="41">
        <v>5</v>
      </c>
      <c r="M31" s="41">
        <v>7</v>
      </c>
      <c r="N31" s="41">
        <v>2</v>
      </c>
      <c r="O31" s="41">
        <v>6</v>
      </c>
      <c r="P31" s="41">
        <v>4</v>
      </c>
      <c r="Q31" s="41">
        <v>7</v>
      </c>
      <c r="R31" s="41">
        <v>8</v>
      </c>
      <c r="S31" s="39">
        <v>5</v>
      </c>
      <c r="T31" s="55">
        <v>64</v>
      </c>
      <c r="U31" s="38">
        <v>29</v>
      </c>
      <c r="V31" s="39">
        <v>35</v>
      </c>
      <c r="W31" s="40">
        <f t="shared" si="0"/>
        <v>11</v>
      </c>
      <c r="X31" s="38">
        <v>2</v>
      </c>
      <c r="Y31" s="41">
        <v>9</v>
      </c>
      <c r="Z31" s="39">
        <v>0</v>
      </c>
      <c r="AA31" s="62">
        <f t="shared" si="1"/>
        <v>53</v>
      </c>
      <c r="AB31" s="38">
        <v>3</v>
      </c>
      <c r="AC31" s="41">
        <v>50</v>
      </c>
      <c r="AD31" s="39">
        <v>0</v>
      </c>
      <c r="AE31" s="43">
        <v>5</v>
      </c>
      <c r="AF31" s="43">
        <v>0</v>
      </c>
      <c r="AG31" s="38">
        <v>13</v>
      </c>
      <c r="AH31" s="39">
        <v>0</v>
      </c>
      <c r="AI31" s="47">
        <v>4</v>
      </c>
      <c r="AJ31" s="45"/>
      <c r="AK31" s="39">
        <v>3</v>
      </c>
      <c r="AL31" s="45">
        <v>0</v>
      </c>
      <c r="AM31" s="39">
        <v>0</v>
      </c>
      <c r="AN31" s="48"/>
      <c r="AO31" s="48"/>
      <c r="AP31" s="48">
        <v>0</v>
      </c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39">
        <v>0</v>
      </c>
      <c r="T32" s="55">
        <v>0</v>
      </c>
      <c r="U32" s="38">
        <v>0</v>
      </c>
      <c r="V32" s="39">
        <v>0</v>
      </c>
      <c r="W32" s="40">
        <f t="shared" si="0"/>
        <v>0</v>
      </c>
      <c r="X32" s="38">
        <v>0</v>
      </c>
      <c r="Y32" s="41">
        <v>0</v>
      </c>
      <c r="Z32" s="39">
        <v>0</v>
      </c>
      <c r="AA32" s="62">
        <f t="shared" si="1"/>
        <v>0</v>
      </c>
      <c r="AB32" s="38">
        <v>0</v>
      </c>
      <c r="AC32" s="41">
        <v>0</v>
      </c>
      <c r="AD32" s="39">
        <v>0</v>
      </c>
      <c r="AE32" s="43">
        <v>0</v>
      </c>
      <c r="AF32" s="43">
        <v>0</v>
      </c>
      <c r="AG32" s="38">
        <v>0</v>
      </c>
      <c r="AH32" s="39">
        <v>0</v>
      </c>
      <c r="AI32" s="47">
        <v>0</v>
      </c>
      <c r="AJ32" s="45"/>
      <c r="AK32" s="39">
        <v>0</v>
      </c>
      <c r="AL32" s="45">
        <v>0</v>
      </c>
      <c r="AM32" s="39">
        <v>0</v>
      </c>
      <c r="AN32" s="48"/>
      <c r="AO32" s="48"/>
      <c r="AP32" s="48">
        <v>0</v>
      </c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39">
        <v>0</v>
      </c>
      <c r="T33" s="55">
        <v>0</v>
      </c>
      <c r="U33" s="38">
        <v>0</v>
      </c>
      <c r="V33" s="39">
        <v>0</v>
      </c>
      <c r="W33" s="40">
        <f t="shared" si="0"/>
        <v>0</v>
      </c>
      <c r="X33" s="38">
        <v>0</v>
      </c>
      <c r="Y33" s="41">
        <v>0</v>
      </c>
      <c r="Z33" s="39">
        <v>0</v>
      </c>
      <c r="AA33" s="62">
        <f t="shared" si="1"/>
        <v>0</v>
      </c>
      <c r="AB33" s="38">
        <v>0</v>
      </c>
      <c r="AC33" s="41">
        <v>0</v>
      </c>
      <c r="AD33" s="39">
        <v>0</v>
      </c>
      <c r="AE33" s="43">
        <v>0</v>
      </c>
      <c r="AF33" s="43">
        <v>0</v>
      </c>
      <c r="AG33" s="38">
        <v>0</v>
      </c>
      <c r="AH33" s="39">
        <v>0</v>
      </c>
      <c r="AI33" s="47">
        <v>0</v>
      </c>
      <c r="AJ33" s="45"/>
      <c r="AK33" s="39">
        <v>0</v>
      </c>
      <c r="AL33" s="45">
        <v>0</v>
      </c>
      <c r="AM33" s="39">
        <v>0</v>
      </c>
      <c r="AN33" s="48"/>
      <c r="AO33" s="48"/>
      <c r="AP33" s="48">
        <v>0</v>
      </c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39">
        <v>0</v>
      </c>
      <c r="T34" s="55">
        <v>0</v>
      </c>
      <c r="U34" s="38">
        <v>0</v>
      </c>
      <c r="V34" s="39">
        <v>0</v>
      </c>
      <c r="W34" s="40">
        <f t="shared" si="0"/>
        <v>0</v>
      </c>
      <c r="X34" s="38">
        <v>0</v>
      </c>
      <c r="Y34" s="41">
        <v>0</v>
      </c>
      <c r="Z34" s="39">
        <v>0</v>
      </c>
      <c r="AA34" s="62">
        <f t="shared" si="1"/>
        <v>0</v>
      </c>
      <c r="AB34" s="38">
        <v>0</v>
      </c>
      <c r="AC34" s="41">
        <v>0</v>
      </c>
      <c r="AD34" s="39">
        <v>0</v>
      </c>
      <c r="AE34" s="43">
        <v>0</v>
      </c>
      <c r="AF34" s="43">
        <v>0</v>
      </c>
      <c r="AG34" s="38">
        <v>0</v>
      </c>
      <c r="AH34" s="39">
        <v>0</v>
      </c>
      <c r="AI34" s="47">
        <v>0</v>
      </c>
      <c r="AJ34" s="45"/>
      <c r="AK34" s="39">
        <v>0</v>
      </c>
      <c r="AL34" s="45">
        <v>0</v>
      </c>
      <c r="AM34" s="39">
        <v>0</v>
      </c>
      <c r="AN34" s="48"/>
      <c r="AO34" s="48"/>
      <c r="AP34" s="48">
        <v>0</v>
      </c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>
        <v>0</v>
      </c>
      <c r="V35" s="39">
        <v>0</v>
      </c>
      <c r="W35" s="40">
        <f>SUM(X35+Y35+Z35)</f>
        <v>0</v>
      </c>
      <c r="X35" s="63"/>
      <c r="Y35" s="60"/>
      <c r="Z35" s="61"/>
      <c r="AA35" s="62">
        <f t="shared" si="1"/>
        <v>0</v>
      </c>
      <c r="AB35" s="38">
        <v>0</v>
      </c>
      <c r="AC35" s="41">
        <v>0</v>
      </c>
      <c r="AD35" s="39">
        <v>0</v>
      </c>
      <c r="AE35" s="43">
        <v>0</v>
      </c>
      <c r="AF35" s="43">
        <v>0</v>
      </c>
      <c r="AG35" s="38">
        <v>0</v>
      </c>
      <c r="AH35" s="39">
        <v>0</v>
      </c>
      <c r="AI35" s="47">
        <v>0</v>
      </c>
      <c r="AJ35" s="45"/>
      <c r="AK35" s="39">
        <v>0</v>
      </c>
      <c r="AL35" s="45">
        <v>0</v>
      </c>
      <c r="AM35" s="39">
        <v>0</v>
      </c>
      <c r="AN35" s="48"/>
      <c r="AO35" s="48"/>
      <c r="AP35" s="48">
        <v>0</v>
      </c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>
        <v>0</v>
      </c>
      <c r="V36" s="39">
        <v>0</v>
      </c>
      <c r="W36" s="40">
        <f t="shared" si="0"/>
        <v>0</v>
      </c>
      <c r="X36" s="38"/>
      <c r="Y36" s="41"/>
      <c r="Z36" s="39"/>
      <c r="AA36" s="62">
        <f t="shared" si="1"/>
        <v>0</v>
      </c>
      <c r="AB36" s="38">
        <v>0</v>
      </c>
      <c r="AC36" s="41">
        <v>0</v>
      </c>
      <c r="AD36" s="39">
        <v>0</v>
      </c>
      <c r="AE36" s="43">
        <v>0</v>
      </c>
      <c r="AF36" s="43">
        <v>0</v>
      </c>
      <c r="AG36" s="38">
        <v>0</v>
      </c>
      <c r="AH36" s="39">
        <v>0</v>
      </c>
      <c r="AI36" s="47">
        <v>0</v>
      </c>
      <c r="AJ36" s="45"/>
      <c r="AK36" s="39">
        <v>0</v>
      </c>
      <c r="AL36" s="45">
        <v>0</v>
      </c>
      <c r="AM36" s="39">
        <v>0</v>
      </c>
      <c r="AN36" s="48"/>
      <c r="AO36" s="48"/>
      <c r="AP36" s="48">
        <v>0</v>
      </c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>
        <v>0</v>
      </c>
      <c r="V37" s="39">
        <v>0</v>
      </c>
      <c r="W37" s="40">
        <f>SUM(X37+Y37+Z37)</f>
        <v>0</v>
      </c>
      <c r="X37" s="38"/>
      <c r="Y37" s="41"/>
      <c r="Z37" s="39"/>
      <c r="AA37" s="62">
        <f t="shared" si="1"/>
        <v>0</v>
      </c>
      <c r="AB37" s="38">
        <v>0</v>
      </c>
      <c r="AC37" s="41">
        <v>0</v>
      </c>
      <c r="AD37" s="39">
        <v>0</v>
      </c>
      <c r="AE37" s="43">
        <v>0</v>
      </c>
      <c r="AF37" s="43">
        <v>0</v>
      </c>
      <c r="AG37" s="38">
        <v>0</v>
      </c>
      <c r="AH37" s="39">
        <v>0</v>
      </c>
      <c r="AI37" s="47">
        <v>0</v>
      </c>
      <c r="AJ37" s="45"/>
      <c r="AK37" s="39">
        <v>0</v>
      </c>
      <c r="AL37" s="45">
        <v>0</v>
      </c>
      <c r="AM37" s="39">
        <v>0</v>
      </c>
      <c r="AN37" s="48"/>
      <c r="AO37" s="48"/>
      <c r="AP37" s="48">
        <v>0</v>
      </c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190</v>
      </c>
      <c r="C38" s="65">
        <v>47</v>
      </c>
      <c r="D38" s="64">
        <v>75</v>
      </c>
      <c r="E38" s="64">
        <v>52</v>
      </c>
      <c r="F38" s="64">
        <v>16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190</v>
      </c>
      <c r="U38" s="38">
        <v>126</v>
      </c>
      <c r="V38" s="39">
        <v>64</v>
      </c>
      <c r="W38" s="40">
        <f>SUM(X38+Y38+Z38)</f>
        <v>102</v>
      </c>
      <c r="X38" s="38">
        <v>30</v>
      </c>
      <c r="Y38" s="41">
        <v>72</v>
      </c>
      <c r="Z38" s="39">
        <v>0</v>
      </c>
      <c r="AA38" s="62">
        <f>SUM(AB38+AC38+AD38)</f>
        <v>7</v>
      </c>
      <c r="AB38" s="38">
        <v>0</v>
      </c>
      <c r="AC38" s="41">
        <v>7</v>
      </c>
      <c r="AD38" s="39">
        <v>0</v>
      </c>
      <c r="AE38" s="43">
        <v>30</v>
      </c>
      <c r="AF38" s="39">
        <v>0</v>
      </c>
      <c r="AG38" s="38">
        <v>0</v>
      </c>
      <c r="AH38" s="39">
        <v>0</v>
      </c>
      <c r="AI38" s="47">
        <v>128</v>
      </c>
      <c r="AJ38" s="45"/>
      <c r="AK38" s="39">
        <v>0</v>
      </c>
      <c r="AL38" s="45">
        <v>1</v>
      </c>
      <c r="AM38" s="39">
        <v>0</v>
      </c>
      <c r="AN38" s="48"/>
      <c r="AO38" s="48"/>
      <c r="AP38" s="48">
        <v>0</v>
      </c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148</v>
      </c>
      <c r="C39" s="65">
        <v>0</v>
      </c>
      <c r="D39" s="64">
        <v>0</v>
      </c>
      <c r="E39" s="64">
        <v>0</v>
      </c>
      <c r="F39" s="41">
        <v>7</v>
      </c>
      <c r="G39" s="41">
        <v>6</v>
      </c>
      <c r="H39" s="41">
        <v>16</v>
      </c>
      <c r="I39" s="41">
        <v>6</v>
      </c>
      <c r="J39" s="41">
        <v>7</v>
      </c>
      <c r="K39" s="41">
        <v>6</v>
      </c>
      <c r="L39" s="41">
        <v>14</v>
      </c>
      <c r="M39" s="41">
        <v>7</v>
      </c>
      <c r="N39" s="41">
        <v>15</v>
      </c>
      <c r="O39" s="41">
        <v>10</v>
      </c>
      <c r="P39" s="41">
        <v>12</v>
      </c>
      <c r="Q39" s="41">
        <v>18</v>
      </c>
      <c r="R39" s="41">
        <v>8</v>
      </c>
      <c r="S39" s="39">
        <v>16</v>
      </c>
      <c r="T39" s="55">
        <v>148</v>
      </c>
      <c r="U39" s="38">
        <v>76</v>
      </c>
      <c r="V39" s="39">
        <v>72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91</v>
      </c>
      <c r="AB39" s="38">
        <v>37</v>
      </c>
      <c r="AC39" s="41">
        <v>54</v>
      </c>
      <c r="AD39" s="39">
        <v>0</v>
      </c>
      <c r="AE39" s="43">
        <v>34</v>
      </c>
      <c r="AF39" s="66">
        <v>0</v>
      </c>
      <c r="AG39" s="38">
        <v>12</v>
      </c>
      <c r="AH39" s="39">
        <v>1</v>
      </c>
      <c r="AI39" s="47">
        <v>56</v>
      </c>
      <c r="AJ39" s="45"/>
      <c r="AK39" s="39">
        <v>41</v>
      </c>
      <c r="AL39" s="45">
        <v>0</v>
      </c>
      <c r="AM39" s="39">
        <v>0</v>
      </c>
      <c r="AN39" s="48"/>
      <c r="AO39" s="48"/>
      <c r="AP39" s="48">
        <v>0</v>
      </c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>
        <v>0</v>
      </c>
      <c r="AH40" s="39">
        <v>0</v>
      </c>
      <c r="AI40" s="47">
        <v>0</v>
      </c>
      <c r="AJ40" s="45"/>
      <c r="AK40" s="39">
        <v>0</v>
      </c>
      <c r="AL40" s="45">
        <v>0</v>
      </c>
      <c r="AM40" s="39">
        <v>0</v>
      </c>
      <c r="AN40" s="48"/>
      <c r="AO40" s="48"/>
      <c r="AP40" s="48">
        <v>0</v>
      </c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17</v>
      </c>
      <c r="C41" s="65">
        <v>1</v>
      </c>
      <c r="D41" s="64">
        <v>0</v>
      </c>
      <c r="E41" s="64">
        <v>7</v>
      </c>
      <c r="F41" s="41">
        <v>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9</v>
      </c>
      <c r="U41" s="38">
        <v>5</v>
      </c>
      <c r="V41" s="39">
        <v>12</v>
      </c>
      <c r="W41" s="40">
        <f>SUM(X41+Y41+Z41)</f>
        <v>8</v>
      </c>
      <c r="X41" s="38">
        <v>8</v>
      </c>
      <c r="Y41" s="41">
        <v>0</v>
      </c>
      <c r="Z41" s="39">
        <v>0</v>
      </c>
      <c r="AA41" s="62">
        <f>SUM(AB41+AC41+AD41)</f>
        <v>9</v>
      </c>
      <c r="AB41" s="38">
        <v>3</v>
      </c>
      <c r="AC41" s="41">
        <v>6</v>
      </c>
      <c r="AD41" s="39">
        <v>0</v>
      </c>
      <c r="AE41" s="43">
        <v>11</v>
      </c>
      <c r="AF41" s="39">
        <v>0</v>
      </c>
      <c r="AG41" s="38">
        <v>0</v>
      </c>
      <c r="AH41" s="39">
        <v>0</v>
      </c>
      <c r="AI41" s="47">
        <v>23</v>
      </c>
      <c r="AJ41" s="45"/>
      <c r="AK41" s="39">
        <v>0</v>
      </c>
      <c r="AL41" s="45">
        <v>5</v>
      </c>
      <c r="AM41" s="39">
        <v>2</v>
      </c>
      <c r="AN41" s="48"/>
      <c r="AO41" s="48"/>
      <c r="AP41" s="48">
        <v>10</v>
      </c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179</v>
      </c>
      <c r="C42" s="38">
        <v>0</v>
      </c>
      <c r="D42" s="41">
        <v>0</v>
      </c>
      <c r="E42" s="41">
        <v>0</v>
      </c>
      <c r="F42" s="41">
        <v>10</v>
      </c>
      <c r="G42" s="41">
        <v>14</v>
      </c>
      <c r="H42" s="41">
        <v>18</v>
      </c>
      <c r="I42" s="41">
        <v>19</v>
      </c>
      <c r="J42" s="41">
        <v>13</v>
      </c>
      <c r="K42" s="41">
        <v>12</v>
      </c>
      <c r="L42" s="41">
        <v>18</v>
      </c>
      <c r="M42" s="41">
        <v>22</v>
      </c>
      <c r="N42" s="41">
        <v>20</v>
      </c>
      <c r="O42" s="41">
        <v>12</v>
      </c>
      <c r="P42" s="41">
        <v>10</v>
      </c>
      <c r="Q42" s="41">
        <v>7</v>
      </c>
      <c r="R42" s="41">
        <v>2</v>
      </c>
      <c r="S42" s="39">
        <v>2</v>
      </c>
      <c r="T42" s="55">
        <v>179</v>
      </c>
      <c r="U42" s="38">
        <v>91</v>
      </c>
      <c r="V42" s="39">
        <v>88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34</v>
      </c>
      <c r="AB42" s="38">
        <v>16</v>
      </c>
      <c r="AC42" s="41">
        <v>18</v>
      </c>
      <c r="AD42" s="39">
        <v>0</v>
      </c>
      <c r="AE42" s="43">
        <v>15</v>
      </c>
      <c r="AF42" s="39">
        <v>0</v>
      </c>
      <c r="AG42" s="38">
        <v>3</v>
      </c>
      <c r="AH42" s="55">
        <v>14</v>
      </c>
      <c r="AI42" s="47">
        <v>155</v>
      </c>
      <c r="AJ42" s="45"/>
      <c r="AK42" s="39">
        <v>0</v>
      </c>
      <c r="AL42" s="45">
        <v>0</v>
      </c>
      <c r="AM42" s="39">
        <v>21</v>
      </c>
      <c r="AN42" s="48"/>
      <c r="AO42" s="48"/>
      <c r="AP42" s="48">
        <v>0</v>
      </c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78</v>
      </c>
      <c r="C43" s="38">
        <v>23</v>
      </c>
      <c r="D43" s="41">
        <v>27</v>
      </c>
      <c r="E43" s="41">
        <v>27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78</v>
      </c>
      <c r="U43" s="38">
        <v>70</v>
      </c>
      <c r="V43" s="39">
        <v>8</v>
      </c>
      <c r="W43" s="40">
        <f t="shared" si="15"/>
        <v>34</v>
      </c>
      <c r="X43" s="38">
        <v>9</v>
      </c>
      <c r="Y43" s="41">
        <v>25</v>
      </c>
      <c r="Z43" s="39">
        <v>0</v>
      </c>
      <c r="AA43" s="62">
        <f t="shared" ref="AA43:AA70" si="16">SUM(AB43+AC43+AD43)</f>
        <v>1</v>
      </c>
      <c r="AB43" s="38">
        <v>0</v>
      </c>
      <c r="AC43" s="41">
        <v>1</v>
      </c>
      <c r="AD43" s="39">
        <v>0</v>
      </c>
      <c r="AE43" s="43">
        <v>9</v>
      </c>
      <c r="AF43" s="48">
        <v>0</v>
      </c>
      <c r="AG43" s="38">
        <v>3</v>
      </c>
      <c r="AH43" s="55">
        <v>7</v>
      </c>
      <c r="AI43" s="47">
        <v>0</v>
      </c>
      <c r="AJ43" s="45"/>
      <c r="AK43" s="39">
        <v>0</v>
      </c>
      <c r="AL43" s="45">
        <v>1</v>
      </c>
      <c r="AM43" s="39">
        <v>0</v>
      </c>
      <c r="AN43" s="48"/>
      <c r="AO43" s="48"/>
      <c r="AP43" s="48">
        <v>0</v>
      </c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531</v>
      </c>
      <c r="C44" s="38">
        <v>0</v>
      </c>
      <c r="D44" s="41">
        <v>0</v>
      </c>
      <c r="E44" s="41">
        <v>0</v>
      </c>
      <c r="F44" s="41">
        <v>6</v>
      </c>
      <c r="G44" s="41">
        <v>12</v>
      </c>
      <c r="H44" s="41">
        <v>12</v>
      </c>
      <c r="I44" s="41">
        <v>15</v>
      </c>
      <c r="J44" s="41">
        <v>31</v>
      </c>
      <c r="K44" s="41">
        <v>21</v>
      </c>
      <c r="L44" s="41">
        <v>48</v>
      </c>
      <c r="M44" s="41">
        <v>62</v>
      </c>
      <c r="N44" s="41">
        <v>68</v>
      </c>
      <c r="O44" s="41">
        <v>68</v>
      </c>
      <c r="P44" s="41">
        <v>70</v>
      </c>
      <c r="Q44" s="41">
        <v>57</v>
      </c>
      <c r="R44" s="41">
        <v>35</v>
      </c>
      <c r="S44" s="39">
        <v>26</v>
      </c>
      <c r="T44" s="55">
        <v>531</v>
      </c>
      <c r="U44" s="38">
        <v>172</v>
      </c>
      <c r="V44" s="39">
        <v>359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238</v>
      </c>
      <c r="AB44" s="38">
        <v>65</v>
      </c>
      <c r="AC44" s="41">
        <v>172</v>
      </c>
      <c r="AD44" s="39">
        <v>1</v>
      </c>
      <c r="AE44" s="43">
        <v>65</v>
      </c>
      <c r="AF44" s="66">
        <v>30</v>
      </c>
      <c r="AG44" s="38">
        <v>0</v>
      </c>
      <c r="AH44" s="55">
        <v>0</v>
      </c>
      <c r="AI44" s="55">
        <v>122</v>
      </c>
      <c r="AJ44" s="45"/>
      <c r="AK44" s="39">
        <v>54</v>
      </c>
      <c r="AL44" s="45">
        <v>0</v>
      </c>
      <c r="AM44" s="39">
        <v>11</v>
      </c>
      <c r="AN44" s="48"/>
      <c r="AO44" s="48"/>
      <c r="AP44" s="48">
        <v>0</v>
      </c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>
        <v>0</v>
      </c>
      <c r="D45" s="64">
        <v>0</v>
      </c>
      <c r="E45" s="64">
        <v>0</v>
      </c>
      <c r="F45" s="64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39">
        <v>0</v>
      </c>
      <c r="T45" s="55">
        <v>0</v>
      </c>
      <c r="U45" s="38">
        <v>0</v>
      </c>
      <c r="V45" s="39">
        <v>0</v>
      </c>
      <c r="W45" s="40">
        <f t="shared" si="15"/>
        <v>0</v>
      </c>
      <c r="X45" s="38">
        <v>0</v>
      </c>
      <c r="Y45" s="41">
        <v>0</v>
      </c>
      <c r="Z45" s="39">
        <v>0</v>
      </c>
      <c r="AA45" s="62">
        <f t="shared" si="16"/>
        <v>0</v>
      </c>
      <c r="AB45" s="38">
        <v>0</v>
      </c>
      <c r="AC45" s="41">
        <v>0</v>
      </c>
      <c r="AD45" s="39">
        <v>0</v>
      </c>
      <c r="AE45" s="43">
        <v>0</v>
      </c>
      <c r="AF45" s="39">
        <v>0</v>
      </c>
      <c r="AG45" s="38">
        <v>0</v>
      </c>
      <c r="AH45" s="39">
        <v>0</v>
      </c>
      <c r="AI45" s="47">
        <v>0</v>
      </c>
      <c r="AJ45" s="45"/>
      <c r="AK45" s="39">
        <v>0</v>
      </c>
      <c r="AL45" s="45">
        <v>0</v>
      </c>
      <c r="AM45" s="39">
        <v>0</v>
      </c>
      <c r="AN45" s="48"/>
      <c r="AO45" s="48"/>
      <c r="AP45" s="48">
        <v>0</v>
      </c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>
        <v>0</v>
      </c>
      <c r="D46" s="64">
        <v>0</v>
      </c>
      <c r="E46" s="64">
        <v>0</v>
      </c>
      <c r="F46" s="64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39">
        <v>0</v>
      </c>
      <c r="T46" s="55">
        <v>0</v>
      </c>
      <c r="U46" s="38">
        <v>0</v>
      </c>
      <c r="V46" s="39">
        <v>0</v>
      </c>
      <c r="W46" s="40">
        <f t="shared" si="15"/>
        <v>0</v>
      </c>
      <c r="X46" s="38">
        <v>0</v>
      </c>
      <c r="Y46" s="41">
        <v>0</v>
      </c>
      <c r="Z46" s="39">
        <v>0</v>
      </c>
      <c r="AA46" s="62">
        <f t="shared" si="16"/>
        <v>0</v>
      </c>
      <c r="AB46" s="38">
        <v>0</v>
      </c>
      <c r="AC46" s="41">
        <v>0</v>
      </c>
      <c r="AD46" s="39">
        <v>0</v>
      </c>
      <c r="AE46" s="43">
        <v>0</v>
      </c>
      <c r="AF46" s="66">
        <v>0</v>
      </c>
      <c r="AG46" s="38">
        <v>0</v>
      </c>
      <c r="AH46" s="39">
        <v>0</v>
      </c>
      <c r="AI46" s="47">
        <v>0</v>
      </c>
      <c r="AJ46" s="45"/>
      <c r="AK46" s="39">
        <v>0</v>
      </c>
      <c r="AL46" s="38">
        <v>0</v>
      </c>
      <c r="AM46" s="55">
        <v>0</v>
      </c>
      <c r="AN46" s="48"/>
      <c r="AO46" s="48"/>
      <c r="AP46" s="48">
        <v>0</v>
      </c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39">
        <v>0</v>
      </c>
      <c r="T47" s="55">
        <v>0</v>
      </c>
      <c r="U47" s="38">
        <v>0</v>
      </c>
      <c r="V47" s="39">
        <v>0</v>
      </c>
      <c r="W47" s="40">
        <f t="shared" si="15"/>
        <v>0</v>
      </c>
      <c r="X47" s="38">
        <v>0</v>
      </c>
      <c r="Y47" s="41">
        <v>0</v>
      </c>
      <c r="Z47" s="39">
        <v>0</v>
      </c>
      <c r="AA47" s="62">
        <f t="shared" si="16"/>
        <v>0</v>
      </c>
      <c r="AB47" s="38">
        <v>0</v>
      </c>
      <c r="AC47" s="41">
        <v>0</v>
      </c>
      <c r="AD47" s="39">
        <v>0</v>
      </c>
      <c r="AE47" s="43">
        <v>0</v>
      </c>
      <c r="AF47" s="39">
        <v>0</v>
      </c>
      <c r="AG47" s="38">
        <v>0</v>
      </c>
      <c r="AH47" s="39">
        <v>0</v>
      </c>
      <c r="AI47" s="47">
        <v>0</v>
      </c>
      <c r="AJ47" s="45"/>
      <c r="AK47" s="39">
        <v>0</v>
      </c>
      <c r="AL47" s="38">
        <v>0</v>
      </c>
      <c r="AM47" s="55">
        <v>0</v>
      </c>
      <c r="AN47" s="48"/>
      <c r="AO47" s="48"/>
      <c r="AP47" s="48">
        <v>0</v>
      </c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>
        <v>0</v>
      </c>
      <c r="D48" s="64">
        <v>0</v>
      </c>
      <c r="E48" s="64">
        <v>0</v>
      </c>
      <c r="F48" s="64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39">
        <v>0</v>
      </c>
      <c r="T48" s="51">
        <v>0</v>
      </c>
      <c r="U48" s="58">
        <v>0</v>
      </c>
      <c r="V48" s="48">
        <v>0</v>
      </c>
      <c r="W48" s="31">
        <f t="shared" si="15"/>
        <v>0</v>
      </c>
      <c r="X48" s="58">
        <v>0</v>
      </c>
      <c r="Y48" s="59">
        <v>0</v>
      </c>
      <c r="Z48" s="48">
        <v>0</v>
      </c>
      <c r="AA48" s="62">
        <f t="shared" si="16"/>
        <v>0</v>
      </c>
      <c r="AB48" s="38">
        <v>0</v>
      </c>
      <c r="AC48" s="41">
        <v>0</v>
      </c>
      <c r="AD48" s="39">
        <v>0</v>
      </c>
      <c r="AE48" s="43">
        <v>0</v>
      </c>
      <c r="AF48" s="39">
        <v>0</v>
      </c>
      <c r="AG48" s="38">
        <v>0</v>
      </c>
      <c r="AH48" s="39">
        <v>0</v>
      </c>
      <c r="AI48" s="47">
        <v>0</v>
      </c>
      <c r="AJ48" s="45"/>
      <c r="AK48" s="39">
        <v>0</v>
      </c>
      <c r="AL48" s="38">
        <v>0</v>
      </c>
      <c r="AM48" s="55">
        <v>0</v>
      </c>
      <c r="AN48" s="48"/>
      <c r="AO48" s="48"/>
      <c r="AP48" s="48">
        <v>0</v>
      </c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39">
        <v>0</v>
      </c>
      <c r="T49" s="55">
        <v>0</v>
      </c>
      <c r="U49" s="38">
        <v>0</v>
      </c>
      <c r="V49" s="39">
        <v>0</v>
      </c>
      <c r="W49" s="40">
        <f t="shared" si="15"/>
        <v>0</v>
      </c>
      <c r="X49" s="38">
        <v>0</v>
      </c>
      <c r="Y49" s="41">
        <v>0</v>
      </c>
      <c r="Z49" s="39">
        <v>0</v>
      </c>
      <c r="AA49" s="62">
        <f t="shared" si="16"/>
        <v>0</v>
      </c>
      <c r="AB49" s="38">
        <v>0</v>
      </c>
      <c r="AC49" s="41">
        <v>0</v>
      </c>
      <c r="AD49" s="39">
        <v>0</v>
      </c>
      <c r="AE49" s="43">
        <v>0</v>
      </c>
      <c r="AF49" s="66">
        <v>0</v>
      </c>
      <c r="AG49" s="38">
        <v>0</v>
      </c>
      <c r="AH49" s="39">
        <v>0</v>
      </c>
      <c r="AI49" s="47">
        <v>0</v>
      </c>
      <c r="AJ49" s="45"/>
      <c r="AK49" s="39">
        <v>0</v>
      </c>
      <c r="AL49" s="45">
        <v>0</v>
      </c>
      <c r="AM49" s="39">
        <v>0</v>
      </c>
      <c r="AN49" s="48"/>
      <c r="AO49" s="48"/>
      <c r="AP49" s="48">
        <v>0</v>
      </c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83</v>
      </c>
      <c r="C50" s="38">
        <v>0</v>
      </c>
      <c r="D50" s="41">
        <v>0</v>
      </c>
      <c r="E50" s="41">
        <v>0</v>
      </c>
      <c r="F50" s="41">
        <v>1</v>
      </c>
      <c r="G50" s="41">
        <v>1</v>
      </c>
      <c r="H50" s="41">
        <v>4</v>
      </c>
      <c r="I50" s="41">
        <v>2</v>
      </c>
      <c r="J50" s="41">
        <v>3</v>
      </c>
      <c r="K50" s="41">
        <v>2</v>
      </c>
      <c r="L50" s="41">
        <v>5</v>
      </c>
      <c r="M50" s="41">
        <v>11</v>
      </c>
      <c r="N50" s="41">
        <v>11</v>
      </c>
      <c r="O50" s="41">
        <v>5</v>
      </c>
      <c r="P50" s="41">
        <v>16</v>
      </c>
      <c r="Q50" s="41">
        <v>9</v>
      </c>
      <c r="R50" s="41">
        <v>5</v>
      </c>
      <c r="S50" s="39">
        <v>8</v>
      </c>
      <c r="T50" s="55">
        <v>83</v>
      </c>
      <c r="U50" s="38">
        <v>33</v>
      </c>
      <c r="V50" s="39">
        <v>50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41</v>
      </c>
      <c r="AB50" s="38">
        <v>5</v>
      </c>
      <c r="AC50" s="41">
        <v>36</v>
      </c>
      <c r="AD50" s="39">
        <v>0</v>
      </c>
      <c r="AE50" s="43">
        <v>5</v>
      </c>
      <c r="AF50" s="39">
        <v>0</v>
      </c>
      <c r="AG50" s="38">
        <v>0</v>
      </c>
      <c r="AH50" s="39">
        <v>0</v>
      </c>
      <c r="AI50" s="47">
        <v>0</v>
      </c>
      <c r="AJ50" s="45"/>
      <c r="AK50" s="39">
        <v>8</v>
      </c>
      <c r="AL50" s="45">
        <v>0</v>
      </c>
      <c r="AM50" s="39">
        <v>4</v>
      </c>
      <c r="AN50" s="48"/>
      <c r="AO50" s="48"/>
      <c r="AP50" s="48">
        <v>0</v>
      </c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39">
        <v>0</v>
      </c>
      <c r="T51" s="55">
        <v>0</v>
      </c>
      <c r="U51" s="38">
        <v>0</v>
      </c>
      <c r="V51" s="39">
        <v>0</v>
      </c>
      <c r="W51" s="40">
        <f t="shared" si="15"/>
        <v>0</v>
      </c>
      <c r="X51" s="38">
        <v>0</v>
      </c>
      <c r="Y51" s="41">
        <v>0</v>
      </c>
      <c r="Z51" s="39">
        <v>0</v>
      </c>
      <c r="AA51" s="62">
        <f t="shared" si="16"/>
        <v>0</v>
      </c>
      <c r="AB51" s="38">
        <v>0</v>
      </c>
      <c r="AC51" s="41">
        <v>0</v>
      </c>
      <c r="AD51" s="39">
        <v>0</v>
      </c>
      <c r="AE51" s="43">
        <v>0</v>
      </c>
      <c r="AF51" s="57">
        <v>0</v>
      </c>
      <c r="AG51" s="38">
        <v>0</v>
      </c>
      <c r="AH51" s="39">
        <v>0</v>
      </c>
      <c r="AI51" s="47">
        <v>0</v>
      </c>
      <c r="AJ51" s="45"/>
      <c r="AK51" s="39">
        <v>0</v>
      </c>
      <c r="AL51" s="69">
        <v>0</v>
      </c>
      <c r="AM51" s="57">
        <v>0</v>
      </c>
      <c r="AN51" s="70"/>
      <c r="AO51" s="39"/>
      <c r="AP51" s="48">
        <v>0</v>
      </c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39">
        <v>0</v>
      </c>
      <c r="T52" s="55">
        <v>0</v>
      </c>
      <c r="U52" s="38">
        <v>0</v>
      </c>
      <c r="V52" s="39">
        <v>0</v>
      </c>
      <c r="W52" s="40">
        <f t="shared" si="15"/>
        <v>0</v>
      </c>
      <c r="X52" s="38">
        <v>0</v>
      </c>
      <c r="Y52" s="41">
        <v>0</v>
      </c>
      <c r="Z52" s="39">
        <v>0</v>
      </c>
      <c r="AA52" s="62">
        <f t="shared" si="16"/>
        <v>0</v>
      </c>
      <c r="AB52" s="38">
        <v>0</v>
      </c>
      <c r="AC52" s="41">
        <v>0</v>
      </c>
      <c r="AD52" s="39">
        <v>0</v>
      </c>
      <c r="AE52" s="43">
        <v>0</v>
      </c>
      <c r="AF52" s="57">
        <v>0</v>
      </c>
      <c r="AG52" s="38">
        <v>0</v>
      </c>
      <c r="AH52" s="39">
        <v>0</v>
      </c>
      <c r="AI52" s="47">
        <v>0</v>
      </c>
      <c r="AJ52" s="45"/>
      <c r="AK52" s="39">
        <v>0</v>
      </c>
      <c r="AL52" s="69">
        <v>0</v>
      </c>
      <c r="AM52" s="57">
        <v>0</v>
      </c>
      <c r="AN52" s="70"/>
      <c r="AO52" s="39"/>
      <c r="AP52" s="48">
        <v>0</v>
      </c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39">
        <v>0</v>
      </c>
      <c r="T53" s="55">
        <v>0</v>
      </c>
      <c r="U53" s="38">
        <v>0</v>
      </c>
      <c r="V53" s="39">
        <v>0</v>
      </c>
      <c r="W53" s="40">
        <f t="shared" si="15"/>
        <v>0</v>
      </c>
      <c r="X53" s="38">
        <v>0</v>
      </c>
      <c r="Y53" s="41">
        <v>0</v>
      </c>
      <c r="Z53" s="39">
        <v>0</v>
      </c>
      <c r="AA53" s="62">
        <f t="shared" si="16"/>
        <v>0</v>
      </c>
      <c r="AB53" s="38">
        <v>0</v>
      </c>
      <c r="AC53" s="41">
        <v>0</v>
      </c>
      <c r="AD53" s="39">
        <v>0</v>
      </c>
      <c r="AE53" s="43">
        <v>0</v>
      </c>
      <c r="AF53" s="57">
        <v>0</v>
      </c>
      <c r="AG53" s="38">
        <v>0</v>
      </c>
      <c r="AH53" s="39">
        <v>0</v>
      </c>
      <c r="AI53" s="47">
        <v>0</v>
      </c>
      <c r="AJ53" s="45"/>
      <c r="AK53" s="39">
        <v>0</v>
      </c>
      <c r="AL53" s="69">
        <v>0</v>
      </c>
      <c r="AM53" s="57">
        <v>0</v>
      </c>
      <c r="AN53" s="70"/>
      <c r="AO53" s="39"/>
      <c r="AP53" s="48">
        <v>0</v>
      </c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322</v>
      </c>
      <c r="C54" s="38">
        <v>0</v>
      </c>
      <c r="D54" s="41">
        <v>0</v>
      </c>
      <c r="E54" s="41">
        <v>0</v>
      </c>
      <c r="F54" s="41">
        <v>2</v>
      </c>
      <c r="G54" s="41">
        <v>1</v>
      </c>
      <c r="H54" s="41">
        <v>1</v>
      </c>
      <c r="I54" s="41">
        <v>6</v>
      </c>
      <c r="J54" s="41">
        <v>4</v>
      </c>
      <c r="K54" s="41">
        <v>5</v>
      </c>
      <c r="L54" s="41">
        <v>14</v>
      </c>
      <c r="M54" s="41">
        <v>21</v>
      </c>
      <c r="N54" s="41">
        <v>19</v>
      </c>
      <c r="O54" s="41">
        <v>28</v>
      </c>
      <c r="P54" s="41">
        <v>41</v>
      </c>
      <c r="Q54" s="41">
        <v>60</v>
      </c>
      <c r="R54" s="41">
        <v>45</v>
      </c>
      <c r="S54" s="39">
        <v>75</v>
      </c>
      <c r="T54" s="55">
        <v>322</v>
      </c>
      <c r="U54" s="38">
        <v>151</v>
      </c>
      <c r="V54" s="39">
        <v>171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123</v>
      </c>
      <c r="AB54" s="38">
        <v>0</v>
      </c>
      <c r="AC54" s="41">
        <v>123</v>
      </c>
      <c r="AD54" s="39">
        <v>0</v>
      </c>
      <c r="AE54" s="43">
        <v>0</v>
      </c>
      <c r="AF54" s="57">
        <v>0</v>
      </c>
      <c r="AG54" s="38">
        <v>0</v>
      </c>
      <c r="AH54" s="39">
        <v>1</v>
      </c>
      <c r="AI54" s="47">
        <v>31</v>
      </c>
      <c r="AJ54" s="45"/>
      <c r="AK54" s="39">
        <v>0</v>
      </c>
      <c r="AL54" s="69">
        <v>0</v>
      </c>
      <c r="AM54" s="57">
        <v>0</v>
      </c>
      <c r="AN54" s="70"/>
      <c r="AO54" s="39"/>
      <c r="AP54" s="48">
        <v>0</v>
      </c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208</v>
      </c>
      <c r="C55" s="38">
        <v>0</v>
      </c>
      <c r="D55" s="41">
        <v>0</v>
      </c>
      <c r="E55" s="41">
        <v>0</v>
      </c>
      <c r="F55" s="41">
        <v>6</v>
      </c>
      <c r="G55" s="41">
        <v>25</v>
      </c>
      <c r="H55" s="41">
        <v>57</v>
      </c>
      <c r="I55" s="41">
        <v>51</v>
      </c>
      <c r="J55" s="41">
        <v>48</v>
      </c>
      <c r="K55" s="41">
        <v>21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208</v>
      </c>
      <c r="U55" s="38">
        <v>0</v>
      </c>
      <c r="V55" s="39">
        <v>208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53</v>
      </c>
      <c r="AB55" s="38">
        <v>20</v>
      </c>
      <c r="AC55" s="41">
        <v>33</v>
      </c>
      <c r="AD55" s="39">
        <v>0</v>
      </c>
      <c r="AE55" s="43">
        <v>20</v>
      </c>
      <c r="AF55" s="57">
        <v>0</v>
      </c>
      <c r="AG55" s="38">
        <v>23</v>
      </c>
      <c r="AH55" s="39">
        <v>36</v>
      </c>
      <c r="AI55" s="47">
        <v>3</v>
      </c>
      <c r="AJ55" s="45"/>
      <c r="AK55" s="39">
        <v>5</v>
      </c>
      <c r="AL55" s="69">
        <v>0</v>
      </c>
      <c r="AM55" s="57">
        <v>3</v>
      </c>
      <c r="AN55" s="70"/>
      <c r="AO55" s="39"/>
      <c r="AP55" s="48">
        <v>0</v>
      </c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59</v>
      </c>
      <c r="C56" s="38">
        <v>2</v>
      </c>
      <c r="D56" s="41">
        <v>18</v>
      </c>
      <c r="E56" s="41">
        <v>25</v>
      </c>
      <c r="F56" s="41">
        <v>12</v>
      </c>
      <c r="G56" s="41">
        <v>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59</v>
      </c>
      <c r="U56" s="38">
        <v>1</v>
      </c>
      <c r="V56" s="39">
        <v>58</v>
      </c>
      <c r="W56" s="40">
        <f t="shared" si="15"/>
        <v>14</v>
      </c>
      <c r="X56" s="38">
        <v>3</v>
      </c>
      <c r="Y56" s="41">
        <v>11</v>
      </c>
      <c r="Z56" s="39">
        <v>0</v>
      </c>
      <c r="AA56" s="62">
        <f t="shared" si="16"/>
        <v>4</v>
      </c>
      <c r="AB56" s="38">
        <v>1</v>
      </c>
      <c r="AC56" s="41">
        <v>3</v>
      </c>
      <c r="AD56" s="39">
        <v>0</v>
      </c>
      <c r="AE56" s="43">
        <v>1</v>
      </c>
      <c r="AF56" s="57">
        <v>0</v>
      </c>
      <c r="AG56" s="38">
        <v>4</v>
      </c>
      <c r="AH56" s="39">
        <v>3</v>
      </c>
      <c r="AI56" s="47">
        <v>4</v>
      </c>
      <c r="AJ56" s="45"/>
      <c r="AK56" s="39">
        <v>0</v>
      </c>
      <c r="AL56" s="69">
        <v>0</v>
      </c>
      <c r="AM56" s="57">
        <v>0</v>
      </c>
      <c r="AN56" s="70"/>
      <c r="AO56" s="39"/>
      <c r="AP56" s="48">
        <v>0</v>
      </c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419</v>
      </c>
      <c r="C57" s="38">
        <v>0</v>
      </c>
      <c r="D57" s="41">
        <v>0</v>
      </c>
      <c r="E57" s="41">
        <v>0</v>
      </c>
      <c r="F57" s="41">
        <v>2</v>
      </c>
      <c r="G57" s="41">
        <v>18</v>
      </c>
      <c r="H57" s="41">
        <v>34</v>
      </c>
      <c r="I57" s="41">
        <v>53</v>
      </c>
      <c r="J57" s="41">
        <v>57</v>
      </c>
      <c r="K57" s="41">
        <v>49</v>
      </c>
      <c r="L57" s="41">
        <v>65</v>
      </c>
      <c r="M57" s="41">
        <v>47</v>
      </c>
      <c r="N57" s="41">
        <v>40</v>
      </c>
      <c r="O57" s="41">
        <v>14</v>
      </c>
      <c r="P57" s="41">
        <v>15</v>
      </c>
      <c r="Q57" s="41">
        <v>17</v>
      </c>
      <c r="R57" s="41">
        <v>6</v>
      </c>
      <c r="S57" s="39">
        <v>2</v>
      </c>
      <c r="T57" s="55">
        <v>417</v>
      </c>
      <c r="U57" s="38">
        <v>0</v>
      </c>
      <c r="V57" s="39">
        <v>419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223</v>
      </c>
      <c r="AB57" s="38">
        <v>37</v>
      </c>
      <c r="AC57" s="41">
        <v>186</v>
      </c>
      <c r="AD57" s="39">
        <v>0</v>
      </c>
      <c r="AE57" s="43">
        <v>27</v>
      </c>
      <c r="AF57" s="57">
        <v>0</v>
      </c>
      <c r="AG57" s="38">
        <v>24</v>
      </c>
      <c r="AH57" s="39">
        <v>29</v>
      </c>
      <c r="AI57" s="47">
        <v>1</v>
      </c>
      <c r="AJ57" s="45"/>
      <c r="AK57" s="39">
        <v>0</v>
      </c>
      <c r="AL57" s="69">
        <v>0</v>
      </c>
      <c r="AM57" s="57">
        <v>14</v>
      </c>
      <c r="AN57" s="70"/>
      <c r="AO57" s="39"/>
      <c r="AP57" s="48">
        <v>0</v>
      </c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510</v>
      </c>
      <c r="C58" s="38">
        <v>15</v>
      </c>
      <c r="D58" s="41">
        <v>3</v>
      </c>
      <c r="E58" s="41">
        <v>5</v>
      </c>
      <c r="F58" s="41">
        <v>4</v>
      </c>
      <c r="G58" s="41">
        <v>4</v>
      </c>
      <c r="H58" s="41">
        <v>8</v>
      </c>
      <c r="I58" s="41">
        <v>11</v>
      </c>
      <c r="J58" s="41">
        <v>9</v>
      </c>
      <c r="K58" s="41">
        <v>20</v>
      </c>
      <c r="L58" s="41">
        <v>19</v>
      </c>
      <c r="M58" s="41">
        <v>28</v>
      </c>
      <c r="N58" s="41">
        <v>47</v>
      </c>
      <c r="O58" s="41">
        <v>44</v>
      </c>
      <c r="P58" s="41">
        <v>56</v>
      </c>
      <c r="Q58" s="41">
        <v>77</v>
      </c>
      <c r="R58" s="41">
        <v>71</v>
      </c>
      <c r="S58" s="39">
        <v>89</v>
      </c>
      <c r="T58" s="55">
        <v>510</v>
      </c>
      <c r="U58" s="38">
        <v>237</v>
      </c>
      <c r="V58" s="39">
        <v>273</v>
      </c>
      <c r="W58" s="40">
        <f t="shared" si="15"/>
        <v>17</v>
      </c>
      <c r="X58" s="38">
        <v>14</v>
      </c>
      <c r="Y58" s="41">
        <v>3</v>
      </c>
      <c r="Z58" s="39">
        <v>0</v>
      </c>
      <c r="AA58" s="62">
        <f t="shared" si="16"/>
        <v>174</v>
      </c>
      <c r="AB58" s="38">
        <v>44</v>
      </c>
      <c r="AC58" s="41">
        <v>130</v>
      </c>
      <c r="AD58" s="39">
        <v>0</v>
      </c>
      <c r="AE58" s="43">
        <v>58</v>
      </c>
      <c r="AF58" s="57">
        <v>8</v>
      </c>
      <c r="AG58" s="38">
        <v>22</v>
      </c>
      <c r="AH58" s="39">
        <v>29</v>
      </c>
      <c r="AI58" s="47">
        <v>224</v>
      </c>
      <c r="AJ58" s="45"/>
      <c r="AK58" s="39">
        <v>0</v>
      </c>
      <c r="AL58" s="69">
        <v>4</v>
      </c>
      <c r="AM58" s="57">
        <v>9</v>
      </c>
      <c r="AN58" s="70"/>
      <c r="AO58" s="39"/>
      <c r="AP58" s="48">
        <v>0</v>
      </c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296</v>
      </c>
      <c r="C59" s="38">
        <v>23</v>
      </c>
      <c r="D59" s="41">
        <v>31</v>
      </c>
      <c r="E59" s="41">
        <v>10</v>
      </c>
      <c r="F59" s="41">
        <v>12</v>
      </c>
      <c r="G59" s="41">
        <v>6</v>
      </c>
      <c r="H59" s="41">
        <v>10</v>
      </c>
      <c r="I59" s="41">
        <v>11</v>
      </c>
      <c r="J59" s="41">
        <v>6</v>
      </c>
      <c r="K59" s="41">
        <v>11</v>
      </c>
      <c r="L59" s="41">
        <v>17</v>
      </c>
      <c r="M59" s="41">
        <v>12</v>
      </c>
      <c r="N59" s="41">
        <v>20</v>
      </c>
      <c r="O59" s="41">
        <v>22</v>
      </c>
      <c r="P59" s="41">
        <v>28</v>
      </c>
      <c r="Q59" s="41">
        <v>25</v>
      </c>
      <c r="R59" s="41">
        <v>21</v>
      </c>
      <c r="S59" s="39">
        <v>31</v>
      </c>
      <c r="T59" s="55">
        <v>296</v>
      </c>
      <c r="U59" s="38">
        <v>148</v>
      </c>
      <c r="V59" s="39">
        <v>148</v>
      </c>
      <c r="W59" s="40">
        <f t="shared" si="15"/>
        <v>40</v>
      </c>
      <c r="X59" s="38">
        <v>15</v>
      </c>
      <c r="Y59" s="41">
        <v>25</v>
      </c>
      <c r="Z59" s="39">
        <v>0</v>
      </c>
      <c r="AA59" s="62">
        <f t="shared" si="16"/>
        <v>154</v>
      </c>
      <c r="AB59" s="38">
        <v>31</v>
      </c>
      <c r="AC59" s="41">
        <v>123</v>
      </c>
      <c r="AD59" s="39">
        <v>0</v>
      </c>
      <c r="AE59" s="43">
        <v>46</v>
      </c>
      <c r="AF59" s="39">
        <v>0</v>
      </c>
      <c r="AG59" s="38">
        <v>26</v>
      </c>
      <c r="AH59" s="39">
        <v>7</v>
      </c>
      <c r="AI59" s="47">
        <v>1</v>
      </c>
      <c r="AJ59" s="45"/>
      <c r="AK59" s="39">
        <v>0</v>
      </c>
      <c r="AL59" s="69">
        <v>1</v>
      </c>
      <c r="AM59" s="57">
        <v>3</v>
      </c>
      <c r="AN59" s="70"/>
      <c r="AO59" s="39"/>
      <c r="AP59" s="48">
        <v>0</v>
      </c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149</v>
      </c>
      <c r="C60" s="38">
        <v>73</v>
      </c>
      <c r="D60" s="41">
        <v>36</v>
      </c>
      <c r="E60" s="41">
        <v>36</v>
      </c>
      <c r="F60" s="41">
        <v>4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149</v>
      </c>
      <c r="U60" s="38">
        <v>63</v>
      </c>
      <c r="V60" s="39">
        <v>86</v>
      </c>
      <c r="W60" s="40">
        <f t="shared" si="15"/>
        <v>86</v>
      </c>
      <c r="X60" s="38">
        <v>13</v>
      </c>
      <c r="Y60" s="41">
        <v>73</v>
      </c>
      <c r="Z60" s="39">
        <v>0</v>
      </c>
      <c r="AA60" s="62">
        <f t="shared" si="16"/>
        <v>1</v>
      </c>
      <c r="AB60" s="38">
        <v>0</v>
      </c>
      <c r="AC60" s="41">
        <v>1</v>
      </c>
      <c r="AD60" s="39">
        <v>0</v>
      </c>
      <c r="AE60" s="43">
        <v>13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8</v>
      </c>
      <c r="AM60" s="57">
        <v>0</v>
      </c>
      <c r="AN60" s="70"/>
      <c r="AO60" s="39"/>
      <c r="AP60" s="48">
        <v>0</v>
      </c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393</v>
      </c>
      <c r="C61" s="38">
        <v>10</v>
      </c>
      <c r="D61" s="41">
        <v>16</v>
      </c>
      <c r="E61" s="41">
        <v>21</v>
      </c>
      <c r="F61" s="41">
        <v>19</v>
      </c>
      <c r="G61" s="41">
        <v>9</v>
      </c>
      <c r="H61" s="41">
        <v>20</v>
      </c>
      <c r="I61" s="41">
        <v>32</v>
      </c>
      <c r="J61" s="41">
        <v>38</v>
      </c>
      <c r="K61" s="41">
        <v>43</v>
      </c>
      <c r="L61" s="41">
        <v>37</v>
      </c>
      <c r="M61" s="41">
        <v>33</v>
      </c>
      <c r="N61" s="41">
        <v>37</v>
      </c>
      <c r="O61" s="41">
        <v>30</v>
      </c>
      <c r="P61" s="41">
        <v>48</v>
      </c>
      <c r="Q61" s="41">
        <v>0</v>
      </c>
      <c r="R61" s="41">
        <v>0</v>
      </c>
      <c r="S61" s="39">
        <v>0</v>
      </c>
      <c r="T61" s="55">
        <v>392</v>
      </c>
      <c r="U61" s="38">
        <v>159</v>
      </c>
      <c r="V61" s="39">
        <v>234</v>
      </c>
      <c r="W61" s="40">
        <f t="shared" si="15"/>
        <v>0</v>
      </c>
      <c r="X61" s="38"/>
      <c r="Y61" s="41"/>
      <c r="Z61" s="39"/>
      <c r="AA61" s="62">
        <f t="shared" si="16"/>
        <v>205</v>
      </c>
      <c r="AB61" s="38">
        <v>32</v>
      </c>
      <c r="AC61" s="41">
        <v>173</v>
      </c>
      <c r="AD61" s="39">
        <v>0</v>
      </c>
      <c r="AE61" s="43">
        <v>28</v>
      </c>
      <c r="AF61" s="66">
        <v>10</v>
      </c>
      <c r="AG61" s="38">
        <v>4</v>
      </c>
      <c r="AH61" s="39">
        <v>6</v>
      </c>
      <c r="AI61" s="47">
        <v>8</v>
      </c>
      <c r="AJ61" s="45">
        <v>0</v>
      </c>
      <c r="AK61" s="39">
        <v>33</v>
      </c>
      <c r="AL61" s="69">
        <v>0</v>
      </c>
      <c r="AM61" s="57">
        <v>24</v>
      </c>
      <c r="AN61" s="70"/>
      <c r="AO61" s="39"/>
      <c r="AP61" s="48">
        <v>0</v>
      </c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>
        <v>0</v>
      </c>
      <c r="AC62" s="41">
        <v>0</v>
      </c>
      <c r="AD62" s="39">
        <v>0</v>
      </c>
      <c r="AE62" s="43">
        <v>0</v>
      </c>
      <c r="AF62" s="57">
        <v>0</v>
      </c>
      <c r="AG62" s="38">
        <v>0</v>
      </c>
      <c r="AH62" s="39">
        <v>0</v>
      </c>
      <c r="AI62" s="47">
        <v>0</v>
      </c>
      <c r="AJ62" s="45"/>
      <c r="AK62" s="39">
        <v>0</v>
      </c>
      <c r="AL62" s="69">
        <v>0</v>
      </c>
      <c r="AM62" s="57">
        <v>0</v>
      </c>
      <c r="AN62" s="70"/>
      <c r="AO62" s="39"/>
      <c r="AP62" s="48">
        <v>0</v>
      </c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518</v>
      </c>
      <c r="C63" s="38">
        <v>0</v>
      </c>
      <c r="D63" s="41">
        <v>0</v>
      </c>
      <c r="E63" s="41">
        <v>0</v>
      </c>
      <c r="F63" s="41">
        <v>5</v>
      </c>
      <c r="G63" s="41">
        <v>7</v>
      </c>
      <c r="H63" s="41">
        <v>7</v>
      </c>
      <c r="I63" s="41">
        <v>8</v>
      </c>
      <c r="J63" s="41">
        <v>12</v>
      </c>
      <c r="K63" s="41">
        <v>5</v>
      </c>
      <c r="L63" s="41">
        <v>22</v>
      </c>
      <c r="M63" s="41">
        <v>25</v>
      </c>
      <c r="N63" s="41">
        <v>35</v>
      </c>
      <c r="O63" s="41">
        <v>53</v>
      </c>
      <c r="P63" s="41">
        <v>79</v>
      </c>
      <c r="Q63" s="41">
        <v>102</v>
      </c>
      <c r="R63" s="41">
        <v>83</v>
      </c>
      <c r="S63" s="39">
        <v>75</v>
      </c>
      <c r="T63" s="55">
        <v>518</v>
      </c>
      <c r="U63" s="38">
        <v>454</v>
      </c>
      <c r="V63" s="39">
        <v>64</v>
      </c>
      <c r="W63" s="40">
        <f t="shared" si="15"/>
        <v>0</v>
      </c>
      <c r="X63" s="38"/>
      <c r="Y63" s="41"/>
      <c r="Z63" s="39"/>
      <c r="AA63" s="62">
        <f t="shared" si="16"/>
        <v>271</v>
      </c>
      <c r="AB63" s="38">
        <v>68</v>
      </c>
      <c r="AC63" s="41">
        <v>203</v>
      </c>
      <c r="AD63" s="39">
        <v>0</v>
      </c>
      <c r="AE63" s="43">
        <v>68</v>
      </c>
      <c r="AF63" s="57">
        <v>20</v>
      </c>
      <c r="AG63" s="38">
        <v>3</v>
      </c>
      <c r="AH63" s="39">
        <v>7</v>
      </c>
      <c r="AI63" s="47">
        <v>0</v>
      </c>
      <c r="AJ63" s="45"/>
      <c r="AK63" s="39">
        <v>27</v>
      </c>
      <c r="AL63" s="69">
        <v>0</v>
      </c>
      <c r="AM63" s="57">
        <v>194</v>
      </c>
      <c r="AN63" s="70"/>
      <c r="AO63" s="39"/>
      <c r="AP63" s="48">
        <v>0</v>
      </c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>
        <v>0</v>
      </c>
      <c r="AC64" s="41">
        <v>0</v>
      </c>
      <c r="AD64" s="39">
        <v>0</v>
      </c>
      <c r="AE64" s="43">
        <v>0</v>
      </c>
      <c r="AF64" s="57">
        <v>0</v>
      </c>
      <c r="AG64" s="38">
        <v>0</v>
      </c>
      <c r="AH64" s="39">
        <v>0</v>
      </c>
      <c r="AI64" s="47">
        <v>0</v>
      </c>
      <c r="AJ64" s="45"/>
      <c r="AK64" s="39">
        <v>0</v>
      </c>
      <c r="AL64" s="71">
        <v>0</v>
      </c>
      <c r="AM64" s="72">
        <v>0</v>
      </c>
      <c r="AN64" s="70"/>
      <c r="AO64" s="39"/>
      <c r="AP64" s="48">
        <v>0</v>
      </c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143</v>
      </c>
      <c r="C65" s="38">
        <v>0</v>
      </c>
      <c r="D65" s="41">
        <v>0</v>
      </c>
      <c r="E65" s="41">
        <v>0</v>
      </c>
      <c r="F65" s="41">
        <v>0</v>
      </c>
      <c r="G65" s="41">
        <v>11</v>
      </c>
      <c r="H65" s="41">
        <v>17</v>
      </c>
      <c r="I65" s="41">
        <v>16</v>
      </c>
      <c r="J65" s="41">
        <v>10</v>
      </c>
      <c r="K65" s="41">
        <v>16</v>
      </c>
      <c r="L65" s="41">
        <v>19</v>
      </c>
      <c r="M65" s="41">
        <v>11</v>
      </c>
      <c r="N65" s="41">
        <v>17</v>
      </c>
      <c r="O65" s="41">
        <v>17</v>
      </c>
      <c r="P65" s="41">
        <v>5</v>
      </c>
      <c r="Q65" s="41">
        <v>2</v>
      </c>
      <c r="R65" s="41">
        <v>2</v>
      </c>
      <c r="S65" s="39">
        <v>0</v>
      </c>
      <c r="T65" s="55">
        <v>143</v>
      </c>
      <c r="U65" s="38">
        <v>26</v>
      </c>
      <c r="V65" s="39">
        <v>117</v>
      </c>
      <c r="W65" s="40">
        <f t="shared" si="15"/>
        <v>0</v>
      </c>
      <c r="X65" s="38"/>
      <c r="Y65" s="41"/>
      <c r="Z65" s="39"/>
      <c r="AA65" s="62">
        <f t="shared" si="16"/>
        <v>122</v>
      </c>
      <c r="AB65" s="38">
        <v>0</v>
      </c>
      <c r="AC65" s="41">
        <v>122</v>
      </c>
      <c r="AD65" s="39">
        <v>0</v>
      </c>
      <c r="AE65" s="43">
        <v>0</v>
      </c>
      <c r="AF65" s="39">
        <v>0</v>
      </c>
      <c r="AG65" s="38">
        <v>23</v>
      </c>
      <c r="AH65" s="39">
        <v>1</v>
      </c>
      <c r="AI65" s="47">
        <v>1</v>
      </c>
      <c r="AJ65" s="45"/>
      <c r="AK65" s="39">
        <v>0</v>
      </c>
      <c r="AL65" s="71">
        <v>0</v>
      </c>
      <c r="AM65" s="72">
        <v>1</v>
      </c>
      <c r="AN65" s="70"/>
      <c r="AO65" s="39"/>
      <c r="AP65" s="48">
        <v>0</v>
      </c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/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/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/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/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/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74" t="s">
        <v>118</v>
      </c>
      <c r="B71" s="536">
        <f t="shared" ref="B71:AA71" si="17">SUM(B11:B70)</f>
        <v>5851</v>
      </c>
      <c r="C71" s="91">
        <f t="shared" si="17"/>
        <v>458</v>
      </c>
      <c r="D71" s="92">
        <f t="shared" si="17"/>
        <v>322</v>
      </c>
      <c r="E71" s="92">
        <f t="shared" si="17"/>
        <v>272</v>
      </c>
      <c r="F71" s="92">
        <f t="shared" si="17"/>
        <v>153</v>
      </c>
      <c r="G71" s="92">
        <f t="shared" si="17"/>
        <v>142</v>
      </c>
      <c r="H71" s="92">
        <f t="shared" si="17"/>
        <v>270</v>
      </c>
      <c r="I71" s="92">
        <f t="shared" si="17"/>
        <v>299</v>
      </c>
      <c r="J71" s="92">
        <f t="shared" si="17"/>
        <v>299</v>
      </c>
      <c r="K71" s="92">
        <f t="shared" si="17"/>
        <v>282</v>
      </c>
      <c r="L71" s="92">
        <f t="shared" si="17"/>
        <v>375</v>
      </c>
      <c r="M71" s="92">
        <f t="shared" si="17"/>
        <v>353</v>
      </c>
      <c r="N71" s="92">
        <f t="shared" si="17"/>
        <v>447</v>
      </c>
      <c r="O71" s="92">
        <f t="shared" si="17"/>
        <v>434</v>
      </c>
      <c r="P71" s="92">
        <f t="shared" si="17"/>
        <v>493</v>
      </c>
      <c r="Q71" s="92">
        <f t="shared" si="17"/>
        <v>472</v>
      </c>
      <c r="R71" s="92">
        <f t="shared" si="17"/>
        <v>366</v>
      </c>
      <c r="S71" s="93">
        <f t="shared" si="17"/>
        <v>414</v>
      </c>
      <c r="T71" s="94">
        <f t="shared" si="17"/>
        <v>5837</v>
      </c>
      <c r="U71" s="95">
        <f t="shared" si="17"/>
        <v>2452</v>
      </c>
      <c r="V71" s="93">
        <f t="shared" si="17"/>
        <v>3399</v>
      </c>
      <c r="W71" s="95">
        <f t="shared" si="17"/>
        <v>477</v>
      </c>
      <c r="X71" s="95">
        <f t="shared" si="17"/>
        <v>117</v>
      </c>
      <c r="Y71" s="92">
        <f t="shared" si="17"/>
        <v>360</v>
      </c>
      <c r="Z71" s="94">
        <f t="shared" si="17"/>
        <v>0</v>
      </c>
      <c r="AA71" s="91">
        <f t="shared" si="17"/>
        <v>2259</v>
      </c>
      <c r="AB71" s="95">
        <f t="shared" ref="AB71:AX71" si="18">SUM(AB11:AB70)</f>
        <v>494</v>
      </c>
      <c r="AC71" s="92">
        <f t="shared" si="18"/>
        <v>1764</v>
      </c>
      <c r="AD71" s="93">
        <f t="shared" si="18"/>
        <v>1</v>
      </c>
      <c r="AE71" s="95">
        <f t="shared" si="18"/>
        <v>579</v>
      </c>
      <c r="AF71" s="93">
        <f t="shared" si="18"/>
        <v>71</v>
      </c>
      <c r="AG71" s="91">
        <f t="shared" si="18"/>
        <v>225</v>
      </c>
      <c r="AH71" s="96">
        <f t="shared" si="18"/>
        <v>225</v>
      </c>
      <c r="AI71" s="96">
        <f t="shared" si="18"/>
        <v>2946</v>
      </c>
      <c r="AJ71" s="95">
        <f t="shared" si="18"/>
        <v>0</v>
      </c>
      <c r="AK71" s="93">
        <f t="shared" si="18"/>
        <v>296</v>
      </c>
      <c r="AL71" s="91">
        <f t="shared" si="18"/>
        <v>23</v>
      </c>
      <c r="AM71" s="96">
        <f t="shared" si="18"/>
        <v>330</v>
      </c>
      <c r="AN71" s="96">
        <f t="shared" si="18"/>
        <v>0</v>
      </c>
      <c r="AO71" s="96">
        <f t="shared" si="18"/>
        <v>0</v>
      </c>
      <c r="AP71" s="96">
        <f t="shared" si="18"/>
        <v>10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9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146</v>
      </c>
      <c r="C75" s="38">
        <v>10</v>
      </c>
      <c r="D75" s="41">
        <v>16</v>
      </c>
      <c r="E75" s="41">
        <v>21</v>
      </c>
      <c r="F75" s="41">
        <v>7</v>
      </c>
      <c r="G75" s="41">
        <v>4</v>
      </c>
      <c r="H75" s="41">
        <v>7</v>
      </c>
      <c r="I75" s="41">
        <v>3</v>
      </c>
      <c r="J75" s="41">
        <v>6</v>
      </c>
      <c r="K75" s="41">
        <v>7</v>
      </c>
      <c r="L75" s="41">
        <v>10</v>
      </c>
      <c r="M75" s="41">
        <v>12</v>
      </c>
      <c r="N75" s="41">
        <v>12</v>
      </c>
      <c r="O75" s="41">
        <v>11</v>
      </c>
      <c r="P75" s="41">
        <v>13</v>
      </c>
      <c r="Q75" s="41">
        <v>2</v>
      </c>
      <c r="R75" s="41">
        <v>5</v>
      </c>
      <c r="S75" s="39">
        <v>0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201</v>
      </c>
      <c r="C76" s="38">
        <v>0</v>
      </c>
      <c r="D76" s="41">
        <v>0</v>
      </c>
      <c r="E76" s="41">
        <v>0</v>
      </c>
      <c r="F76" s="41">
        <v>3</v>
      </c>
      <c r="G76" s="41">
        <v>5</v>
      </c>
      <c r="H76" s="41">
        <v>6</v>
      </c>
      <c r="I76" s="41">
        <v>8</v>
      </c>
      <c r="J76" s="41">
        <v>8</v>
      </c>
      <c r="K76" s="41">
        <v>13</v>
      </c>
      <c r="L76" s="41">
        <v>24</v>
      </c>
      <c r="M76" s="41">
        <v>26</v>
      </c>
      <c r="N76" s="41">
        <v>25</v>
      </c>
      <c r="O76" s="41">
        <v>26</v>
      </c>
      <c r="P76" s="41">
        <v>29</v>
      </c>
      <c r="Q76" s="41">
        <v>16</v>
      </c>
      <c r="R76" s="41">
        <v>6</v>
      </c>
      <c r="S76" s="39">
        <v>6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208</v>
      </c>
      <c r="C77" s="38">
        <v>0</v>
      </c>
      <c r="D77" s="41">
        <v>0</v>
      </c>
      <c r="E77" s="41">
        <v>0</v>
      </c>
      <c r="F77" s="41">
        <v>6</v>
      </c>
      <c r="G77" s="41">
        <v>25</v>
      </c>
      <c r="H77" s="41">
        <v>57</v>
      </c>
      <c r="I77" s="41">
        <v>51</v>
      </c>
      <c r="J77" s="41">
        <v>48</v>
      </c>
      <c r="K77" s="41">
        <v>21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67</v>
      </c>
      <c r="C79" s="38">
        <v>0</v>
      </c>
      <c r="D79" s="41">
        <v>0</v>
      </c>
      <c r="E79" s="41">
        <v>0</v>
      </c>
      <c r="F79" s="41">
        <v>1</v>
      </c>
      <c r="G79" s="41">
        <v>0</v>
      </c>
      <c r="H79" s="41">
        <v>0</v>
      </c>
      <c r="I79" s="41">
        <v>5</v>
      </c>
      <c r="J79" s="41">
        <v>1</v>
      </c>
      <c r="K79" s="41">
        <v>3</v>
      </c>
      <c r="L79" s="41">
        <v>3</v>
      </c>
      <c r="M79" s="41">
        <v>7</v>
      </c>
      <c r="N79" s="41">
        <v>7</v>
      </c>
      <c r="O79" s="41">
        <v>5</v>
      </c>
      <c r="P79" s="41">
        <v>13</v>
      </c>
      <c r="Q79" s="41">
        <v>12</v>
      </c>
      <c r="R79" s="41">
        <v>10</v>
      </c>
      <c r="S79" s="39">
        <v>0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227</v>
      </c>
      <c r="C80" s="38">
        <v>0</v>
      </c>
      <c r="D80" s="41">
        <v>0</v>
      </c>
      <c r="E80" s="41">
        <v>0</v>
      </c>
      <c r="F80" s="41">
        <v>0</v>
      </c>
      <c r="G80" s="41">
        <v>1</v>
      </c>
      <c r="H80" s="41">
        <v>1</v>
      </c>
      <c r="I80" s="41">
        <v>5</v>
      </c>
      <c r="J80" s="41">
        <v>1</v>
      </c>
      <c r="K80" s="41">
        <v>2</v>
      </c>
      <c r="L80" s="41">
        <v>10</v>
      </c>
      <c r="M80" s="41">
        <v>14</v>
      </c>
      <c r="N80" s="41">
        <v>17</v>
      </c>
      <c r="O80" s="41">
        <v>18</v>
      </c>
      <c r="P80" s="41">
        <v>31</v>
      </c>
      <c r="Q80" s="41">
        <v>38</v>
      </c>
      <c r="R80" s="41">
        <v>34</v>
      </c>
      <c r="S80" s="39">
        <v>55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140</v>
      </c>
      <c r="C82" s="38">
        <v>0</v>
      </c>
      <c r="D82" s="41">
        <v>0</v>
      </c>
      <c r="E82" s="41">
        <v>0</v>
      </c>
      <c r="F82" s="41">
        <v>0</v>
      </c>
      <c r="G82" s="41">
        <v>6</v>
      </c>
      <c r="H82" s="41">
        <v>17</v>
      </c>
      <c r="I82" s="41">
        <v>21</v>
      </c>
      <c r="J82" s="41">
        <v>24</v>
      </c>
      <c r="K82" s="41">
        <v>12</v>
      </c>
      <c r="L82" s="41">
        <v>20</v>
      </c>
      <c r="M82" s="41">
        <v>15</v>
      </c>
      <c r="N82" s="41">
        <v>15</v>
      </c>
      <c r="O82" s="41">
        <v>1</v>
      </c>
      <c r="P82" s="41">
        <v>3</v>
      </c>
      <c r="Q82" s="41">
        <v>2</v>
      </c>
      <c r="R82" s="41">
        <v>3</v>
      </c>
      <c r="S82" s="39">
        <v>1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76</v>
      </c>
      <c r="C84" s="38">
        <v>3</v>
      </c>
      <c r="D84" s="41">
        <v>18</v>
      </c>
      <c r="E84" s="41">
        <v>32</v>
      </c>
      <c r="F84" s="41">
        <v>21</v>
      </c>
      <c r="G84" s="41">
        <v>2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105</v>
      </c>
      <c r="C85" s="38">
        <v>55</v>
      </c>
      <c r="D85" s="41">
        <v>27</v>
      </c>
      <c r="E85" s="41">
        <v>17</v>
      </c>
      <c r="F85" s="41">
        <v>6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7</v>
      </c>
      <c r="C86" s="38">
        <v>0</v>
      </c>
      <c r="D86" s="41">
        <v>0</v>
      </c>
      <c r="E86" s="41">
        <v>0</v>
      </c>
      <c r="F86" s="41">
        <v>0</v>
      </c>
      <c r="G86" s="41">
        <v>2</v>
      </c>
      <c r="H86" s="41">
        <v>1</v>
      </c>
      <c r="I86" s="41">
        <v>1</v>
      </c>
      <c r="J86" s="41">
        <v>0</v>
      </c>
      <c r="K86" s="41">
        <v>0</v>
      </c>
      <c r="L86" s="41">
        <v>0</v>
      </c>
      <c r="M86" s="41">
        <v>1</v>
      </c>
      <c r="N86" s="41">
        <v>2</v>
      </c>
      <c r="O86" s="41">
        <v>0</v>
      </c>
      <c r="P86" s="41">
        <v>0</v>
      </c>
      <c r="Q86" s="41"/>
      <c r="R86" s="41"/>
      <c r="S86" s="39"/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13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4</v>
      </c>
      <c r="I87" s="41">
        <v>0</v>
      </c>
      <c r="J87" s="41">
        <v>1</v>
      </c>
      <c r="K87" s="41">
        <v>5</v>
      </c>
      <c r="L87" s="41">
        <v>3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252</v>
      </c>
      <c r="C88" s="80">
        <v>0</v>
      </c>
      <c r="D88" s="81">
        <v>0</v>
      </c>
      <c r="E88" s="81">
        <v>0</v>
      </c>
      <c r="F88" s="81">
        <v>1</v>
      </c>
      <c r="G88" s="81">
        <v>12</v>
      </c>
      <c r="H88" s="81">
        <v>26</v>
      </c>
      <c r="I88" s="81">
        <v>31</v>
      </c>
      <c r="J88" s="81">
        <v>20</v>
      </c>
      <c r="K88" s="81">
        <v>31</v>
      </c>
      <c r="L88" s="81">
        <v>39</v>
      </c>
      <c r="M88" s="81">
        <v>23</v>
      </c>
      <c r="N88" s="81">
        <v>28</v>
      </c>
      <c r="O88" s="81">
        <v>28</v>
      </c>
      <c r="P88" s="81">
        <v>8</v>
      </c>
      <c r="Q88" s="81">
        <v>3</v>
      </c>
      <c r="R88" s="81">
        <v>2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1442</v>
      </c>
      <c r="C89" s="91">
        <f t="shared" si="20"/>
        <v>68</v>
      </c>
      <c r="D89" s="92">
        <f t="shared" si="20"/>
        <v>61</v>
      </c>
      <c r="E89" s="92">
        <f t="shared" si="20"/>
        <v>70</v>
      </c>
      <c r="F89" s="92">
        <f t="shared" si="20"/>
        <v>45</v>
      </c>
      <c r="G89" s="92">
        <f t="shared" si="20"/>
        <v>57</v>
      </c>
      <c r="H89" s="92">
        <f t="shared" si="20"/>
        <v>119</v>
      </c>
      <c r="I89" s="92">
        <f t="shared" si="20"/>
        <v>125</v>
      </c>
      <c r="J89" s="92">
        <f t="shared" si="20"/>
        <v>109</v>
      </c>
      <c r="K89" s="92">
        <f t="shared" si="20"/>
        <v>94</v>
      </c>
      <c r="L89" s="92">
        <f t="shared" si="20"/>
        <v>109</v>
      </c>
      <c r="M89" s="92">
        <f t="shared" si="20"/>
        <v>98</v>
      </c>
      <c r="N89" s="92">
        <f t="shared" si="20"/>
        <v>106</v>
      </c>
      <c r="O89" s="92">
        <f t="shared" si="20"/>
        <v>89</v>
      </c>
      <c r="P89" s="92">
        <f t="shared" si="20"/>
        <v>97</v>
      </c>
      <c r="Q89" s="92">
        <f t="shared" si="20"/>
        <v>73</v>
      </c>
      <c r="R89" s="92">
        <f t="shared" si="20"/>
        <v>60</v>
      </c>
      <c r="S89" s="93">
        <f t="shared" si="20"/>
        <v>62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73" t="s">
        <v>117</v>
      </c>
      <c r="F93" s="570" t="s">
        <v>116</v>
      </c>
      <c r="G93" s="567" t="s">
        <v>117</v>
      </c>
      <c r="H93" s="570" t="s">
        <v>116</v>
      </c>
      <c r="I93" s="567" t="s">
        <v>117</v>
      </c>
      <c r="J93" s="570" t="s">
        <v>116</v>
      </c>
      <c r="K93" s="567" t="s">
        <v>117</v>
      </c>
      <c r="L93" s="570" t="s">
        <v>116</v>
      </c>
      <c r="M93" s="567" t="s">
        <v>117</v>
      </c>
      <c r="N93" s="570" t="s">
        <v>116</v>
      </c>
      <c r="O93" s="567" t="s">
        <v>117</v>
      </c>
      <c r="P93" s="570" t="s">
        <v>116</v>
      </c>
      <c r="Q93" s="567" t="s">
        <v>117</v>
      </c>
      <c r="R93" s="570" t="s">
        <v>116</v>
      </c>
      <c r="S93" s="567" t="s">
        <v>117</v>
      </c>
      <c r="T93" s="570" t="s">
        <v>116</v>
      </c>
      <c r="U93" s="567" t="s">
        <v>117</v>
      </c>
      <c r="V93" s="570" t="s">
        <v>116</v>
      </c>
      <c r="W93" s="567" t="s">
        <v>117</v>
      </c>
      <c r="X93" s="570" t="s">
        <v>116</v>
      </c>
      <c r="Y93" s="567" t="s">
        <v>117</v>
      </c>
      <c r="Z93" s="570" t="s">
        <v>116</v>
      </c>
      <c r="AA93" s="567" t="s">
        <v>117</v>
      </c>
      <c r="AB93" s="570" t="s">
        <v>116</v>
      </c>
      <c r="AC93" s="567" t="s">
        <v>117</v>
      </c>
      <c r="AD93" s="570" t="s">
        <v>116</v>
      </c>
      <c r="AE93" s="567" t="s">
        <v>117</v>
      </c>
      <c r="AF93" s="570" t="s">
        <v>116</v>
      </c>
      <c r="AG93" s="567" t="s">
        <v>117</v>
      </c>
      <c r="AH93" s="570" t="s">
        <v>116</v>
      </c>
      <c r="AI93" s="567" t="s">
        <v>117</v>
      </c>
      <c r="AJ93" s="570" t="s">
        <v>116</v>
      </c>
      <c r="AK93" s="567" t="s">
        <v>117</v>
      </c>
      <c r="AL93" s="570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795</v>
      </c>
      <c r="D94" s="120">
        <f>SUM(F94+H94+J94+L94+N94+P94+R94+T94+V94+X94+Z94+AB94+AD94+AF94+AH94+AJ94+AL94)</f>
        <v>393</v>
      </c>
      <c r="E94" s="121">
        <f>SUM(G94+I94+K94+M94+O94+Q94+S94+U94+W94+Y94+AA94+AC94+AE94+AG94+AI94+AK94+AM94)</f>
        <v>402</v>
      </c>
      <c r="F94" s="122">
        <v>2</v>
      </c>
      <c r="G94" s="123">
        <v>0</v>
      </c>
      <c r="H94" s="122">
        <v>4</v>
      </c>
      <c r="I94" s="123">
        <v>6</v>
      </c>
      <c r="J94" s="122">
        <v>2</v>
      </c>
      <c r="K94" s="44">
        <v>1</v>
      </c>
      <c r="L94" s="122">
        <v>3</v>
      </c>
      <c r="M94" s="44">
        <v>2</v>
      </c>
      <c r="N94" s="122">
        <v>6</v>
      </c>
      <c r="O94" s="44">
        <v>6</v>
      </c>
      <c r="P94" s="122">
        <v>1</v>
      </c>
      <c r="Q94" s="44">
        <v>7</v>
      </c>
      <c r="R94" s="122">
        <v>6</v>
      </c>
      <c r="S94" s="44">
        <v>9</v>
      </c>
      <c r="T94" s="122">
        <v>6</v>
      </c>
      <c r="U94" s="44">
        <v>16</v>
      </c>
      <c r="V94" s="122">
        <v>11</v>
      </c>
      <c r="W94" s="44">
        <v>12</v>
      </c>
      <c r="X94" s="122">
        <v>10</v>
      </c>
      <c r="Y94" s="44">
        <v>23</v>
      </c>
      <c r="Z94" s="122">
        <v>15</v>
      </c>
      <c r="AA94" s="44">
        <v>24</v>
      </c>
      <c r="AB94" s="122">
        <v>39</v>
      </c>
      <c r="AC94" s="44">
        <v>28</v>
      </c>
      <c r="AD94" s="122">
        <v>29</v>
      </c>
      <c r="AE94" s="44">
        <v>49</v>
      </c>
      <c r="AF94" s="122">
        <v>66</v>
      </c>
      <c r="AG94" s="44">
        <v>55</v>
      </c>
      <c r="AH94" s="122">
        <v>66</v>
      </c>
      <c r="AI94" s="44">
        <v>57</v>
      </c>
      <c r="AJ94" s="122">
        <v>53</v>
      </c>
      <c r="AK94" s="44">
        <v>53</v>
      </c>
      <c r="AL94" s="124">
        <v>74</v>
      </c>
      <c r="AM94" s="125">
        <v>54</v>
      </c>
      <c r="AN94" s="123">
        <v>763</v>
      </c>
      <c r="AO94" s="126">
        <v>434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178</v>
      </c>
      <c r="D95" s="542"/>
      <c r="E95" s="543">
        <f>SUM(K95+M95+O95+Q95+S95+U95+W95+Y95+AA95+AC95+AE95+AG95+AI95+AK95+AM95)</f>
        <v>178</v>
      </c>
      <c r="F95" s="544"/>
      <c r="G95" s="545"/>
      <c r="H95" s="544"/>
      <c r="I95" s="545"/>
      <c r="J95" s="544"/>
      <c r="K95" s="534"/>
      <c r="L95" s="544"/>
      <c r="M95" s="534">
        <v>4</v>
      </c>
      <c r="N95" s="544"/>
      <c r="O95" s="534">
        <v>20</v>
      </c>
      <c r="P95" s="544"/>
      <c r="Q95" s="534">
        <v>47</v>
      </c>
      <c r="R95" s="544"/>
      <c r="S95" s="534">
        <v>43</v>
      </c>
      <c r="T95" s="544"/>
      <c r="U95" s="534">
        <v>43</v>
      </c>
      <c r="V95" s="544"/>
      <c r="W95" s="534">
        <v>20</v>
      </c>
      <c r="X95" s="544"/>
      <c r="Y95" s="534"/>
      <c r="Z95" s="544"/>
      <c r="AA95" s="534"/>
      <c r="AB95" s="544"/>
      <c r="AC95" s="534"/>
      <c r="AD95" s="544"/>
      <c r="AE95" s="534"/>
      <c r="AF95" s="544"/>
      <c r="AG95" s="534"/>
      <c r="AH95" s="544"/>
      <c r="AI95" s="534">
        <v>1</v>
      </c>
      <c r="AJ95" s="544"/>
      <c r="AK95" s="534"/>
      <c r="AL95" s="544"/>
      <c r="AM95" s="546"/>
      <c r="AN95" s="533">
        <v>178</v>
      </c>
      <c r="AO95" s="547">
        <v>157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0</v>
      </c>
      <c r="D96" s="138"/>
      <c r="E96" s="139">
        <f>SUM(K96+M96+O96+Q96+S96+U96+W96+Y96+AA96+AC96+AE96+AG96+AI96+AK96+AM96)</f>
        <v>0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/>
      <c r="AO96" s="144"/>
      <c r="AP96" s="145"/>
      <c r="AQ96" s="51"/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502</v>
      </c>
      <c r="D97" s="148">
        <f>SUM(F97+H97+J97+L97+N97+P97+R97+T97+V97+X97+Z97+AB97+AD97+AF97+AH97+AJ97+AL97)</f>
        <v>143</v>
      </c>
      <c r="E97" s="149">
        <f>SUM(G97+I97+K97+M97+O97+Q97+S97+U97+W97+Y97+AA97+AC97+AE97+AG97+AI97+AK97+AM97)</f>
        <v>359</v>
      </c>
      <c r="F97" s="38">
        <v>0</v>
      </c>
      <c r="G97" s="39">
        <v>0</v>
      </c>
      <c r="H97" s="38">
        <v>0</v>
      </c>
      <c r="I97" s="39">
        <v>0</v>
      </c>
      <c r="J97" s="38">
        <v>0</v>
      </c>
      <c r="K97" s="39">
        <v>2</v>
      </c>
      <c r="L97" s="38">
        <v>3</v>
      </c>
      <c r="M97" s="39">
        <v>2</v>
      </c>
      <c r="N97" s="38">
        <v>7</v>
      </c>
      <c r="O97" s="39">
        <v>19</v>
      </c>
      <c r="P97" s="38">
        <v>21</v>
      </c>
      <c r="Q97" s="39">
        <v>39</v>
      </c>
      <c r="R97" s="38">
        <v>18</v>
      </c>
      <c r="S97" s="39">
        <v>47</v>
      </c>
      <c r="T97" s="38">
        <v>13</v>
      </c>
      <c r="U97" s="39">
        <v>54</v>
      </c>
      <c r="V97" s="38">
        <v>20</v>
      </c>
      <c r="W97" s="39">
        <v>47</v>
      </c>
      <c r="X97" s="38">
        <v>24</v>
      </c>
      <c r="Y97" s="39">
        <v>41</v>
      </c>
      <c r="Z97" s="38">
        <v>23</v>
      </c>
      <c r="AA97" s="39">
        <v>43</v>
      </c>
      <c r="AB97" s="38">
        <v>8</v>
      </c>
      <c r="AC97" s="39">
        <v>33</v>
      </c>
      <c r="AD97" s="38">
        <v>2</v>
      </c>
      <c r="AE97" s="39">
        <v>10</v>
      </c>
      <c r="AF97" s="38">
        <v>1</v>
      </c>
      <c r="AG97" s="39">
        <v>11</v>
      </c>
      <c r="AH97" s="38">
        <v>2</v>
      </c>
      <c r="AI97" s="39">
        <v>6</v>
      </c>
      <c r="AJ97" s="38">
        <v>1</v>
      </c>
      <c r="AK97" s="39">
        <v>4</v>
      </c>
      <c r="AL97" s="45">
        <v>0</v>
      </c>
      <c r="AM97" s="150">
        <v>1</v>
      </c>
      <c r="AN97" s="55">
        <v>502</v>
      </c>
      <c r="AO97" s="70">
        <v>383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488</v>
      </c>
      <c r="D99" s="160">
        <f t="shared" ref="D99:E103" si="31">SUM(F99+H99+J99+L99+N99+P99+R99+T99+V99+X99+Z99+AB99+AD99+AF99+AH99+AJ99+AL99)</f>
        <v>228</v>
      </c>
      <c r="E99" s="161">
        <f t="shared" si="31"/>
        <v>260</v>
      </c>
      <c r="F99" s="58">
        <v>53</v>
      </c>
      <c r="G99" s="51">
        <v>40</v>
      </c>
      <c r="H99" s="58">
        <v>20</v>
      </c>
      <c r="I99" s="51">
        <v>9</v>
      </c>
      <c r="J99" s="58">
        <v>14</v>
      </c>
      <c r="K99" s="48">
        <v>12</v>
      </c>
      <c r="L99" s="58">
        <v>6</v>
      </c>
      <c r="M99" s="48">
        <v>7</v>
      </c>
      <c r="N99" s="58">
        <v>1</v>
      </c>
      <c r="O99" s="48">
        <v>5</v>
      </c>
      <c r="P99" s="58">
        <v>2</v>
      </c>
      <c r="Q99" s="48">
        <v>11</v>
      </c>
      <c r="R99" s="58">
        <v>7</v>
      </c>
      <c r="S99" s="48">
        <v>13</v>
      </c>
      <c r="T99" s="58">
        <v>2</v>
      </c>
      <c r="U99" s="48">
        <v>6</v>
      </c>
      <c r="V99" s="58">
        <v>9</v>
      </c>
      <c r="W99" s="48">
        <v>6</v>
      </c>
      <c r="X99" s="58">
        <v>8</v>
      </c>
      <c r="Y99" s="48">
        <v>14</v>
      </c>
      <c r="Z99" s="58">
        <v>13</v>
      </c>
      <c r="AA99" s="48">
        <v>14</v>
      </c>
      <c r="AB99" s="58">
        <v>9</v>
      </c>
      <c r="AC99" s="48">
        <v>15</v>
      </c>
      <c r="AD99" s="58">
        <v>8</v>
      </c>
      <c r="AE99" s="48">
        <v>22</v>
      </c>
      <c r="AF99" s="58">
        <v>19</v>
      </c>
      <c r="AG99" s="48">
        <v>19</v>
      </c>
      <c r="AH99" s="58">
        <v>21</v>
      </c>
      <c r="AI99" s="51">
        <v>18</v>
      </c>
      <c r="AJ99" s="58">
        <v>18</v>
      </c>
      <c r="AK99" s="51">
        <v>18</v>
      </c>
      <c r="AL99" s="75">
        <v>18</v>
      </c>
      <c r="AM99" s="143">
        <v>31</v>
      </c>
      <c r="AN99" s="51">
        <v>488</v>
      </c>
      <c r="AO99" s="144">
        <v>416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121</v>
      </c>
      <c r="D100" s="148">
        <f t="shared" si="31"/>
        <v>54</v>
      </c>
      <c r="E100" s="149">
        <f t="shared" si="31"/>
        <v>67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2</v>
      </c>
      <c r="M100" s="39">
        <v>0</v>
      </c>
      <c r="N100" s="38">
        <v>1</v>
      </c>
      <c r="O100" s="39">
        <v>1</v>
      </c>
      <c r="P100" s="38">
        <v>1</v>
      </c>
      <c r="Q100" s="39">
        <v>2</v>
      </c>
      <c r="R100" s="38">
        <v>2</v>
      </c>
      <c r="S100" s="39">
        <v>4</v>
      </c>
      <c r="T100" s="38">
        <v>1</v>
      </c>
      <c r="U100" s="39">
        <v>0</v>
      </c>
      <c r="V100" s="38">
        <v>0</v>
      </c>
      <c r="W100" s="39">
        <v>1</v>
      </c>
      <c r="X100" s="38">
        <v>1</v>
      </c>
      <c r="Y100" s="39">
        <v>13</v>
      </c>
      <c r="Z100" s="38">
        <v>2</v>
      </c>
      <c r="AA100" s="39">
        <v>4</v>
      </c>
      <c r="AB100" s="38">
        <v>2</v>
      </c>
      <c r="AC100" s="55">
        <v>6</v>
      </c>
      <c r="AD100" s="38">
        <v>6</v>
      </c>
      <c r="AE100" s="55">
        <v>9</v>
      </c>
      <c r="AF100" s="38">
        <v>5</v>
      </c>
      <c r="AG100" s="55">
        <v>5</v>
      </c>
      <c r="AH100" s="38">
        <v>14</v>
      </c>
      <c r="AI100" s="55">
        <v>7</v>
      </c>
      <c r="AJ100" s="38">
        <v>9</v>
      </c>
      <c r="AK100" s="55">
        <v>6</v>
      </c>
      <c r="AL100" s="45">
        <v>8</v>
      </c>
      <c r="AM100" s="150">
        <v>9</v>
      </c>
      <c r="AN100" s="55">
        <v>121</v>
      </c>
      <c r="AO100" s="70">
        <v>99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86</v>
      </c>
      <c r="D101" s="164">
        <f t="shared" si="31"/>
        <v>54</v>
      </c>
      <c r="E101" s="149">
        <f t="shared" si="31"/>
        <v>32</v>
      </c>
      <c r="F101" s="38">
        <v>24</v>
      </c>
      <c r="G101" s="55">
        <v>17</v>
      </c>
      <c r="H101" s="38">
        <v>11</v>
      </c>
      <c r="I101" s="55">
        <v>5</v>
      </c>
      <c r="J101" s="38">
        <v>1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3</v>
      </c>
      <c r="V101" s="38">
        <v>0</v>
      </c>
      <c r="W101" s="39">
        <v>3</v>
      </c>
      <c r="X101" s="38">
        <v>0</v>
      </c>
      <c r="Y101" s="39">
        <v>0</v>
      </c>
      <c r="Z101" s="38">
        <v>1</v>
      </c>
      <c r="AA101" s="39">
        <v>1</v>
      </c>
      <c r="AB101" s="38">
        <v>3</v>
      </c>
      <c r="AC101" s="55">
        <v>2</v>
      </c>
      <c r="AD101" s="38">
        <v>3</v>
      </c>
      <c r="AE101" s="55">
        <v>0</v>
      </c>
      <c r="AF101" s="38">
        <v>4</v>
      </c>
      <c r="AG101" s="55">
        <v>0</v>
      </c>
      <c r="AH101" s="38">
        <v>4</v>
      </c>
      <c r="AI101" s="55">
        <v>1</v>
      </c>
      <c r="AJ101" s="38">
        <v>3</v>
      </c>
      <c r="AK101" s="55">
        <v>0</v>
      </c>
      <c r="AL101" s="45">
        <v>0</v>
      </c>
      <c r="AM101" s="150">
        <v>0</v>
      </c>
      <c r="AN101" s="55">
        <v>86</v>
      </c>
      <c r="AO101" s="70">
        <v>74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165</v>
      </c>
      <c r="D102" s="148">
        <f t="shared" si="31"/>
        <v>66</v>
      </c>
      <c r="E102" s="149">
        <f t="shared" si="31"/>
        <v>99</v>
      </c>
      <c r="F102" s="38">
        <v>3</v>
      </c>
      <c r="G102" s="55">
        <v>1</v>
      </c>
      <c r="H102" s="38">
        <v>10</v>
      </c>
      <c r="I102" s="55">
        <v>8</v>
      </c>
      <c r="J102" s="38">
        <v>10</v>
      </c>
      <c r="K102" s="39">
        <v>9</v>
      </c>
      <c r="L102" s="38">
        <v>1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2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1</v>
      </c>
      <c r="AA102" s="39">
        <v>0</v>
      </c>
      <c r="AB102" s="38">
        <v>0</v>
      </c>
      <c r="AC102" s="39">
        <v>2</v>
      </c>
      <c r="AD102" s="38">
        <v>0</v>
      </c>
      <c r="AE102" s="39">
        <v>2</v>
      </c>
      <c r="AF102" s="38">
        <v>13</v>
      </c>
      <c r="AG102" s="39">
        <v>25</v>
      </c>
      <c r="AH102" s="38">
        <v>11</v>
      </c>
      <c r="AI102" s="55">
        <v>20</v>
      </c>
      <c r="AJ102" s="38">
        <v>11</v>
      </c>
      <c r="AK102" s="55">
        <v>13</v>
      </c>
      <c r="AL102" s="45">
        <v>6</v>
      </c>
      <c r="AM102" s="150">
        <v>17</v>
      </c>
      <c r="AN102" s="55">
        <v>165</v>
      </c>
      <c r="AO102" s="70">
        <v>13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368</v>
      </c>
      <c r="D103" s="166">
        <f t="shared" si="31"/>
        <v>179</v>
      </c>
      <c r="E103" s="167">
        <f t="shared" si="31"/>
        <v>189</v>
      </c>
      <c r="F103" s="80">
        <v>7</v>
      </c>
      <c r="G103" s="83">
        <v>8</v>
      </c>
      <c r="H103" s="80">
        <v>10</v>
      </c>
      <c r="I103" s="83">
        <v>6</v>
      </c>
      <c r="J103" s="80">
        <v>4</v>
      </c>
      <c r="K103" s="82">
        <v>3</v>
      </c>
      <c r="L103" s="80">
        <v>8</v>
      </c>
      <c r="M103" s="82">
        <v>4</v>
      </c>
      <c r="N103" s="80">
        <v>5</v>
      </c>
      <c r="O103" s="82">
        <v>9</v>
      </c>
      <c r="P103" s="80">
        <v>9</v>
      </c>
      <c r="Q103" s="82">
        <v>6</v>
      </c>
      <c r="R103" s="80">
        <v>9</v>
      </c>
      <c r="S103" s="82">
        <v>12</v>
      </c>
      <c r="T103" s="80">
        <v>8</v>
      </c>
      <c r="U103" s="82">
        <v>16</v>
      </c>
      <c r="V103" s="80">
        <v>0</v>
      </c>
      <c r="W103" s="82">
        <v>17</v>
      </c>
      <c r="X103" s="80">
        <v>11</v>
      </c>
      <c r="Y103" s="82">
        <v>13</v>
      </c>
      <c r="Z103" s="80">
        <v>11</v>
      </c>
      <c r="AA103" s="82">
        <v>10</v>
      </c>
      <c r="AB103" s="80">
        <v>9</v>
      </c>
      <c r="AC103" s="82">
        <v>17</v>
      </c>
      <c r="AD103" s="80">
        <v>16</v>
      </c>
      <c r="AE103" s="82">
        <v>9</v>
      </c>
      <c r="AF103" s="80">
        <v>21</v>
      </c>
      <c r="AG103" s="82">
        <v>15</v>
      </c>
      <c r="AH103" s="80">
        <v>14</v>
      </c>
      <c r="AI103" s="82">
        <v>16</v>
      </c>
      <c r="AJ103" s="80">
        <v>19</v>
      </c>
      <c r="AK103" s="82">
        <v>11</v>
      </c>
      <c r="AL103" s="84">
        <v>18</v>
      </c>
      <c r="AM103" s="168">
        <v>17</v>
      </c>
      <c r="AN103" s="83">
        <v>344</v>
      </c>
      <c r="AO103" s="157">
        <v>168</v>
      </c>
      <c r="AP103" s="158">
        <v>0</v>
      </c>
      <c r="AQ103" s="83">
        <v>11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2703</v>
      </c>
      <c r="D104" s="170">
        <f t="shared" si="32"/>
        <v>1117</v>
      </c>
      <c r="E104" s="153">
        <f t="shared" si="32"/>
        <v>1586</v>
      </c>
      <c r="F104" s="91">
        <f t="shared" si="32"/>
        <v>89</v>
      </c>
      <c r="G104" s="96">
        <f t="shared" si="32"/>
        <v>66</v>
      </c>
      <c r="H104" s="91">
        <f t="shared" si="32"/>
        <v>55</v>
      </c>
      <c r="I104" s="96">
        <f t="shared" si="32"/>
        <v>34</v>
      </c>
      <c r="J104" s="549">
        <f t="shared" si="32"/>
        <v>31</v>
      </c>
      <c r="K104" s="550">
        <f t="shared" si="32"/>
        <v>27</v>
      </c>
      <c r="L104" s="549">
        <f t="shared" si="32"/>
        <v>23</v>
      </c>
      <c r="M104" s="550">
        <f t="shared" si="32"/>
        <v>19</v>
      </c>
      <c r="N104" s="549">
        <f t="shared" si="32"/>
        <v>20</v>
      </c>
      <c r="O104" s="550">
        <f t="shared" si="32"/>
        <v>60</v>
      </c>
      <c r="P104" s="549">
        <f t="shared" si="32"/>
        <v>34</v>
      </c>
      <c r="Q104" s="550">
        <f t="shared" si="32"/>
        <v>112</v>
      </c>
      <c r="R104" s="549">
        <f t="shared" si="32"/>
        <v>42</v>
      </c>
      <c r="S104" s="550">
        <f t="shared" si="32"/>
        <v>130</v>
      </c>
      <c r="T104" s="549">
        <f t="shared" si="32"/>
        <v>30</v>
      </c>
      <c r="U104" s="550">
        <f t="shared" si="32"/>
        <v>138</v>
      </c>
      <c r="V104" s="549">
        <f t="shared" si="32"/>
        <v>40</v>
      </c>
      <c r="W104" s="550">
        <f t="shared" si="32"/>
        <v>106</v>
      </c>
      <c r="X104" s="549">
        <f t="shared" si="32"/>
        <v>54</v>
      </c>
      <c r="Y104" s="550">
        <f t="shared" si="32"/>
        <v>104</v>
      </c>
      <c r="Z104" s="549">
        <f t="shared" si="32"/>
        <v>66</v>
      </c>
      <c r="AA104" s="550">
        <f t="shared" si="32"/>
        <v>96</v>
      </c>
      <c r="AB104" s="549">
        <f t="shared" si="32"/>
        <v>70</v>
      </c>
      <c r="AC104" s="550">
        <f t="shared" si="32"/>
        <v>103</v>
      </c>
      <c r="AD104" s="549">
        <f t="shared" si="32"/>
        <v>64</v>
      </c>
      <c r="AE104" s="550">
        <f t="shared" si="32"/>
        <v>101</v>
      </c>
      <c r="AF104" s="549">
        <f t="shared" si="32"/>
        <v>129</v>
      </c>
      <c r="AG104" s="550">
        <f t="shared" si="32"/>
        <v>130</v>
      </c>
      <c r="AH104" s="549">
        <f t="shared" si="32"/>
        <v>132</v>
      </c>
      <c r="AI104" s="550">
        <f t="shared" si="32"/>
        <v>126</v>
      </c>
      <c r="AJ104" s="549">
        <f t="shared" si="32"/>
        <v>114</v>
      </c>
      <c r="AK104" s="550">
        <f t="shared" si="32"/>
        <v>105</v>
      </c>
      <c r="AL104" s="551">
        <f t="shared" si="32"/>
        <v>124</v>
      </c>
      <c r="AM104" s="552">
        <f t="shared" si="32"/>
        <v>129</v>
      </c>
      <c r="AN104" s="96">
        <f t="shared" si="32"/>
        <v>2647</v>
      </c>
      <c r="AO104" s="175">
        <f t="shared" si="32"/>
        <v>1744</v>
      </c>
      <c r="AP104" s="176">
        <f t="shared" si="32"/>
        <v>0</v>
      </c>
      <c r="AQ104" s="96">
        <f t="shared" si="32"/>
        <v>11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70" t="s">
        <v>191</v>
      </c>
      <c r="G108" s="517" t="s">
        <v>192</v>
      </c>
      <c r="H108" s="511" t="s">
        <v>191</v>
      </c>
      <c r="I108" s="567" t="s">
        <v>192</v>
      </c>
      <c r="J108" s="570" t="s">
        <v>191</v>
      </c>
      <c r="K108" s="517" t="s">
        <v>192</v>
      </c>
      <c r="L108" s="570" t="s">
        <v>191</v>
      </c>
      <c r="M108" s="517" t="s">
        <v>192</v>
      </c>
      <c r="N108" s="570" t="s">
        <v>191</v>
      </c>
      <c r="O108" s="517" t="s">
        <v>192</v>
      </c>
      <c r="P108" s="511" t="s">
        <v>191</v>
      </c>
      <c r="Q108" s="567" t="s">
        <v>192</v>
      </c>
      <c r="R108" s="511" t="s">
        <v>191</v>
      </c>
      <c r="S108" s="567" t="s">
        <v>192</v>
      </c>
      <c r="T108" s="570" t="s">
        <v>191</v>
      </c>
      <c r="U108" s="517" t="s">
        <v>192</v>
      </c>
      <c r="V108" s="511" t="s">
        <v>191</v>
      </c>
      <c r="W108" s="567" t="s">
        <v>192</v>
      </c>
      <c r="X108" s="511" t="s">
        <v>191</v>
      </c>
      <c r="Y108" s="567" t="s">
        <v>192</v>
      </c>
      <c r="Z108" s="570" t="s">
        <v>191</v>
      </c>
      <c r="AA108" s="517" t="s">
        <v>192</v>
      </c>
      <c r="AB108" s="570" t="s">
        <v>191</v>
      </c>
      <c r="AC108" s="517" t="s">
        <v>192</v>
      </c>
      <c r="AD108" s="511" t="s">
        <v>191</v>
      </c>
      <c r="AE108" s="567" t="s">
        <v>192</v>
      </c>
      <c r="AF108" s="511" t="s">
        <v>191</v>
      </c>
      <c r="AG108" s="567" t="s">
        <v>192</v>
      </c>
      <c r="AH108" s="570" t="s">
        <v>191</v>
      </c>
      <c r="AI108" s="517" t="s">
        <v>192</v>
      </c>
      <c r="AJ108" s="511" t="s">
        <v>191</v>
      </c>
      <c r="AK108" s="567" t="s">
        <v>192</v>
      </c>
      <c r="AL108" s="570" t="s">
        <v>191</v>
      </c>
      <c r="AM108" s="553" t="s">
        <v>192</v>
      </c>
      <c r="AN108" s="668"/>
      <c r="AO108" s="568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28</v>
      </c>
      <c r="D110" s="166">
        <f t="shared" si="34"/>
        <v>4</v>
      </c>
      <c r="E110" s="167">
        <f t="shared" si="35"/>
        <v>24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1</v>
      </c>
      <c r="N110" s="80">
        <v>1</v>
      </c>
      <c r="O110" s="82">
        <v>5</v>
      </c>
      <c r="P110" s="80">
        <v>0</v>
      </c>
      <c r="Q110" s="82">
        <v>1</v>
      </c>
      <c r="R110" s="80">
        <v>1</v>
      </c>
      <c r="S110" s="82">
        <v>3</v>
      </c>
      <c r="T110" s="80">
        <v>0</v>
      </c>
      <c r="U110" s="82">
        <v>5</v>
      </c>
      <c r="V110" s="80">
        <v>1</v>
      </c>
      <c r="W110" s="82">
        <v>2</v>
      </c>
      <c r="X110" s="80">
        <v>0</v>
      </c>
      <c r="Y110" s="82">
        <v>3</v>
      </c>
      <c r="Z110" s="80">
        <v>0</v>
      </c>
      <c r="AA110" s="82">
        <v>2</v>
      </c>
      <c r="AB110" s="80">
        <v>0</v>
      </c>
      <c r="AC110" s="82">
        <v>2</v>
      </c>
      <c r="AD110" s="80">
        <v>0</v>
      </c>
      <c r="AE110" s="82">
        <v>0</v>
      </c>
      <c r="AF110" s="80">
        <v>1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28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/>
      <c r="AP111" s="533"/>
      <c r="AQ111" s="548"/>
      <c r="AR111" s="533"/>
      <c r="AS111" s="533"/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/>
      <c r="G112" s="55"/>
      <c r="H112" s="38"/>
      <c r="I112" s="55"/>
      <c r="J112" s="38"/>
      <c r="K112" s="39"/>
      <c r="L112" s="38"/>
      <c r="M112" s="39"/>
      <c r="N112" s="38"/>
      <c r="O112" s="39"/>
      <c r="P112" s="38"/>
      <c r="Q112" s="39"/>
      <c r="R112" s="38"/>
      <c r="S112" s="39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38"/>
      <c r="AG112" s="39"/>
      <c r="AH112" s="38"/>
      <c r="AI112" s="39"/>
      <c r="AJ112" s="38"/>
      <c r="AK112" s="39"/>
      <c r="AL112" s="45"/>
      <c r="AM112" s="150"/>
      <c r="AN112" s="55"/>
      <c r="AO112" s="56"/>
      <c r="AP112" s="55"/>
      <c r="AQ112" s="56"/>
      <c r="AR112" s="55"/>
      <c r="AS112" s="55"/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/>
      <c r="AS113" s="83"/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/>
      <c r="AP114" s="533"/>
      <c r="AQ114" s="548"/>
      <c r="AR114" s="533"/>
      <c r="AS114" s="533"/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167</v>
      </c>
      <c r="D115" s="148">
        <f t="shared" si="34"/>
        <v>124</v>
      </c>
      <c r="E115" s="149">
        <f t="shared" si="35"/>
        <v>43</v>
      </c>
      <c r="F115" s="80">
        <v>0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3</v>
      </c>
      <c r="M115" s="82">
        <v>0</v>
      </c>
      <c r="N115" s="80">
        <v>6</v>
      </c>
      <c r="O115" s="82">
        <v>3</v>
      </c>
      <c r="P115" s="80">
        <v>16</v>
      </c>
      <c r="Q115" s="82">
        <v>4</v>
      </c>
      <c r="R115" s="80">
        <v>16</v>
      </c>
      <c r="S115" s="82">
        <v>9</v>
      </c>
      <c r="T115" s="80">
        <v>13</v>
      </c>
      <c r="U115" s="82">
        <v>7</v>
      </c>
      <c r="V115" s="80">
        <v>17</v>
      </c>
      <c r="W115" s="82">
        <v>6</v>
      </c>
      <c r="X115" s="80">
        <v>22</v>
      </c>
      <c r="Y115" s="82">
        <v>7</v>
      </c>
      <c r="Z115" s="80">
        <v>22</v>
      </c>
      <c r="AA115" s="82">
        <v>6</v>
      </c>
      <c r="AB115" s="80">
        <v>7</v>
      </c>
      <c r="AC115" s="82">
        <v>1</v>
      </c>
      <c r="AD115" s="80">
        <v>1</v>
      </c>
      <c r="AE115" s="82">
        <v>0</v>
      </c>
      <c r="AF115" s="80">
        <v>0</v>
      </c>
      <c r="AG115" s="82">
        <v>0</v>
      </c>
      <c r="AH115" s="80">
        <v>1</v>
      </c>
      <c r="AI115" s="82">
        <v>0</v>
      </c>
      <c r="AJ115" s="80">
        <v>0</v>
      </c>
      <c r="AK115" s="82">
        <v>0</v>
      </c>
      <c r="AL115" s="84">
        <v>0</v>
      </c>
      <c r="AM115" s="168">
        <v>0</v>
      </c>
      <c r="AN115" s="83">
        <v>167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/>
      <c r="AP116" s="533"/>
      <c r="AQ116" s="548"/>
      <c r="AR116" s="533"/>
      <c r="AS116" s="533"/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18</v>
      </c>
      <c r="D117" s="148">
        <f t="shared" si="34"/>
        <v>12</v>
      </c>
      <c r="E117" s="149">
        <f t="shared" si="35"/>
        <v>6</v>
      </c>
      <c r="F117" s="80">
        <v>0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0</v>
      </c>
      <c r="O117" s="82">
        <v>0</v>
      </c>
      <c r="P117" s="80">
        <v>5</v>
      </c>
      <c r="Q117" s="82">
        <v>0</v>
      </c>
      <c r="R117" s="80">
        <v>1</v>
      </c>
      <c r="S117" s="82">
        <v>0</v>
      </c>
      <c r="T117" s="80">
        <v>0</v>
      </c>
      <c r="U117" s="82">
        <v>0</v>
      </c>
      <c r="V117" s="191">
        <v>1</v>
      </c>
      <c r="W117" s="51">
        <v>3</v>
      </c>
      <c r="X117" s="58">
        <v>2</v>
      </c>
      <c r="Y117" s="48">
        <v>1</v>
      </c>
      <c r="Z117" s="58">
        <v>1</v>
      </c>
      <c r="AA117" s="48">
        <v>1</v>
      </c>
      <c r="AB117" s="58">
        <v>1</v>
      </c>
      <c r="AC117" s="48">
        <v>0</v>
      </c>
      <c r="AD117" s="58">
        <v>1</v>
      </c>
      <c r="AE117" s="48">
        <v>0</v>
      </c>
      <c r="AF117" s="58">
        <v>0</v>
      </c>
      <c r="AG117" s="48">
        <v>1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18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20386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4DECA972-83DB-48DD-A369-3154F752653A}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5"/>
  <sheetViews>
    <sheetView workbookViewId="0">
      <selection activeCell="A21" sqref="A21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",[11]NOMBRE!B6," - ","( ",[11]NOMBRE!C6,[11]NOMBRE!D6," )")</f>
        <v>MES: SEPTIEMBRE - ( 09 )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",[11]NOMBRE!B7)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72" t="s">
        <v>116</v>
      </c>
      <c r="V10" s="517" t="s">
        <v>117</v>
      </c>
      <c r="W10" s="571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322</v>
      </c>
      <c r="C11" s="529">
        <v>148</v>
      </c>
      <c r="D11" s="530">
        <v>92</v>
      </c>
      <c r="E11" s="530">
        <v>73</v>
      </c>
      <c r="F11" s="530">
        <v>8</v>
      </c>
      <c r="G11" s="531">
        <v>1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322</v>
      </c>
      <c r="U11" s="38">
        <v>149</v>
      </c>
      <c r="V11" s="39">
        <v>173</v>
      </c>
      <c r="W11" s="40">
        <f t="shared" ref="W11:W36" si="0">SUM(X11+Y11+Z11)</f>
        <v>98</v>
      </c>
      <c r="X11" s="38">
        <v>15</v>
      </c>
      <c r="Y11" s="41">
        <v>83</v>
      </c>
      <c r="Z11" s="39">
        <v>0</v>
      </c>
      <c r="AA11" s="42">
        <f t="shared" ref="AA11:AA37" si="1">SUM(AB11+AC11+AD11)</f>
        <v>3</v>
      </c>
      <c r="AB11" s="38">
        <v>0</v>
      </c>
      <c r="AC11" s="41">
        <v>3</v>
      </c>
      <c r="AD11" s="39">
        <v>0</v>
      </c>
      <c r="AE11" s="43">
        <v>9</v>
      </c>
      <c r="AF11" s="44">
        <v>0</v>
      </c>
      <c r="AG11" s="45">
        <v>13</v>
      </c>
      <c r="AH11" s="534">
        <v>22</v>
      </c>
      <c r="AI11" s="47">
        <v>61</v>
      </c>
      <c r="AJ11" s="45">
        <v>0</v>
      </c>
      <c r="AK11" s="534">
        <v>0</v>
      </c>
      <c r="AL11" s="45">
        <v>1</v>
      </c>
      <c r="AM11" s="534">
        <v>0</v>
      </c>
      <c r="AN11" s="48"/>
      <c r="AO11" s="48"/>
      <c r="AP11" s="48"/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688</v>
      </c>
      <c r="C12" s="38">
        <v>0</v>
      </c>
      <c r="D12" s="41">
        <v>0</v>
      </c>
      <c r="E12" s="41">
        <v>0</v>
      </c>
      <c r="F12" s="41">
        <v>10</v>
      </c>
      <c r="G12" s="41">
        <v>26</v>
      </c>
      <c r="H12" s="41">
        <v>43</v>
      </c>
      <c r="I12" s="41">
        <v>40</v>
      </c>
      <c r="J12" s="41">
        <v>48</v>
      </c>
      <c r="K12" s="41">
        <v>53</v>
      </c>
      <c r="L12" s="41">
        <v>55</v>
      </c>
      <c r="M12" s="41">
        <v>62</v>
      </c>
      <c r="N12" s="41">
        <v>87</v>
      </c>
      <c r="O12" s="41">
        <v>69</v>
      </c>
      <c r="P12" s="41">
        <v>55</v>
      </c>
      <c r="Q12" s="41">
        <v>46</v>
      </c>
      <c r="R12" s="41">
        <v>43</v>
      </c>
      <c r="S12" s="39">
        <v>51</v>
      </c>
      <c r="T12" s="55">
        <v>688</v>
      </c>
      <c r="U12" s="38">
        <v>247</v>
      </c>
      <c r="V12" s="39">
        <v>441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332</v>
      </c>
      <c r="AB12" s="38">
        <v>38</v>
      </c>
      <c r="AC12" s="56">
        <v>294</v>
      </c>
      <c r="AD12" s="39">
        <v>0</v>
      </c>
      <c r="AE12" s="43">
        <v>38</v>
      </c>
      <c r="AF12" s="57">
        <v>0</v>
      </c>
      <c r="AG12" s="38">
        <v>17</v>
      </c>
      <c r="AH12" s="39">
        <v>28</v>
      </c>
      <c r="AI12" s="47">
        <v>740</v>
      </c>
      <c r="AJ12" s="45">
        <v>0</v>
      </c>
      <c r="AK12" s="39">
        <v>18</v>
      </c>
      <c r="AL12" s="45">
        <v>0</v>
      </c>
      <c r="AM12" s="39">
        <v>38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100</v>
      </c>
      <c r="C13" s="38">
        <v>100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100</v>
      </c>
      <c r="U13" s="38">
        <v>49</v>
      </c>
      <c r="V13" s="39">
        <v>51</v>
      </c>
      <c r="W13" s="40">
        <f t="shared" si="0"/>
        <v>23</v>
      </c>
      <c r="X13" s="38">
        <v>0</v>
      </c>
      <c r="Y13" s="41">
        <v>23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3</v>
      </c>
      <c r="AH13" s="39">
        <v>19</v>
      </c>
      <c r="AI13" s="47">
        <v>29</v>
      </c>
      <c r="AJ13" s="45">
        <v>0</v>
      </c>
      <c r="AK13" s="39">
        <v>0</v>
      </c>
      <c r="AL13" s="45">
        <v>0</v>
      </c>
      <c r="AM13" s="39">
        <v>0</v>
      </c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25</v>
      </c>
      <c r="C14" s="38">
        <v>10</v>
      </c>
      <c r="D14" s="41">
        <v>6</v>
      </c>
      <c r="E14" s="41">
        <v>9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25</v>
      </c>
      <c r="U14" s="38">
        <v>10</v>
      </c>
      <c r="V14" s="39">
        <v>15</v>
      </c>
      <c r="W14" s="40">
        <f t="shared" si="0"/>
        <v>2</v>
      </c>
      <c r="X14" s="38">
        <v>1</v>
      </c>
      <c r="Y14" s="41">
        <v>1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0</v>
      </c>
      <c r="AH14" s="39">
        <v>7</v>
      </c>
      <c r="AI14" s="47">
        <v>3</v>
      </c>
      <c r="AJ14" s="45">
        <v>0</v>
      </c>
      <c r="AK14" s="39">
        <v>0</v>
      </c>
      <c r="AL14" s="45">
        <v>0</v>
      </c>
      <c r="AM14" s="39">
        <v>0</v>
      </c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208</v>
      </c>
      <c r="C15" s="38">
        <v>0</v>
      </c>
      <c r="D15" s="41">
        <v>0</v>
      </c>
      <c r="E15" s="41">
        <v>0</v>
      </c>
      <c r="F15" s="41">
        <v>0</v>
      </c>
      <c r="G15" s="41">
        <v>2</v>
      </c>
      <c r="H15" s="41">
        <v>3</v>
      </c>
      <c r="I15" s="41">
        <v>6</v>
      </c>
      <c r="J15" s="41">
        <v>13</v>
      </c>
      <c r="K15" s="41">
        <v>7</v>
      </c>
      <c r="L15" s="41">
        <v>10</v>
      </c>
      <c r="M15" s="41">
        <v>11</v>
      </c>
      <c r="N15" s="41">
        <v>23</v>
      </c>
      <c r="O15" s="41">
        <v>32</v>
      </c>
      <c r="P15" s="41">
        <v>31</v>
      </c>
      <c r="Q15" s="41">
        <v>22</v>
      </c>
      <c r="R15" s="41">
        <v>26</v>
      </c>
      <c r="S15" s="39">
        <v>22</v>
      </c>
      <c r="T15" s="55">
        <v>208</v>
      </c>
      <c r="U15" s="38">
        <v>92</v>
      </c>
      <c r="V15" s="39">
        <v>116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50</v>
      </c>
      <c r="AB15" s="38">
        <v>9</v>
      </c>
      <c r="AC15" s="41">
        <v>41</v>
      </c>
      <c r="AD15" s="39">
        <v>0</v>
      </c>
      <c r="AE15" s="43">
        <v>1</v>
      </c>
      <c r="AF15" s="43">
        <v>0</v>
      </c>
      <c r="AG15" s="38">
        <v>10</v>
      </c>
      <c r="AH15" s="39">
        <v>16</v>
      </c>
      <c r="AI15" s="47">
        <v>20</v>
      </c>
      <c r="AJ15" s="45">
        <v>0</v>
      </c>
      <c r="AK15" s="39">
        <v>0</v>
      </c>
      <c r="AL15" s="45">
        <v>0</v>
      </c>
      <c r="AM15" s="39">
        <v>18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42</v>
      </c>
      <c r="C16" s="38">
        <v>25</v>
      </c>
      <c r="D16" s="41">
        <v>11</v>
      </c>
      <c r="E16" s="41">
        <v>5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42</v>
      </c>
      <c r="U16" s="38">
        <v>24</v>
      </c>
      <c r="V16" s="39">
        <v>18</v>
      </c>
      <c r="W16" s="40">
        <f t="shared" si="0"/>
        <v>18</v>
      </c>
      <c r="X16" s="38">
        <v>7</v>
      </c>
      <c r="Y16" s="41">
        <v>11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7</v>
      </c>
      <c r="AF16" s="43">
        <v>0</v>
      </c>
      <c r="AG16" s="38">
        <v>0</v>
      </c>
      <c r="AH16" s="39">
        <v>0</v>
      </c>
      <c r="AI16" s="47">
        <v>26</v>
      </c>
      <c r="AJ16" s="45">
        <v>0</v>
      </c>
      <c r="AK16" s="39">
        <v>0</v>
      </c>
      <c r="AL16" s="45">
        <v>0</v>
      </c>
      <c r="AM16" s="39">
        <v>0</v>
      </c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291</v>
      </c>
      <c r="C17" s="38">
        <v>0</v>
      </c>
      <c r="D17" s="41">
        <v>0</v>
      </c>
      <c r="E17" s="41">
        <v>0</v>
      </c>
      <c r="F17" s="41">
        <v>5</v>
      </c>
      <c r="G17" s="41">
        <v>0</v>
      </c>
      <c r="H17" s="41">
        <v>0</v>
      </c>
      <c r="I17" s="41">
        <v>3</v>
      </c>
      <c r="J17" s="41">
        <v>6</v>
      </c>
      <c r="K17" s="41">
        <v>6</v>
      </c>
      <c r="L17" s="41">
        <v>15</v>
      </c>
      <c r="M17" s="41">
        <v>20</v>
      </c>
      <c r="N17" s="41">
        <v>24</v>
      </c>
      <c r="O17" s="41">
        <v>40</v>
      </c>
      <c r="P17" s="41">
        <v>46</v>
      </c>
      <c r="Q17" s="41">
        <v>53</v>
      </c>
      <c r="R17" s="41">
        <v>42</v>
      </c>
      <c r="S17" s="39">
        <v>31</v>
      </c>
      <c r="T17" s="55">
        <v>291</v>
      </c>
      <c r="U17" s="38">
        <v>166</v>
      </c>
      <c r="V17" s="39">
        <v>125</v>
      </c>
      <c r="W17" s="40">
        <f t="shared" si="0"/>
        <v>0</v>
      </c>
      <c r="X17" s="38">
        <v>0</v>
      </c>
      <c r="Y17" s="41">
        <v>0</v>
      </c>
      <c r="Z17" s="39">
        <v>0</v>
      </c>
      <c r="AA17" s="62">
        <f t="shared" si="1"/>
        <v>152</v>
      </c>
      <c r="AB17" s="38">
        <v>24</v>
      </c>
      <c r="AC17" s="41">
        <v>128</v>
      </c>
      <c r="AD17" s="39">
        <v>0</v>
      </c>
      <c r="AE17" s="43">
        <v>23</v>
      </c>
      <c r="AF17" s="43">
        <v>14</v>
      </c>
      <c r="AG17" s="38">
        <v>20</v>
      </c>
      <c r="AH17" s="39">
        <v>13</v>
      </c>
      <c r="AI17" s="47">
        <v>794</v>
      </c>
      <c r="AJ17" s="45">
        <v>0</v>
      </c>
      <c r="AK17" s="39">
        <v>0</v>
      </c>
      <c r="AL17" s="45">
        <v>0</v>
      </c>
      <c r="AM17" s="39">
        <v>2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39">
        <v>0</v>
      </c>
      <c r="T18" s="55">
        <v>0</v>
      </c>
      <c r="U18" s="38">
        <v>0</v>
      </c>
      <c r="V18" s="39">
        <v>0</v>
      </c>
      <c r="W18" s="40">
        <f t="shared" si="0"/>
        <v>0</v>
      </c>
      <c r="X18" s="38">
        <v>0</v>
      </c>
      <c r="Y18" s="41">
        <v>0</v>
      </c>
      <c r="Z18" s="39">
        <v>0</v>
      </c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>
        <v>0</v>
      </c>
      <c r="AK18" s="39">
        <v>0</v>
      </c>
      <c r="AL18" s="45">
        <v>0</v>
      </c>
      <c r="AM18" s="39">
        <v>0</v>
      </c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108</v>
      </c>
      <c r="C19" s="38">
        <v>0</v>
      </c>
      <c r="D19" s="41">
        <v>0</v>
      </c>
      <c r="E19" s="41">
        <v>0</v>
      </c>
      <c r="F19" s="41">
        <v>7</v>
      </c>
      <c r="G19" s="41">
        <v>4</v>
      </c>
      <c r="H19" s="41">
        <v>9</v>
      </c>
      <c r="I19" s="41">
        <v>6</v>
      </c>
      <c r="J19" s="41">
        <v>12</v>
      </c>
      <c r="K19" s="41">
        <v>6</v>
      </c>
      <c r="L19" s="41">
        <v>10</v>
      </c>
      <c r="M19" s="41">
        <v>9</v>
      </c>
      <c r="N19" s="41">
        <v>10</v>
      </c>
      <c r="O19" s="41">
        <v>9</v>
      </c>
      <c r="P19" s="41">
        <v>10</v>
      </c>
      <c r="Q19" s="41">
        <v>9</v>
      </c>
      <c r="R19" s="41">
        <v>4</v>
      </c>
      <c r="S19" s="39">
        <v>3</v>
      </c>
      <c r="T19" s="55">
        <v>108</v>
      </c>
      <c r="U19" s="38">
        <v>19</v>
      </c>
      <c r="V19" s="39">
        <v>89</v>
      </c>
      <c r="W19" s="40">
        <f t="shared" si="0"/>
        <v>2</v>
      </c>
      <c r="X19" s="38">
        <v>0</v>
      </c>
      <c r="Y19" s="41">
        <v>2</v>
      </c>
      <c r="Z19" s="39">
        <v>0</v>
      </c>
      <c r="AA19" s="62">
        <f t="shared" si="1"/>
        <v>44</v>
      </c>
      <c r="AB19" s="38">
        <v>22</v>
      </c>
      <c r="AC19" s="41">
        <v>22</v>
      </c>
      <c r="AD19" s="39">
        <v>0</v>
      </c>
      <c r="AE19" s="43">
        <v>22</v>
      </c>
      <c r="AF19" s="43">
        <v>0</v>
      </c>
      <c r="AG19" s="38">
        <v>6</v>
      </c>
      <c r="AH19" s="39">
        <v>4</v>
      </c>
      <c r="AI19" s="47">
        <v>15</v>
      </c>
      <c r="AJ19" s="45">
        <v>0</v>
      </c>
      <c r="AK19" s="39">
        <v>0</v>
      </c>
      <c r="AL19" s="45">
        <v>0</v>
      </c>
      <c r="AM19" s="39">
        <v>1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>
        <v>0</v>
      </c>
      <c r="Y20" s="41">
        <v>0</v>
      </c>
      <c r="Z20" s="39">
        <v>0</v>
      </c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>
        <v>0</v>
      </c>
      <c r="AK20" s="39">
        <v>0</v>
      </c>
      <c r="AL20" s="45">
        <v>0</v>
      </c>
      <c r="AM20" s="39">
        <v>0</v>
      </c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150</v>
      </c>
      <c r="C21" s="38">
        <v>0</v>
      </c>
      <c r="D21" s="41">
        <v>0</v>
      </c>
      <c r="E21" s="41">
        <v>0</v>
      </c>
      <c r="F21" s="41">
        <v>1</v>
      </c>
      <c r="G21" s="41">
        <v>6</v>
      </c>
      <c r="H21" s="41">
        <v>2</v>
      </c>
      <c r="I21" s="41">
        <v>3</v>
      </c>
      <c r="J21" s="41">
        <v>3</v>
      </c>
      <c r="K21" s="41">
        <v>1</v>
      </c>
      <c r="L21" s="41">
        <v>15</v>
      </c>
      <c r="M21" s="41">
        <v>11</v>
      </c>
      <c r="N21" s="41">
        <v>20</v>
      </c>
      <c r="O21" s="41">
        <v>22</v>
      </c>
      <c r="P21" s="41">
        <v>27</v>
      </c>
      <c r="Q21" s="41">
        <v>20</v>
      </c>
      <c r="R21" s="41">
        <v>13</v>
      </c>
      <c r="S21" s="39">
        <v>6</v>
      </c>
      <c r="T21" s="55">
        <v>150</v>
      </c>
      <c r="U21" s="38">
        <v>53</v>
      </c>
      <c r="V21" s="39">
        <v>97</v>
      </c>
      <c r="W21" s="40">
        <f t="shared" si="0"/>
        <v>0</v>
      </c>
      <c r="X21" s="38">
        <v>0</v>
      </c>
      <c r="Y21" s="41">
        <v>0</v>
      </c>
      <c r="Z21" s="39">
        <v>0</v>
      </c>
      <c r="AA21" s="62">
        <f t="shared" si="1"/>
        <v>93</v>
      </c>
      <c r="AB21" s="38">
        <v>28</v>
      </c>
      <c r="AC21" s="41">
        <v>65</v>
      </c>
      <c r="AD21" s="39">
        <v>0</v>
      </c>
      <c r="AE21" s="43">
        <v>28</v>
      </c>
      <c r="AF21" s="43">
        <v>0</v>
      </c>
      <c r="AG21" s="38">
        <v>31</v>
      </c>
      <c r="AH21" s="39">
        <v>19</v>
      </c>
      <c r="AI21" s="47">
        <v>18</v>
      </c>
      <c r="AJ21" s="45">
        <v>0</v>
      </c>
      <c r="AK21" s="39">
        <v>0</v>
      </c>
      <c r="AL21" s="45">
        <v>0</v>
      </c>
      <c r="AM21" s="39">
        <v>2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6</v>
      </c>
      <c r="C22" s="38">
        <v>3</v>
      </c>
      <c r="D22" s="41">
        <v>2</v>
      </c>
      <c r="E22" s="41">
        <v>1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39">
        <v>0</v>
      </c>
      <c r="T22" s="55">
        <v>6</v>
      </c>
      <c r="U22" s="38">
        <v>4</v>
      </c>
      <c r="V22" s="39">
        <v>2</v>
      </c>
      <c r="W22" s="40">
        <f t="shared" si="0"/>
        <v>6</v>
      </c>
      <c r="X22" s="38">
        <v>0</v>
      </c>
      <c r="Y22" s="41">
        <v>6</v>
      </c>
      <c r="Z22" s="39">
        <v>0</v>
      </c>
      <c r="AA22" s="62">
        <f t="shared" si="1"/>
        <v>0</v>
      </c>
      <c r="AB22" s="38">
        <v>0</v>
      </c>
      <c r="AC22" s="41">
        <v>0</v>
      </c>
      <c r="AD22" s="39">
        <v>0</v>
      </c>
      <c r="AE22" s="43">
        <v>0</v>
      </c>
      <c r="AF22" s="43">
        <v>0</v>
      </c>
      <c r="AG22" s="38">
        <v>0</v>
      </c>
      <c r="AH22" s="39">
        <v>0</v>
      </c>
      <c r="AI22" s="47">
        <v>0</v>
      </c>
      <c r="AJ22" s="45">
        <v>0</v>
      </c>
      <c r="AK22" s="39">
        <v>0</v>
      </c>
      <c r="AL22" s="45">
        <v>0</v>
      </c>
      <c r="AM22" s="39">
        <v>0</v>
      </c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39">
        <v>0</v>
      </c>
      <c r="T23" s="55">
        <v>0</v>
      </c>
      <c r="U23" s="38">
        <v>0</v>
      </c>
      <c r="V23" s="39">
        <v>0</v>
      </c>
      <c r="W23" s="40">
        <f t="shared" si="0"/>
        <v>0</v>
      </c>
      <c r="X23" s="38">
        <v>0</v>
      </c>
      <c r="Y23" s="41">
        <v>0</v>
      </c>
      <c r="Z23" s="39">
        <v>0</v>
      </c>
      <c r="AA23" s="62">
        <f t="shared" si="1"/>
        <v>0</v>
      </c>
      <c r="AB23" s="38">
        <v>0</v>
      </c>
      <c r="AC23" s="41">
        <v>0</v>
      </c>
      <c r="AD23" s="39">
        <v>0</v>
      </c>
      <c r="AE23" s="43">
        <v>0</v>
      </c>
      <c r="AF23" s="43">
        <v>0</v>
      </c>
      <c r="AG23" s="38">
        <v>0</v>
      </c>
      <c r="AH23" s="39">
        <v>0</v>
      </c>
      <c r="AI23" s="47">
        <v>0</v>
      </c>
      <c r="AJ23" s="45">
        <v>0</v>
      </c>
      <c r="AK23" s="39">
        <v>0</v>
      </c>
      <c r="AL23" s="45">
        <v>0</v>
      </c>
      <c r="AM23" s="39">
        <v>0</v>
      </c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39">
        <v>0</v>
      </c>
      <c r="T24" s="55">
        <v>0</v>
      </c>
      <c r="U24" s="38">
        <v>0</v>
      </c>
      <c r="V24" s="39">
        <v>0</v>
      </c>
      <c r="W24" s="40">
        <f t="shared" si="0"/>
        <v>0</v>
      </c>
      <c r="X24" s="38">
        <v>0</v>
      </c>
      <c r="Y24" s="41">
        <v>0</v>
      </c>
      <c r="Z24" s="39">
        <v>0</v>
      </c>
      <c r="AA24" s="62">
        <f t="shared" si="1"/>
        <v>0</v>
      </c>
      <c r="AB24" s="38">
        <v>0</v>
      </c>
      <c r="AC24" s="41">
        <v>0</v>
      </c>
      <c r="AD24" s="39">
        <v>0</v>
      </c>
      <c r="AE24" s="43">
        <v>0</v>
      </c>
      <c r="AF24" s="43">
        <v>0</v>
      </c>
      <c r="AG24" s="38">
        <v>0</v>
      </c>
      <c r="AH24" s="39">
        <v>0</v>
      </c>
      <c r="AI24" s="47">
        <v>0</v>
      </c>
      <c r="AJ24" s="45">
        <v>0</v>
      </c>
      <c r="AK24" s="39">
        <v>0</v>
      </c>
      <c r="AL24" s="45">
        <v>0</v>
      </c>
      <c r="AM24" s="39">
        <v>0</v>
      </c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39">
        <v>0</v>
      </c>
      <c r="T25" s="55">
        <v>0</v>
      </c>
      <c r="U25" s="38">
        <v>0</v>
      </c>
      <c r="V25" s="39">
        <v>0</v>
      </c>
      <c r="W25" s="40">
        <f t="shared" si="0"/>
        <v>0</v>
      </c>
      <c r="X25" s="38">
        <v>0</v>
      </c>
      <c r="Y25" s="41">
        <v>0</v>
      </c>
      <c r="Z25" s="39">
        <v>0</v>
      </c>
      <c r="AA25" s="62">
        <f t="shared" si="1"/>
        <v>0</v>
      </c>
      <c r="AB25" s="38">
        <v>0</v>
      </c>
      <c r="AC25" s="41">
        <v>0</v>
      </c>
      <c r="AD25" s="39">
        <v>0</v>
      </c>
      <c r="AE25" s="43">
        <v>0</v>
      </c>
      <c r="AF25" s="43">
        <v>0</v>
      </c>
      <c r="AG25" s="38">
        <v>0</v>
      </c>
      <c r="AH25" s="39">
        <v>0</v>
      </c>
      <c r="AI25" s="47">
        <v>0</v>
      </c>
      <c r="AJ25" s="45">
        <v>0</v>
      </c>
      <c r="AK25" s="39">
        <v>0</v>
      </c>
      <c r="AL25" s="45">
        <v>0</v>
      </c>
      <c r="AM25" s="39">
        <v>0</v>
      </c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>
        <v>0</v>
      </c>
      <c r="AK26" s="39">
        <v>0</v>
      </c>
      <c r="AL26" s="45">
        <v>0</v>
      </c>
      <c r="AM26" s="39">
        <v>0</v>
      </c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39">
        <v>0</v>
      </c>
      <c r="T27" s="55">
        <v>0</v>
      </c>
      <c r="U27" s="38">
        <v>0</v>
      </c>
      <c r="V27" s="39">
        <v>0</v>
      </c>
      <c r="W27" s="40">
        <f t="shared" si="0"/>
        <v>0</v>
      </c>
      <c r="X27" s="38">
        <v>0</v>
      </c>
      <c r="Y27" s="41">
        <v>0</v>
      </c>
      <c r="Z27" s="39">
        <v>0</v>
      </c>
      <c r="AA27" s="62">
        <f t="shared" si="1"/>
        <v>0</v>
      </c>
      <c r="AB27" s="38">
        <v>0</v>
      </c>
      <c r="AC27" s="41">
        <v>0</v>
      </c>
      <c r="AD27" s="39">
        <v>0</v>
      </c>
      <c r="AE27" s="43">
        <v>0</v>
      </c>
      <c r="AF27" s="43">
        <v>0</v>
      </c>
      <c r="AG27" s="38">
        <v>0</v>
      </c>
      <c r="AH27" s="39">
        <v>0</v>
      </c>
      <c r="AI27" s="47">
        <v>0</v>
      </c>
      <c r="AJ27" s="45">
        <v>0</v>
      </c>
      <c r="AK27" s="39">
        <v>0</v>
      </c>
      <c r="AL27" s="45">
        <v>0</v>
      </c>
      <c r="AM27" s="39">
        <v>0</v>
      </c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39">
        <v>0</v>
      </c>
      <c r="T28" s="55">
        <v>0</v>
      </c>
      <c r="U28" s="38">
        <v>0</v>
      </c>
      <c r="V28" s="39">
        <v>0</v>
      </c>
      <c r="W28" s="40">
        <f t="shared" si="0"/>
        <v>0</v>
      </c>
      <c r="X28" s="38">
        <v>0</v>
      </c>
      <c r="Y28" s="41">
        <v>0</v>
      </c>
      <c r="Z28" s="39">
        <v>0</v>
      </c>
      <c r="AA28" s="62">
        <f t="shared" si="1"/>
        <v>0</v>
      </c>
      <c r="AB28" s="38">
        <v>0</v>
      </c>
      <c r="AC28" s="41">
        <v>0</v>
      </c>
      <c r="AD28" s="39">
        <v>0</v>
      </c>
      <c r="AE28" s="43">
        <v>0</v>
      </c>
      <c r="AF28" s="43">
        <v>0</v>
      </c>
      <c r="AG28" s="38">
        <v>0</v>
      </c>
      <c r="AH28" s="39">
        <v>0</v>
      </c>
      <c r="AI28" s="47">
        <v>0</v>
      </c>
      <c r="AJ28" s="45">
        <v>0</v>
      </c>
      <c r="AK28" s="39">
        <v>0</v>
      </c>
      <c r="AL28" s="45">
        <v>0</v>
      </c>
      <c r="AM28" s="39">
        <v>0</v>
      </c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39">
        <v>0</v>
      </c>
      <c r="T29" s="55">
        <v>0</v>
      </c>
      <c r="U29" s="38">
        <v>0</v>
      </c>
      <c r="V29" s="39">
        <v>0</v>
      </c>
      <c r="W29" s="40">
        <f t="shared" si="0"/>
        <v>0</v>
      </c>
      <c r="X29" s="38">
        <v>0</v>
      </c>
      <c r="Y29" s="41">
        <v>0</v>
      </c>
      <c r="Z29" s="39">
        <v>0</v>
      </c>
      <c r="AA29" s="62">
        <f t="shared" si="1"/>
        <v>0</v>
      </c>
      <c r="AB29" s="38">
        <v>0</v>
      </c>
      <c r="AC29" s="41">
        <v>0</v>
      </c>
      <c r="AD29" s="39">
        <v>0</v>
      </c>
      <c r="AE29" s="43">
        <v>0</v>
      </c>
      <c r="AF29" s="43">
        <v>0</v>
      </c>
      <c r="AG29" s="38">
        <v>0</v>
      </c>
      <c r="AH29" s="39">
        <v>0</v>
      </c>
      <c r="AI29" s="47">
        <v>0</v>
      </c>
      <c r="AJ29" s="45">
        <v>0</v>
      </c>
      <c r="AK29" s="39">
        <v>0</v>
      </c>
      <c r="AL29" s="45">
        <v>0</v>
      </c>
      <c r="AM29" s="39">
        <v>0</v>
      </c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39">
        <v>0</v>
      </c>
      <c r="T30" s="55">
        <v>0</v>
      </c>
      <c r="U30" s="38">
        <v>0</v>
      </c>
      <c r="V30" s="39">
        <v>0</v>
      </c>
      <c r="W30" s="40">
        <f t="shared" si="0"/>
        <v>0</v>
      </c>
      <c r="X30" s="38">
        <v>0</v>
      </c>
      <c r="Y30" s="41">
        <v>0</v>
      </c>
      <c r="Z30" s="39">
        <v>0</v>
      </c>
      <c r="AA30" s="62">
        <f t="shared" si="1"/>
        <v>0</v>
      </c>
      <c r="AB30" s="38">
        <v>0</v>
      </c>
      <c r="AC30" s="41">
        <v>0</v>
      </c>
      <c r="AD30" s="39">
        <v>0</v>
      </c>
      <c r="AE30" s="43">
        <v>0</v>
      </c>
      <c r="AF30" s="43">
        <v>0</v>
      </c>
      <c r="AG30" s="38">
        <v>0</v>
      </c>
      <c r="AH30" s="39">
        <v>0</v>
      </c>
      <c r="AI30" s="47">
        <v>0</v>
      </c>
      <c r="AJ30" s="45">
        <v>0</v>
      </c>
      <c r="AK30" s="39">
        <v>0</v>
      </c>
      <c r="AL30" s="45">
        <v>0</v>
      </c>
      <c r="AM30" s="39">
        <v>0</v>
      </c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93</v>
      </c>
      <c r="C31" s="38">
        <v>7</v>
      </c>
      <c r="D31" s="41">
        <v>8</v>
      </c>
      <c r="E31" s="41">
        <v>4</v>
      </c>
      <c r="F31" s="41">
        <v>4</v>
      </c>
      <c r="G31" s="41">
        <v>2</v>
      </c>
      <c r="H31" s="41">
        <v>4</v>
      </c>
      <c r="I31" s="41">
        <v>1</v>
      </c>
      <c r="J31" s="41">
        <v>0</v>
      </c>
      <c r="K31" s="41">
        <v>5</v>
      </c>
      <c r="L31" s="41">
        <v>4</v>
      </c>
      <c r="M31" s="41">
        <v>6</v>
      </c>
      <c r="N31" s="41">
        <v>7</v>
      </c>
      <c r="O31" s="41">
        <v>7</v>
      </c>
      <c r="P31" s="41">
        <v>11</v>
      </c>
      <c r="Q31" s="41">
        <v>9</v>
      </c>
      <c r="R31" s="41">
        <v>5</v>
      </c>
      <c r="S31" s="39">
        <v>9</v>
      </c>
      <c r="T31" s="55">
        <v>93</v>
      </c>
      <c r="U31" s="38">
        <v>44</v>
      </c>
      <c r="V31" s="39">
        <v>49</v>
      </c>
      <c r="W31" s="40">
        <f t="shared" si="0"/>
        <v>13</v>
      </c>
      <c r="X31" s="38">
        <v>3</v>
      </c>
      <c r="Y31" s="41">
        <v>10</v>
      </c>
      <c r="Z31" s="39">
        <v>0</v>
      </c>
      <c r="AA31" s="62">
        <f t="shared" si="1"/>
        <v>30</v>
      </c>
      <c r="AB31" s="38">
        <v>7</v>
      </c>
      <c r="AC31" s="41">
        <v>23</v>
      </c>
      <c r="AD31" s="39">
        <v>0</v>
      </c>
      <c r="AE31" s="43">
        <v>9</v>
      </c>
      <c r="AF31" s="43">
        <v>0</v>
      </c>
      <c r="AG31" s="38">
        <v>9</v>
      </c>
      <c r="AH31" s="39">
        <v>5</v>
      </c>
      <c r="AI31" s="47">
        <v>3</v>
      </c>
      <c r="AJ31" s="45">
        <v>0</v>
      </c>
      <c r="AK31" s="39">
        <v>2</v>
      </c>
      <c r="AL31" s="45">
        <v>2</v>
      </c>
      <c r="AM31" s="39">
        <v>1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39">
        <v>0</v>
      </c>
      <c r="T32" s="55">
        <v>0</v>
      </c>
      <c r="U32" s="38">
        <v>0</v>
      </c>
      <c r="V32" s="39">
        <v>0</v>
      </c>
      <c r="W32" s="40">
        <f t="shared" si="0"/>
        <v>0</v>
      </c>
      <c r="X32" s="38">
        <v>0</v>
      </c>
      <c r="Y32" s="41">
        <v>0</v>
      </c>
      <c r="Z32" s="39">
        <v>0</v>
      </c>
      <c r="AA32" s="62">
        <f t="shared" si="1"/>
        <v>0</v>
      </c>
      <c r="AB32" s="38">
        <v>0</v>
      </c>
      <c r="AC32" s="41">
        <v>0</v>
      </c>
      <c r="AD32" s="39">
        <v>0</v>
      </c>
      <c r="AE32" s="43">
        <v>0</v>
      </c>
      <c r="AF32" s="43">
        <v>0</v>
      </c>
      <c r="AG32" s="38"/>
      <c r="AH32" s="39"/>
      <c r="AI32" s="47">
        <v>0</v>
      </c>
      <c r="AJ32" s="45">
        <v>0</v>
      </c>
      <c r="AK32" s="39">
        <v>0</v>
      </c>
      <c r="AL32" s="45">
        <v>0</v>
      </c>
      <c r="AM32" s="39">
        <v>0</v>
      </c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39">
        <v>0</v>
      </c>
      <c r="T33" s="55">
        <v>0</v>
      </c>
      <c r="U33" s="38">
        <v>0</v>
      </c>
      <c r="V33" s="39">
        <v>0</v>
      </c>
      <c r="W33" s="40">
        <f t="shared" si="0"/>
        <v>0</v>
      </c>
      <c r="X33" s="38">
        <v>0</v>
      </c>
      <c r="Y33" s="41">
        <v>0</v>
      </c>
      <c r="Z33" s="39">
        <v>0</v>
      </c>
      <c r="AA33" s="62">
        <f t="shared" si="1"/>
        <v>0</v>
      </c>
      <c r="AB33" s="38">
        <v>0</v>
      </c>
      <c r="AC33" s="41">
        <v>0</v>
      </c>
      <c r="AD33" s="39">
        <v>0</v>
      </c>
      <c r="AE33" s="43">
        <v>0</v>
      </c>
      <c r="AF33" s="43">
        <v>0</v>
      </c>
      <c r="AG33" s="38"/>
      <c r="AH33" s="39"/>
      <c r="AI33" s="47">
        <v>0</v>
      </c>
      <c r="AJ33" s="45">
        <v>0</v>
      </c>
      <c r="AK33" s="39">
        <v>0</v>
      </c>
      <c r="AL33" s="45">
        <v>0</v>
      </c>
      <c r="AM33" s="39">
        <v>0</v>
      </c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39">
        <v>0</v>
      </c>
      <c r="T34" s="55">
        <v>0</v>
      </c>
      <c r="U34" s="38">
        <v>0</v>
      </c>
      <c r="V34" s="39">
        <v>0</v>
      </c>
      <c r="W34" s="40">
        <f t="shared" si="0"/>
        <v>0</v>
      </c>
      <c r="X34" s="38">
        <v>0</v>
      </c>
      <c r="Y34" s="41">
        <v>0</v>
      </c>
      <c r="Z34" s="39">
        <v>0</v>
      </c>
      <c r="AA34" s="62">
        <f t="shared" si="1"/>
        <v>0</v>
      </c>
      <c r="AB34" s="38">
        <v>0</v>
      </c>
      <c r="AC34" s="41">
        <v>0</v>
      </c>
      <c r="AD34" s="39">
        <v>0</v>
      </c>
      <c r="AE34" s="43">
        <v>0</v>
      </c>
      <c r="AF34" s="43">
        <v>0</v>
      </c>
      <c r="AG34" s="38"/>
      <c r="AH34" s="39"/>
      <c r="AI34" s="47">
        <v>0</v>
      </c>
      <c r="AJ34" s="45">
        <v>0</v>
      </c>
      <c r="AK34" s="39">
        <v>0</v>
      </c>
      <c r="AL34" s="45">
        <v>0</v>
      </c>
      <c r="AM34" s="39">
        <v>0</v>
      </c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>
        <v>0</v>
      </c>
      <c r="AC35" s="41">
        <v>0</v>
      </c>
      <c r="AD35" s="39">
        <v>0</v>
      </c>
      <c r="AE35" s="43">
        <v>0</v>
      </c>
      <c r="AF35" s="43">
        <v>0</v>
      </c>
      <c r="AG35" s="38"/>
      <c r="AH35" s="39"/>
      <c r="AI35" s="47">
        <v>0</v>
      </c>
      <c r="AJ35" s="45">
        <v>0</v>
      </c>
      <c r="AK35" s="39">
        <v>0</v>
      </c>
      <c r="AL35" s="45">
        <v>0</v>
      </c>
      <c r="AM35" s="39">
        <v>0</v>
      </c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>
        <v>0</v>
      </c>
      <c r="AC36" s="41">
        <v>0</v>
      </c>
      <c r="AD36" s="39">
        <v>0</v>
      </c>
      <c r="AE36" s="43">
        <v>0</v>
      </c>
      <c r="AF36" s="43">
        <v>0</v>
      </c>
      <c r="AG36" s="38"/>
      <c r="AH36" s="39"/>
      <c r="AI36" s="47">
        <v>0</v>
      </c>
      <c r="AJ36" s="45">
        <v>0</v>
      </c>
      <c r="AK36" s="39">
        <v>0</v>
      </c>
      <c r="AL36" s="45">
        <v>0</v>
      </c>
      <c r="AM36" s="39">
        <v>0</v>
      </c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>
        <v>0</v>
      </c>
      <c r="AC37" s="41">
        <v>0</v>
      </c>
      <c r="AD37" s="39">
        <v>0</v>
      </c>
      <c r="AE37" s="43">
        <v>0</v>
      </c>
      <c r="AF37" s="43">
        <v>0</v>
      </c>
      <c r="AG37" s="38"/>
      <c r="AH37" s="39"/>
      <c r="AI37" s="47">
        <v>0</v>
      </c>
      <c r="AJ37" s="45">
        <v>0</v>
      </c>
      <c r="AK37" s="39">
        <v>0</v>
      </c>
      <c r="AL37" s="45">
        <v>0</v>
      </c>
      <c r="AM37" s="39">
        <v>0</v>
      </c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212</v>
      </c>
      <c r="C38" s="65">
        <v>65</v>
      </c>
      <c r="D38" s="64">
        <v>67</v>
      </c>
      <c r="E38" s="64">
        <v>61</v>
      </c>
      <c r="F38" s="64">
        <v>19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212</v>
      </c>
      <c r="U38" s="38">
        <v>139</v>
      </c>
      <c r="V38" s="39">
        <v>73</v>
      </c>
      <c r="W38" s="40">
        <f>SUM(X38+Y38+Z38)</f>
        <v>74</v>
      </c>
      <c r="X38" s="38">
        <v>16</v>
      </c>
      <c r="Y38" s="41">
        <v>58</v>
      </c>
      <c r="Z38" s="39">
        <v>0</v>
      </c>
      <c r="AA38" s="62">
        <f>SUM(AB38+AC38+AD38)</f>
        <v>4</v>
      </c>
      <c r="AB38" s="38">
        <v>0</v>
      </c>
      <c r="AC38" s="41">
        <v>4</v>
      </c>
      <c r="AD38" s="39">
        <v>0</v>
      </c>
      <c r="AE38" s="43">
        <v>16</v>
      </c>
      <c r="AF38" s="39">
        <v>0</v>
      </c>
      <c r="AG38" s="38"/>
      <c r="AH38" s="39"/>
      <c r="AI38" s="47">
        <v>103</v>
      </c>
      <c r="AJ38" s="45">
        <v>0</v>
      </c>
      <c r="AK38" s="39">
        <v>0</v>
      </c>
      <c r="AL38" s="45">
        <v>1</v>
      </c>
      <c r="AM38" s="39">
        <v>0</v>
      </c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162</v>
      </c>
      <c r="C39" s="65">
        <v>0</v>
      </c>
      <c r="D39" s="64">
        <v>0</v>
      </c>
      <c r="E39" s="64">
        <v>0</v>
      </c>
      <c r="F39" s="41">
        <v>10</v>
      </c>
      <c r="G39" s="41">
        <v>6</v>
      </c>
      <c r="H39" s="41">
        <v>6</v>
      </c>
      <c r="I39" s="41">
        <v>6</v>
      </c>
      <c r="J39" s="41">
        <v>3</v>
      </c>
      <c r="K39" s="41">
        <v>2</v>
      </c>
      <c r="L39" s="41">
        <v>11</v>
      </c>
      <c r="M39" s="41">
        <v>10</v>
      </c>
      <c r="N39" s="41">
        <v>16</v>
      </c>
      <c r="O39" s="41">
        <v>17</v>
      </c>
      <c r="P39" s="41">
        <v>22</v>
      </c>
      <c r="Q39" s="41">
        <v>14</v>
      </c>
      <c r="R39" s="41">
        <v>19</v>
      </c>
      <c r="S39" s="39">
        <v>20</v>
      </c>
      <c r="T39" s="55">
        <v>162</v>
      </c>
      <c r="U39" s="38">
        <v>90</v>
      </c>
      <c r="V39" s="39">
        <v>72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85</v>
      </c>
      <c r="AB39" s="38">
        <v>50</v>
      </c>
      <c r="AC39" s="41">
        <v>35</v>
      </c>
      <c r="AD39" s="39">
        <v>0</v>
      </c>
      <c r="AE39" s="43">
        <v>50</v>
      </c>
      <c r="AF39" s="66">
        <v>0</v>
      </c>
      <c r="AG39" s="38">
        <v>14</v>
      </c>
      <c r="AH39" s="39">
        <v>3</v>
      </c>
      <c r="AI39" s="47">
        <v>69</v>
      </c>
      <c r="AJ39" s="45">
        <v>0</v>
      </c>
      <c r="AK39" s="39">
        <v>39</v>
      </c>
      <c r="AL39" s="45">
        <v>0</v>
      </c>
      <c r="AM39" s="39">
        <v>8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>
        <v>0</v>
      </c>
      <c r="AH40" s="39">
        <v>0</v>
      </c>
      <c r="AI40" s="47">
        <v>0</v>
      </c>
      <c r="AJ40" s="45">
        <v>0</v>
      </c>
      <c r="AK40" s="39">
        <v>0</v>
      </c>
      <c r="AL40" s="45">
        <v>0</v>
      </c>
      <c r="AM40" s="39">
        <v>0</v>
      </c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49</v>
      </c>
      <c r="C41" s="65">
        <v>1</v>
      </c>
      <c r="D41" s="64">
        <v>10</v>
      </c>
      <c r="E41" s="64">
        <v>18</v>
      </c>
      <c r="F41" s="41">
        <v>20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19</v>
      </c>
      <c r="U41" s="38">
        <v>23</v>
      </c>
      <c r="V41" s="39">
        <v>26</v>
      </c>
      <c r="W41" s="40">
        <f>SUM(X41+Y41+Z41)</f>
        <v>26</v>
      </c>
      <c r="X41" s="38">
        <v>8</v>
      </c>
      <c r="Y41" s="41">
        <v>17</v>
      </c>
      <c r="Z41" s="39">
        <v>1</v>
      </c>
      <c r="AA41" s="62">
        <f>SUM(AB41+AC41+AD41)</f>
        <v>19</v>
      </c>
      <c r="AB41" s="38">
        <v>8</v>
      </c>
      <c r="AC41" s="41">
        <v>11</v>
      </c>
      <c r="AD41" s="39">
        <v>0</v>
      </c>
      <c r="AE41" s="43">
        <v>16</v>
      </c>
      <c r="AF41" s="39">
        <v>0</v>
      </c>
      <c r="AG41" s="38">
        <v>0</v>
      </c>
      <c r="AH41" s="39">
        <v>0</v>
      </c>
      <c r="AI41" s="47">
        <v>28</v>
      </c>
      <c r="AJ41" s="45">
        <v>0</v>
      </c>
      <c r="AK41" s="39">
        <v>0</v>
      </c>
      <c r="AL41" s="45">
        <v>5</v>
      </c>
      <c r="AM41" s="39">
        <v>3</v>
      </c>
      <c r="AN41" s="48"/>
      <c r="AO41" s="48"/>
      <c r="AP41" s="48">
        <v>36</v>
      </c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168</v>
      </c>
      <c r="C42" s="38">
        <v>0</v>
      </c>
      <c r="D42" s="41">
        <v>0</v>
      </c>
      <c r="E42" s="41">
        <v>0</v>
      </c>
      <c r="F42" s="41">
        <v>6</v>
      </c>
      <c r="G42" s="41">
        <v>15</v>
      </c>
      <c r="H42" s="41">
        <v>15</v>
      </c>
      <c r="I42" s="41">
        <v>14</v>
      </c>
      <c r="J42" s="41">
        <v>20</v>
      </c>
      <c r="K42" s="41">
        <v>15</v>
      </c>
      <c r="L42" s="41">
        <v>21</v>
      </c>
      <c r="M42" s="41">
        <v>17</v>
      </c>
      <c r="N42" s="41">
        <v>16</v>
      </c>
      <c r="O42" s="41">
        <v>16</v>
      </c>
      <c r="P42" s="41">
        <v>9</v>
      </c>
      <c r="Q42" s="41">
        <v>4</v>
      </c>
      <c r="R42" s="41">
        <v>0</v>
      </c>
      <c r="S42" s="39">
        <v>0</v>
      </c>
      <c r="T42" s="55">
        <v>168</v>
      </c>
      <c r="U42" s="38">
        <v>90</v>
      </c>
      <c r="V42" s="39">
        <v>78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25</v>
      </c>
      <c r="AB42" s="38">
        <v>12</v>
      </c>
      <c r="AC42" s="41">
        <v>13</v>
      </c>
      <c r="AD42" s="39">
        <v>0</v>
      </c>
      <c r="AE42" s="43">
        <v>12</v>
      </c>
      <c r="AF42" s="39">
        <v>4</v>
      </c>
      <c r="AG42" s="38">
        <v>5</v>
      </c>
      <c r="AH42" s="55">
        <v>12</v>
      </c>
      <c r="AI42" s="47">
        <v>126</v>
      </c>
      <c r="AJ42" s="45">
        <v>0</v>
      </c>
      <c r="AK42" s="39">
        <v>2</v>
      </c>
      <c r="AL42" s="45">
        <v>0</v>
      </c>
      <c r="AM42" s="39">
        <v>10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71</v>
      </c>
      <c r="C43" s="38">
        <v>22</v>
      </c>
      <c r="D43" s="41">
        <v>32</v>
      </c>
      <c r="E43" s="41">
        <v>16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71</v>
      </c>
      <c r="U43" s="38">
        <v>63</v>
      </c>
      <c r="V43" s="39">
        <v>8</v>
      </c>
      <c r="W43" s="40">
        <f t="shared" si="15"/>
        <v>36</v>
      </c>
      <c r="X43" s="38">
        <v>6</v>
      </c>
      <c r="Y43" s="41">
        <v>30</v>
      </c>
      <c r="Z43" s="39">
        <v>0</v>
      </c>
      <c r="AA43" s="62">
        <f t="shared" ref="AA43:AA70" si="16">SUM(AB43+AC43+AD43)</f>
        <v>1</v>
      </c>
      <c r="AB43" s="38">
        <v>0</v>
      </c>
      <c r="AC43" s="41">
        <v>1</v>
      </c>
      <c r="AD43" s="39">
        <v>0</v>
      </c>
      <c r="AE43" s="43">
        <v>6</v>
      </c>
      <c r="AF43" s="48">
        <v>0</v>
      </c>
      <c r="AG43" s="38">
        <v>6</v>
      </c>
      <c r="AH43" s="55">
        <v>8</v>
      </c>
      <c r="AI43" s="47">
        <v>0</v>
      </c>
      <c r="AJ43" s="45">
        <v>0</v>
      </c>
      <c r="AK43" s="39">
        <v>0</v>
      </c>
      <c r="AL43" s="45">
        <v>1</v>
      </c>
      <c r="AM43" s="39">
        <v>0</v>
      </c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651</v>
      </c>
      <c r="C44" s="38">
        <v>0</v>
      </c>
      <c r="D44" s="41">
        <v>0</v>
      </c>
      <c r="E44" s="41">
        <v>0</v>
      </c>
      <c r="F44" s="41">
        <v>12</v>
      </c>
      <c r="G44" s="41">
        <v>13</v>
      </c>
      <c r="H44" s="41">
        <v>7</v>
      </c>
      <c r="I44" s="41">
        <v>19</v>
      </c>
      <c r="J44" s="41">
        <v>46</v>
      </c>
      <c r="K44" s="41">
        <v>46</v>
      </c>
      <c r="L44" s="41">
        <v>65</v>
      </c>
      <c r="M44" s="41">
        <v>52</v>
      </c>
      <c r="N44" s="41">
        <v>90</v>
      </c>
      <c r="O44" s="41">
        <v>61</v>
      </c>
      <c r="P44" s="41">
        <v>81</v>
      </c>
      <c r="Q44" s="41">
        <v>69</v>
      </c>
      <c r="R44" s="41">
        <v>53</v>
      </c>
      <c r="S44" s="39">
        <v>37</v>
      </c>
      <c r="T44" s="55">
        <v>651</v>
      </c>
      <c r="U44" s="38">
        <v>197</v>
      </c>
      <c r="V44" s="39">
        <v>454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257</v>
      </c>
      <c r="AB44" s="38">
        <v>72</v>
      </c>
      <c r="AC44" s="41">
        <v>182</v>
      </c>
      <c r="AD44" s="39">
        <v>3</v>
      </c>
      <c r="AE44" s="43">
        <v>72</v>
      </c>
      <c r="AF44" s="66">
        <v>28</v>
      </c>
      <c r="AG44" s="38">
        <v>0</v>
      </c>
      <c r="AH44" s="55">
        <v>0</v>
      </c>
      <c r="AI44" s="55">
        <v>152</v>
      </c>
      <c r="AJ44" s="45">
        <v>0</v>
      </c>
      <c r="AK44" s="39">
        <v>28</v>
      </c>
      <c r="AL44" s="45">
        <v>0</v>
      </c>
      <c r="AM44" s="39">
        <v>26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>
        <v>0</v>
      </c>
      <c r="D45" s="64">
        <v>0</v>
      </c>
      <c r="E45" s="64">
        <v>0</v>
      </c>
      <c r="F45" s="64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39">
        <v>0</v>
      </c>
      <c r="T45" s="55">
        <v>0</v>
      </c>
      <c r="U45" s="38">
        <v>0</v>
      </c>
      <c r="V45" s="39">
        <v>0</v>
      </c>
      <c r="W45" s="40">
        <f t="shared" si="15"/>
        <v>0</v>
      </c>
      <c r="X45" s="38">
        <v>0</v>
      </c>
      <c r="Y45" s="41">
        <v>0</v>
      </c>
      <c r="Z45" s="39">
        <v>0</v>
      </c>
      <c r="AA45" s="62">
        <f t="shared" si="16"/>
        <v>0</v>
      </c>
      <c r="AB45" s="38">
        <v>0</v>
      </c>
      <c r="AC45" s="41">
        <v>0</v>
      </c>
      <c r="AD45" s="39">
        <v>0</v>
      </c>
      <c r="AE45" s="43">
        <v>0</v>
      </c>
      <c r="AF45" s="39">
        <v>0</v>
      </c>
      <c r="AG45" s="38">
        <v>0</v>
      </c>
      <c r="AH45" s="39">
        <v>0</v>
      </c>
      <c r="AI45" s="47">
        <v>0</v>
      </c>
      <c r="AJ45" s="45">
        <v>0</v>
      </c>
      <c r="AK45" s="39">
        <v>0</v>
      </c>
      <c r="AL45" s="45">
        <v>0</v>
      </c>
      <c r="AM45" s="39">
        <v>0</v>
      </c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>
        <v>0</v>
      </c>
      <c r="D46" s="64">
        <v>0</v>
      </c>
      <c r="E46" s="64">
        <v>0</v>
      </c>
      <c r="F46" s="64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39">
        <v>0</v>
      </c>
      <c r="T46" s="55">
        <v>0</v>
      </c>
      <c r="U46" s="38">
        <v>0</v>
      </c>
      <c r="V46" s="39">
        <v>0</v>
      </c>
      <c r="W46" s="40">
        <f t="shared" si="15"/>
        <v>0</v>
      </c>
      <c r="X46" s="38">
        <v>0</v>
      </c>
      <c r="Y46" s="41">
        <v>0</v>
      </c>
      <c r="Z46" s="39">
        <v>0</v>
      </c>
      <c r="AA46" s="62">
        <f t="shared" si="16"/>
        <v>0</v>
      </c>
      <c r="AB46" s="38">
        <v>0</v>
      </c>
      <c r="AC46" s="41">
        <v>0</v>
      </c>
      <c r="AD46" s="39">
        <v>0</v>
      </c>
      <c r="AE46" s="43">
        <v>0</v>
      </c>
      <c r="AF46" s="66">
        <v>0</v>
      </c>
      <c r="AG46" s="38">
        <v>0</v>
      </c>
      <c r="AH46" s="39">
        <v>0</v>
      </c>
      <c r="AI46" s="47">
        <v>0</v>
      </c>
      <c r="AJ46" s="45">
        <v>0</v>
      </c>
      <c r="AK46" s="39">
        <v>0</v>
      </c>
      <c r="AL46" s="38">
        <v>0</v>
      </c>
      <c r="AM46" s="55">
        <v>0</v>
      </c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39">
        <v>0</v>
      </c>
      <c r="T47" s="55">
        <v>0</v>
      </c>
      <c r="U47" s="38">
        <v>0</v>
      </c>
      <c r="V47" s="39">
        <v>0</v>
      </c>
      <c r="W47" s="40">
        <f t="shared" si="15"/>
        <v>0</v>
      </c>
      <c r="X47" s="38">
        <v>0</v>
      </c>
      <c r="Y47" s="41">
        <v>0</v>
      </c>
      <c r="Z47" s="39">
        <v>0</v>
      </c>
      <c r="AA47" s="62">
        <f t="shared" si="16"/>
        <v>0</v>
      </c>
      <c r="AB47" s="38">
        <v>0</v>
      </c>
      <c r="AC47" s="41">
        <v>0</v>
      </c>
      <c r="AD47" s="39">
        <v>0</v>
      </c>
      <c r="AE47" s="43">
        <v>0</v>
      </c>
      <c r="AF47" s="39">
        <v>0</v>
      </c>
      <c r="AG47" s="38">
        <v>0</v>
      </c>
      <c r="AH47" s="39">
        <v>0</v>
      </c>
      <c r="AI47" s="47">
        <v>0</v>
      </c>
      <c r="AJ47" s="45">
        <v>0</v>
      </c>
      <c r="AK47" s="39">
        <v>0</v>
      </c>
      <c r="AL47" s="38">
        <v>0</v>
      </c>
      <c r="AM47" s="55">
        <v>0</v>
      </c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>
        <v>0</v>
      </c>
      <c r="D48" s="64">
        <v>0</v>
      </c>
      <c r="E48" s="64">
        <v>0</v>
      </c>
      <c r="F48" s="64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39">
        <v>0</v>
      </c>
      <c r="T48" s="51">
        <v>0</v>
      </c>
      <c r="U48" s="58">
        <v>0</v>
      </c>
      <c r="V48" s="48">
        <v>0</v>
      </c>
      <c r="W48" s="31">
        <f t="shared" si="15"/>
        <v>0</v>
      </c>
      <c r="X48" s="58">
        <v>0</v>
      </c>
      <c r="Y48" s="59">
        <v>0</v>
      </c>
      <c r="Z48" s="48">
        <v>0</v>
      </c>
      <c r="AA48" s="62">
        <f t="shared" si="16"/>
        <v>0</v>
      </c>
      <c r="AB48" s="38">
        <v>0</v>
      </c>
      <c r="AC48" s="41">
        <v>0</v>
      </c>
      <c r="AD48" s="39">
        <v>0</v>
      </c>
      <c r="AE48" s="43">
        <v>0</v>
      </c>
      <c r="AF48" s="39">
        <v>0</v>
      </c>
      <c r="AG48" s="38">
        <v>0</v>
      </c>
      <c r="AH48" s="39">
        <v>0</v>
      </c>
      <c r="AI48" s="47">
        <v>0</v>
      </c>
      <c r="AJ48" s="45">
        <v>0</v>
      </c>
      <c r="AK48" s="39">
        <v>0</v>
      </c>
      <c r="AL48" s="38">
        <v>0</v>
      </c>
      <c r="AM48" s="55">
        <v>0</v>
      </c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39">
        <v>0</v>
      </c>
      <c r="T49" s="55">
        <v>0</v>
      </c>
      <c r="U49" s="38">
        <v>0</v>
      </c>
      <c r="V49" s="39">
        <v>0</v>
      </c>
      <c r="W49" s="40">
        <f t="shared" si="15"/>
        <v>0</v>
      </c>
      <c r="X49" s="38">
        <v>0</v>
      </c>
      <c r="Y49" s="41">
        <v>0</v>
      </c>
      <c r="Z49" s="39">
        <v>0</v>
      </c>
      <c r="AA49" s="62">
        <f t="shared" si="16"/>
        <v>0</v>
      </c>
      <c r="AB49" s="38">
        <v>0</v>
      </c>
      <c r="AC49" s="41">
        <v>0</v>
      </c>
      <c r="AD49" s="39">
        <v>0</v>
      </c>
      <c r="AE49" s="43">
        <v>0</v>
      </c>
      <c r="AF49" s="66">
        <v>0</v>
      </c>
      <c r="AG49" s="38">
        <v>0</v>
      </c>
      <c r="AH49" s="39">
        <v>0</v>
      </c>
      <c r="AI49" s="47">
        <v>0</v>
      </c>
      <c r="AJ49" s="45">
        <v>0</v>
      </c>
      <c r="AK49" s="39">
        <v>0</v>
      </c>
      <c r="AL49" s="45">
        <v>0</v>
      </c>
      <c r="AM49" s="39">
        <v>0</v>
      </c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91</v>
      </c>
      <c r="C50" s="38">
        <v>0</v>
      </c>
      <c r="D50" s="41">
        <v>0</v>
      </c>
      <c r="E50" s="41">
        <v>0</v>
      </c>
      <c r="F50" s="41">
        <v>0</v>
      </c>
      <c r="G50" s="41">
        <v>2</v>
      </c>
      <c r="H50" s="41">
        <v>2</v>
      </c>
      <c r="I50" s="41">
        <v>4</v>
      </c>
      <c r="J50" s="41">
        <v>1</v>
      </c>
      <c r="K50" s="41">
        <v>2</v>
      </c>
      <c r="L50" s="41">
        <v>7</v>
      </c>
      <c r="M50" s="41">
        <v>4</v>
      </c>
      <c r="N50" s="41">
        <v>13</v>
      </c>
      <c r="O50" s="41">
        <v>20</v>
      </c>
      <c r="P50" s="41">
        <v>10</v>
      </c>
      <c r="Q50" s="41">
        <v>13</v>
      </c>
      <c r="R50" s="41">
        <v>8</v>
      </c>
      <c r="S50" s="39">
        <v>5</v>
      </c>
      <c r="T50" s="55">
        <v>91</v>
      </c>
      <c r="U50" s="38">
        <v>42</v>
      </c>
      <c r="V50" s="39">
        <v>49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35</v>
      </c>
      <c r="AB50" s="38">
        <v>7</v>
      </c>
      <c r="AC50" s="41">
        <v>28</v>
      </c>
      <c r="AD50" s="39">
        <v>0</v>
      </c>
      <c r="AE50" s="43">
        <v>7</v>
      </c>
      <c r="AF50" s="39">
        <v>0</v>
      </c>
      <c r="AG50" s="38">
        <v>0</v>
      </c>
      <c r="AH50" s="39">
        <v>0</v>
      </c>
      <c r="AI50" s="47">
        <v>0</v>
      </c>
      <c r="AJ50" s="45">
        <v>0</v>
      </c>
      <c r="AK50" s="39">
        <v>1</v>
      </c>
      <c r="AL50" s="45">
        <v>0</v>
      </c>
      <c r="AM50" s="39">
        <v>0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39">
        <v>0</v>
      </c>
      <c r="T51" s="55">
        <v>0</v>
      </c>
      <c r="U51" s="38">
        <v>0</v>
      </c>
      <c r="V51" s="39">
        <v>0</v>
      </c>
      <c r="W51" s="40">
        <f t="shared" si="15"/>
        <v>0</v>
      </c>
      <c r="X51" s="38">
        <v>0</v>
      </c>
      <c r="Y51" s="41">
        <v>0</v>
      </c>
      <c r="Z51" s="39">
        <v>0</v>
      </c>
      <c r="AA51" s="62">
        <f t="shared" si="16"/>
        <v>0</v>
      </c>
      <c r="AB51" s="38">
        <v>0</v>
      </c>
      <c r="AC51" s="41">
        <v>0</v>
      </c>
      <c r="AD51" s="39">
        <v>0</v>
      </c>
      <c r="AE51" s="43">
        <v>0</v>
      </c>
      <c r="AF51" s="57">
        <v>0</v>
      </c>
      <c r="AG51" s="38">
        <v>0</v>
      </c>
      <c r="AH51" s="39">
        <v>0</v>
      </c>
      <c r="AI51" s="47">
        <v>0</v>
      </c>
      <c r="AJ51" s="45">
        <v>0</v>
      </c>
      <c r="AK51" s="39">
        <v>0</v>
      </c>
      <c r="AL51" s="69">
        <v>0</v>
      </c>
      <c r="AM51" s="57">
        <v>0</v>
      </c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39">
        <v>0</v>
      </c>
      <c r="T52" s="55">
        <v>0</v>
      </c>
      <c r="U52" s="38">
        <v>0</v>
      </c>
      <c r="V52" s="39">
        <v>0</v>
      </c>
      <c r="W52" s="40">
        <f t="shared" si="15"/>
        <v>0</v>
      </c>
      <c r="X52" s="38">
        <v>0</v>
      </c>
      <c r="Y52" s="41">
        <v>0</v>
      </c>
      <c r="Z52" s="39">
        <v>0</v>
      </c>
      <c r="AA52" s="62">
        <f t="shared" si="16"/>
        <v>0</v>
      </c>
      <c r="AB52" s="38">
        <v>0</v>
      </c>
      <c r="AC52" s="41">
        <v>0</v>
      </c>
      <c r="AD52" s="39">
        <v>0</v>
      </c>
      <c r="AE52" s="43">
        <v>0</v>
      </c>
      <c r="AF52" s="57">
        <v>0</v>
      </c>
      <c r="AG52" s="38">
        <v>0</v>
      </c>
      <c r="AH52" s="39">
        <v>0</v>
      </c>
      <c r="AI52" s="47">
        <v>0</v>
      </c>
      <c r="AJ52" s="45">
        <v>0</v>
      </c>
      <c r="AK52" s="39">
        <v>0</v>
      </c>
      <c r="AL52" s="69">
        <v>0</v>
      </c>
      <c r="AM52" s="57">
        <v>0</v>
      </c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39">
        <v>0</v>
      </c>
      <c r="T53" s="55">
        <v>0</v>
      </c>
      <c r="U53" s="38">
        <v>0</v>
      </c>
      <c r="V53" s="39">
        <v>0</v>
      </c>
      <c r="W53" s="40">
        <f t="shared" si="15"/>
        <v>0</v>
      </c>
      <c r="X53" s="38">
        <v>0</v>
      </c>
      <c r="Y53" s="41">
        <v>0</v>
      </c>
      <c r="Z53" s="39">
        <v>0</v>
      </c>
      <c r="AA53" s="62">
        <f t="shared" si="16"/>
        <v>0</v>
      </c>
      <c r="AB53" s="38">
        <v>0</v>
      </c>
      <c r="AC53" s="41">
        <v>0</v>
      </c>
      <c r="AD53" s="39">
        <v>0</v>
      </c>
      <c r="AE53" s="43">
        <v>0</v>
      </c>
      <c r="AF53" s="57">
        <v>0</v>
      </c>
      <c r="AG53" s="38">
        <v>0</v>
      </c>
      <c r="AH53" s="39">
        <v>0</v>
      </c>
      <c r="AI53" s="47">
        <v>0</v>
      </c>
      <c r="AJ53" s="45">
        <v>0</v>
      </c>
      <c r="AK53" s="39">
        <v>0</v>
      </c>
      <c r="AL53" s="69">
        <v>0</v>
      </c>
      <c r="AM53" s="57">
        <v>0</v>
      </c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296</v>
      </c>
      <c r="C54" s="38">
        <v>0</v>
      </c>
      <c r="D54" s="41">
        <v>0</v>
      </c>
      <c r="E54" s="41">
        <v>1</v>
      </c>
      <c r="F54" s="41">
        <v>2</v>
      </c>
      <c r="G54" s="41">
        <v>0</v>
      </c>
      <c r="H54" s="41">
        <v>1</v>
      </c>
      <c r="I54" s="41">
        <v>4</v>
      </c>
      <c r="J54" s="41">
        <v>3</v>
      </c>
      <c r="K54" s="41">
        <v>4</v>
      </c>
      <c r="L54" s="41">
        <v>11</v>
      </c>
      <c r="M54" s="41">
        <v>11</v>
      </c>
      <c r="N54" s="41">
        <v>14</v>
      </c>
      <c r="O54" s="41">
        <v>32</v>
      </c>
      <c r="P54" s="41">
        <v>51</v>
      </c>
      <c r="Q54" s="41">
        <v>40</v>
      </c>
      <c r="R54" s="41">
        <v>50</v>
      </c>
      <c r="S54" s="39">
        <v>72</v>
      </c>
      <c r="T54" s="55">
        <v>296</v>
      </c>
      <c r="U54" s="38">
        <v>174</v>
      </c>
      <c r="V54" s="39">
        <v>122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40</v>
      </c>
      <c r="AB54" s="38">
        <v>0</v>
      </c>
      <c r="AC54" s="41">
        <v>40</v>
      </c>
      <c r="AD54" s="39">
        <v>0</v>
      </c>
      <c r="AE54" s="43">
        <v>0</v>
      </c>
      <c r="AF54" s="57">
        <v>0</v>
      </c>
      <c r="AG54" s="38">
        <v>0</v>
      </c>
      <c r="AH54" s="39">
        <v>0</v>
      </c>
      <c r="AI54" s="47">
        <v>22</v>
      </c>
      <c r="AJ54" s="45">
        <v>0</v>
      </c>
      <c r="AK54" s="39">
        <v>0</v>
      </c>
      <c r="AL54" s="69">
        <v>0</v>
      </c>
      <c r="AM54" s="57">
        <v>0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264</v>
      </c>
      <c r="C55" s="38">
        <v>0</v>
      </c>
      <c r="D55" s="41">
        <v>0</v>
      </c>
      <c r="E55" s="41">
        <v>0</v>
      </c>
      <c r="F55" s="41">
        <v>11</v>
      </c>
      <c r="G55" s="41">
        <v>25</v>
      </c>
      <c r="H55" s="41">
        <v>54</v>
      </c>
      <c r="I55" s="41">
        <v>55</v>
      </c>
      <c r="J55" s="41">
        <v>68</v>
      </c>
      <c r="K55" s="41">
        <v>24</v>
      </c>
      <c r="L55" s="41">
        <v>6</v>
      </c>
      <c r="M55" s="41">
        <v>13</v>
      </c>
      <c r="N55" s="41">
        <v>5</v>
      </c>
      <c r="O55" s="41">
        <v>0</v>
      </c>
      <c r="P55" s="41">
        <v>2</v>
      </c>
      <c r="Q55" s="41">
        <v>1</v>
      </c>
      <c r="R55" s="41">
        <v>0</v>
      </c>
      <c r="S55" s="39">
        <v>0</v>
      </c>
      <c r="T55" s="55">
        <v>264</v>
      </c>
      <c r="U55" s="38">
        <v>0</v>
      </c>
      <c r="V55" s="39">
        <v>264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115</v>
      </c>
      <c r="AB55" s="38">
        <v>28</v>
      </c>
      <c r="AC55" s="41">
        <v>87</v>
      </c>
      <c r="AD55" s="39">
        <v>0</v>
      </c>
      <c r="AE55" s="43">
        <v>20</v>
      </c>
      <c r="AF55" s="57">
        <v>0</v>
      </c>
      <c r="AG55" s="38">
        <v>13</v>
      </c>
      <c r="AH55" s="39">
        <v>19</v>
      </c>
      <c r="AI55" s="47">
        <v>4</v>
      </c>
      <c r="AJ55" s="45">
        <v>1</v>
      </c>
      <c r="AK55" s="39">
        <v>2</v>
      </c>
      <c r="AL55" s="69">
        <v>0</v>
      </c>
      <c r="AM55" s="57">
        <v>15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55</v>
      </c>
      <c r="C56" s="38">
        <v>1</v>
      </c>
      <c r="D56" s="41">
        <v>16</v>
      </c>
      <c r="E56" s="41">
        <v>21</v>
      </c>
      <c r="F56" s="41">
        <v>12</v>
      </c>
      <c r="G56" s="41">
        <v>5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55</v>
      </c>
      <c r="U56" s="38">
        <v>2</v>
      </c>
      <c r="V56" s="39">
        <v>53</v>
      </c>
      <c r="W56" s="40">
        <f t="shared" si="15"/>
        <v>11</v>
      </c>
      <c r="X56" s="38">
        <v>1</v>
      </c>
      <c r="Y56" s="41">
        <v>10</v>
      </c>
      <c r="Z56" s="39">
        <v>0</v>
      </c>
      <c r="AA56" s="62">
        <f t="shared" si="16"/>
        <v>4</v>
      </c>
      <c r="AB56" s="38">
        <v>1</v>
      </c>
      <c r="AC56" s="41">
        <v>3</v>
      </c>
      <c r="AD56" s="39">
        <v>0</v>
      </c>
      <c r="AE56" s="43">
        <v>2</v>
      </c>
      <c r="AF56" s="57">
        <v>0</v>
      </c>
      <c r="AG56" s="38">
        <v>4</v>
      </c>
      <c r="AH56" s="39">
        <v>4</v>
      </c>
      <c r="AI56" s="47">
        <v>12</v>
      </c>
      <c r="AJ56" s="45">
        <v>0</v>
      </c>
      <c r="AK56" s="39">
        <v>0</v>
      </c>
      <c r="AL56" s="69">
        <v>1</v>
      </c>
      <c r="AM56" s="57">
        <v>0</v>
      </c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247</v>
      </c>
      <c r="C57" s="38">
        <v>0</v>
      </c>
      <c r="D57" s="41">
        <v>0</v>
      </c>
      <c r="E57" s="41">
        <v>0</v>
      </c>
      <c r="F57" s="41">
        <v>1</v>
      </c>
      <c r="G57" s="41">
        <v>15</v>
      </c>
      <c r="H57" s="41">
        <v>22</v>
      </c>
      <c r="I57" s="41">
        <v>32</v>
      </c>
      <c r="J57" s="41">
        <v>24</v>
      </c>
      <c r="K57" s="41">
        <v>37</v>
      </c>
      <c r="L57" s="41">
        <v>33</v>
      </c>
      <c r="M57" s="41">
        <v>20</v>
      </c>
      <c r="N57" s="41">
        <v>18</v>
      </c>
      <c r="O57" s="41">
        <v>10</v>
      </c>
      <c r="P57" s="41">
        <v>13</v>
      </c>
      <c r="Q57" s="41">
        <v>17</v>
      </c>
      <c r="R57" s="41">
        <v>3</v>
      </c>
      <c r="S57" s="39">
        <v>2</v>
      </c>
      <c r="T57" s="55">
        <v>247</v>
      </c>
      <c r="U57" s="38">
        <v>0</v>
      </c>
      <c r="V57" s="39">
        <v>247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109</v>
      </c>
      <c r="AB57" s="38">
        <v>22</v>
      </c>
      <c r="AC57" s="41">
        <v>87</v>
      </c>
      <c r="AD57" s="39">
        <v>0</v>
      </c>
      <c r="AE57" s="43">
        <v>21</v>
      </c>
      <c r="AF57" s="57">
        <v>0</v>
      </c>
      <c r="AG57" s="38">
        <v>20</v>
      </c>
      <c r="AH57" s="39">
        <v>17</v>
      </c>
      <c r="AI57" s="47">
        <v>4</v>
      </c>
      <c r="AJ57" s="45">
        <v>0</v>
      </c>
      <c r="AK57" s="39">
        <v>0</v>
      </c>
      <c r="AL57" s="69">
        <v>0</v>
      </c>
      <c r="AM57" s="57">
        <v>4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422</v>
      </c>
      <c r="C58" s="38">
        <v>13</v>
      </c>
      <c r="D58" s="41">
        <v>3</v>
      </c>
      <c r="E58" s="41">
        <v>3</v>
      </c>
      <c r="F58" s="41">
        <v>2</v>
      </c>
      <c r="G58" s="41">
        <v>9</v>
      </c>
      <c r="H58" s="41">
        <v>7</v>
      </c>
      <c r="I58" s="41">
        <v>14</v>
      </c>
      <c r="J58" s="41">
        <v>16</v>
      </c>
      <c r="K58" s="41">
        <v>13</v>
      </c>
      <c r="L58" s="41">
        <v>20</v>
      </c>
      <c r="M58" s="41">
        <v>27</v>
      </c>
      <c r="N58" s="41">
        <v>29</v>
      </c>
      <c r="O58" s="41">
        <v>47</v>
      </c>
      <c r="P58" s="41">
        <v>61</v>
      </c>
      <c r="Q58" s="41">
        <v>63</v>
      </c>
      <c r="R58" s="41">
        <v>37</v>
      </c>
      <c r="S58" s="39">
        <v>58</v>
      </c>
      <c r="T58" s="55">
        <v>422</v>
      </c>
      <c r="U58" s="38">
        <v>198</v>
      </c>
      <c r="V58" s="39">
        <v>224</v>
      </c>
      <c r="W58" s="40">
        <f t="shared" si="15"/>
        <v>9</v>
      </c>
      <c r="X58" s="38">
        <v>7</v>
      </c>
      <c r="Y58" s="41">
        <v>2</v>
      </c>
      <c r="Z58" s="39">
        <v>0</v>
      </c>
      <c r="AA58" s="62">
        <f t="shared" si="16"/>
        <v>125</v>
      </c>
      <c r="AB58" s="38">
        <v>39</v>
      </c>
      <c r="AC58" s="41">
        <v>86</v>
      </c>
      <c r="AD58" s="39">
        <v>0</v>
      </c>
      <c r="AE58" s="43">
        <v>46</v>
      </c>
      <c r="AF58" s="57">
        <v>5</v>
      </c>
      <c r="AG58" s="38">
        <v>44</v>
      </c>
      <c r="AH58" s="39">
        <v>12</v>
      </c>
      <c r="AI58" s="47">
        <v>135</v>
      </c>
      <c r="AJ58" s="45">
        <v>0</v>
      </c>
      <c r="AK58" s="39">
        <v>0</v>
      </c>
      <c r="AL58" s="69">
        <v>5</v>
      </c>
      <c r="AM58" s="57">
        <v>18</v>
      </c>
      <c r="AN58" s="70"/>
      <c r="AO58" s="39"/>
      <c r="AP58" s="48"/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299</v>
      </c>
      <c r="C59" s="38">
        <v>20</v>
      </c>
      <c r="D59" s="41">
        <v>50</v>
      </c>
      <c r="E59" s="41">
        <v>22</v>
      </c>
      <c r="F59" s="41">
        <v>7</v>
      </c>
      <c r="G59" s="41">
        <v>4</v>
      </c>
      <c r="H59" s="41">
        <v>13</v>
      </c>
      <c r="I59" s="41">
        <v>14</v>
      </c>
      <c r="J59" s="41">
        <v>9</v>
      </c>
      <c r="K59" s="41">
        <v>2</v>
      </c>
      <c r="L59" s="41">
        <v>13</v>
      </c>
      <c r="M59" s="41">
        <v>11</v>
      </c>
      <c r="N59" s="41">
        <v>14</v>
      </c>
      <c r="O59" s="41">
        <v>17</v>
      </c>
      <c r="P59" s="41">
        <v>30</v>
      </c>
      <c r="Q59" s="41">
        <v>23</v>
      </c>
      <c r="R59" s="41">
        <v>24</v>
      </c>
      <c r="S59" s="39">
        <v>26</v>
      </c>
      <c r="T59" s="55">
        <v>299</v>
      </c>
      <c r="U59" s="38">
        <v>169</v>
      </c>
      <c r="V59" s="39">
        <v>130</v>
      </c>
      <c r="W59" s="40">
        <f t="shared" si="15"/>
        <v>54</v>
      </c>
      <c r="X59" s="38">
        <v>14</v>
      </c>
      <c r="Y59" s="41">
        <v>40</v>
      </c>
      <c r="Z59" s="39">
        <v>0</v>
      </c>
      <c r="AA59" s="62">
        <f t="shared" si="16"/>
        <v>114</v>
      </c>
      <c r="AB59" s="38">
        <v>35</v>
      </c>
      <c r="AC59" s="41">
        <v>79</v>
      </c>
      <c r="AD59" s="39">
        <v>0</v>
      </c>
      <c r="AE59" s="43">
        <v>49</v>
      </c>
      <c r="AF59" s="39">
        <v>0</v>
      </c>
      <c r="AG59" s="38">
        <v>23</v>
      </c>
      <c r="AH59" s="39">
        <v>15</v>
      </c>
      <c r="AI59" s="47">
        <v>2</v>
      </c>
      <c r="AJ59" s="45">
        <v>0</v>
      </c>
      <c r="AK59" s="39">
        <v>0</v>
      </c>
      <c r="AL59" s="69">
        <v>1</v>
      </c>
      <c r="AM59" s="57">
        <v>5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204</v>
      </c>
      <c r="C60" s="38">
        <v>91</v>
      </c>
      <c r="D60" s="41">
        <v>40</v>
      </c>
      <c r="E60" s="41">
        <v>64</v>
      </c>
      <c r="F60" s="41">
        <v>8</v>
      </c>
      <c r="G60" s="41">
        <v>0</v>
      </c>
      <c r="H60" s="41">
        <v>0</v>
      </c>
      <c r="I60" s="41">
        <v>1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204</v>
      </c>
      <c r="U60" s="38">
        <v>86</v>
      </c>
      <c r="V60" s="39">
        <v>118</v>
      </c>
      <c r="W60" s="40">
        <f t="shared" si="15"/>
        <v>135</v>
      </c>
      <c r="X60" s="38">
        <v>19</v>
      </c>
      <c r="Y60" s="41">
        <v>116</v>
      </c>
      <c r="Z60" s="39">
        <v>0</v>
      </c>
      <c r="AA60" s="62">
        <f t="shared" si="16"/>
        <v>6</v>
      </c>
      <c r="AB60" s="38">
        <v>1</v>
      </c>
      <c r="AC60" s="41">
        <v>5</v>
      </c>
      <c r="AD60" s="39">
        <v>0</v>
      </c>
      <c r="AE60" s="43">
        <v>20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8</v>
      </c>
      <c r="AM60" s="57">
        <v>1</v>
      </c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498</v>
      </c>
      <c r="C61" s="38">
        <v>0</v>
      </c>
      <c r="D61" s="41">
        <v>0</v>
      </c>
      <c r="E61" s="41">
        <v>1</v>
      </c>
      <c r="F61" s="41">
        <v>18</v>
      </c>
      <c r="G61" s="41">
        <v>22</v>
      </c>
      <c r="H61" s="41">
        <v>24</v>
      </c>
      <c r="I61" s="41">
        <v>13</v>
      </c>
      <c r="J61" s="41">
        <v>25</v>
      </c>
      <c r="K61" s="41">
        <v>24</v>
      </c>
      <c r="L61" s="41">
        <v>35</v>
      </c>
      <c r="M61" s="41">
        <v>41</v>
      </c>
      <c r="N61" s="41">
        <v>72</v>
      </c>
      <c r="O61" s="41">
        <v>64</v>
      </c>
      <c r="P61" s="41">
        <v>37</v>
      </c>
      <c r="Q61" s="41">
        <v>50</v>
      </c>
      <c r="R61" s="41">
        <v>39</v>
      </c>
      <c r="S61" s="39">
        <v>33</v>
      </c>
      <c r="T61" s="55">
        <v>498</v>
      </c>
      <c r="U61" s="38">
        <v>218</v>
      </c>
      <c r="V61" s="39">
        <v>280</v>
      </c>
      <c r="W61" s="40">
        <f t="shared" si="15"/>
        <v>0</v>
      </c>
      <c r="X61" s="38"/>
      <c r="Y61" s="41"/>
      <c r="Z61" s="39"/>
      <c r="AA61" s="62">
        <f t="shared" si="16"/>
        <v>290</v>
      </c>
      <c r="AB61" s="38">
        <v>83</v>
      </c>
      <c r="AC61" s="41">
        <v>207</v>
      </c>
      <c r="AD61" s="39">
        <v>0</v>
      </c>
      <c r="AE61" s="43">
        <v>80</v>
      </c>
      <c r="AF61" s="66">
        <v>22</v>
      </c>
      <c r="AG61" s="38">
        <v>15</v>
      </c>
      <c r="AH61" s="39">
        <v>9</v>
      </c>
      <c r="AI61" s="47">
        <v>12</v>
      </c>
      <c r="AJ61" s="45">
        <v>0</v>
      </c>
      <c r="AK61" s="39">
        <v>33</v>
      </c>
      <c r="AL61" s="69">
        <v>0</v>
      </c>
      <c r="AM61" s="57">
        <v>37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>
        <v>0</v>
      </c>
      <c r="AC62" s="41">
        <v>0</v>
      </c>
      <c r="AD62" s="39">
        <v>0</v>
      </c>
      <c r="AE62" s="43">
        <v>0</v>
      </c>
      <c r="AF62" s="57">
        <v>0</v>
      </c>
      <c r="AG62" s="38">
        <v>0</v>
      </c>
      <c r="AH62" s="39">
        <v>0</v>
      </c>
      <c r="AI62" s="47">
        <v>0</v>
      </c>
      <c r="AJ62" s="45">
        <v>0</v>
      </c>
      <c r="AK62" s="39">
        <v>0</v>
      </c>
      <c r="AL62" s="69">
        <v>0</v>
      </c>
      <c r="AM62" s="57">
        <v>0</v>
      </c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459</v>
      </c>
      <c r="C63" s="38">
        <v>0</v>
      </c>
      <c r="D63" s="41">
        <v>0</v>
      </c>
      <c r="E63" s="41">
        <v>1</v>
      </c>
      <c r="F63" s="41">
        <v>5</v>
      </c>
      <c r="G63" s="41">
        <v>11</v>
      </c>
      <c r="H63" s="41">
        <v>5</v>
      </c>
      <c r="I63" s="41">
        <v>10</v>
      </c>
      <c r="J63" s="41">
        <v>9</v>
      </c>
      <c r="K63" s="41">
        <v>9</v>
      </c>
      <c r="L63" s="41">
        <v>14</v>
      </c>
      <c r="M63" s="41">
        <v>19</v>
      </c>
      <c r="N63" s="41">
        <v>31</v>
      </c>
      <c r="O63" s="41">
        <v>48</v>
      </c>
      <c r="P63" s="41">
        <v>73</v>
      </c>
      <c r="Q63" s="41">
        <v>85</v>
      </c>
      <c r="R63" s="41">
        <v>64</v>
      </c>
      <c r="S63" s="39">
        <v>75</v>
      </c>
      <c r="T63" s="55">
        <v>459</v>
      </c>
      <c r="U63" s="38">
        <v>397</v>
      </c>
      <c r="V63" s="39">
        <v>62</v>
      </c>
      <c r="W63" s="40">
        <f t="shared" si="15"/>
        <v>0</v>
      </c>
      <c r="X63" s="38"/>
      <c r="Y63" s="41"/>
      <c r="Z63" s="39"/>
      <c r="AA63" s="62">
        <f t="shared" si="16"/>
        <v>230</v>
      </c>
      <c r="AB63" s="38">
        <v>54</v>
      </c>
      <c r="AC63" s="41">
        <v>176</v>
      </c>
      <c r="AD63" s="39">
        <v>0</v>
      </c>
      <c r="AE63" s="43">
        <v>53</v>
      </c>
      <c r="AF63" s="57">
        <v>19</v>
      </c>
      <c r="AG63" s="38">
        <v>13</v>
      </c>
      <c r="AH63" s="39">
        <v>9</v>
      </c>
      <c r="AI63" s="47">
        <v>0</v>
      </c>
      <c r="AJ63" s="45">
        <v>0</v>
      </c>
      <c r="AK63" s="39">
        <v>24</v>
      </c>
      <c r="AL63" s="69">
        <v>0</v>
      </c>
      <c r="AM63" s="57">
        <v>144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>
        <v>0</v>
      </c>
      <c r="AC64" s="41">
        <v>0</v>
      </c>
      <c r="AD64" s="39">
        <v>0</v>
      </c>
      <c r="AE64" s="43">
        <v>0</v>
      </c>
      <c r="AF64" s="57">
        <v>0</v>
      </c>
      <c r="AG64" s="38">
        <v>0</v>
      </c>
      <c r="AH64" s="39">
        <v>0</v>
      </c>
      <c r="AI64" s="47">
        <v>0</v>
      </c>
      <c r="AJ64" s="45">
        <v>0</v>
      </c>
      <c r="AK64" s="39">
        <v>0</v>
      </c>
      <c r="AL64" s="71">
        <v>0</v>
      </c>
      <c r="AM64" s="72">
        <v>0</v>
      </c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112</v>
      </c>
      <c r="C65" s="38">
        <v>0</v>
      </c>
      <c r="D65" s="41">
        <v>0</v>
      </c>
      <c r="E65" s="41">
        <v>0</v>
      </c>
      <c r="F65" s="41">
        <v>1</v>
      </c>
      <c r="G65" s="41">
        <v>4</v>
      </c>
      <c r="H65" s="41">
        <v>14</v>
      </c>
      <c r="I65" s="41">
        <v>10</v>
      </c>
      <c r="J65" s="41">
        <v>19</v>
      </c>
      <c r="K65" s="41">
        <v>16</v>
      </c>
      <c r="L65" s="41">
        <v>8</v>
      </c>
      <c r="M65" s="41">
        <v>9</v>
      </c>
      <c r="N65" s="41">
        <v>14</v>
      </c>
      <c r="O65" s="41">
        <v>9</v>
      </c>
      <c r="P65" s="41">
        <v>5</v>
      </c>
      <c r="Q65" s="41">
        <v>1</v>
      </c>
      <c r="R65" s="41">
        <v>2</v>
      </c>
      <c r="S65" s="39">
        <v>0</v>
      </c>
      <c r="T65" s="55">
        <v>112</v>
      </c>
      <c r="U65" s="38">
        <v>17</v>
      </c>
      <c r="V65" s="39">
        <v>95</v>
      </c>
      <c r="W65" s="40">
        <f t="shared" si="15"/>
        <v>0</v>
      </c>
      <c r="X65" s="38"/>
      <c r="Y65" s="41"/>
      <c r="Z65" s="39"/>
      <c r="AA65" s="62">
        <f t="shared" si="16"/>
        <v>73</v>
      </c>
      <c r="AB65" s="38">
        <v>0</v>
      </c>
      <c r="AC65" s="41">
        <v>73</v>
      </c>
      <c r="AD65" s="39">
        <v>0</v>
      </c>
      <c r="AE65" s="43">
        <v>0</v>
      </c>
      <c r="AF65" s="39">
        <v>0</v>
      </c>
      <c r="AG65" s="38">
        <v>8</v>
      </c>
      <c r="AH65" s="39">
        <v>6</v>
      </c>
      <c r="AI65" s="47">
        <v>0</v>
      </c>
      <c r="AJ65" s="45">
        <v>0</v>
      </c>
      <c r="AK65" s="39">
        <v>0</v>
      </c>
      <c r="AL65" s="71">
        <v>0</v>
      </c>
      <c r="AM65" s="72">
        <v>0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/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/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/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/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/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74" t="s">
        <v>118</v>
      </c>
      <c r="B71" s="536">
        <f t="shared" ref="B71:AA71" si="17">SUM(B11:B70)</f>
        <v>6293</v>
      </c>
      <c r="C71" s="91">
        <f t="shared" si="17"/>
        <v>506</v>
      </c>
      <c r="D71" s="92">
        <f t="shared" si="17"/>
        <v>337</v>
      </c>
      <c r="E71" s="92">
        <f t="shared" si="17"/>
        <v>300</v>
      </c>
      <c r="F71" s="92">
        <f t="shared" si="17"/>
        <v>171</v>
      </c>
      <c r="G71" s="92">
        <f t="shared" si="17"/>
        <v>172</v>
      </c>
      <c r="H71" s="92">
        <f t="shared" si="17"/>
        <v>231</v>
      </c>
      <c r="I71" s="92">
        <f t="shared" si="17"/>
        <v>255</v>
      </c>
      <c r="J71" s="92">
        <f t="shared" si="17"/>
        <v>325</v>
      </c>
      <c r="K71" s="92">
        <f t="shared" si="17"/>
        <v>272</v>
      </c>
      <c r="L71" s="92">
        <f t="shared" si="17"/>
        <v>353</v>
      </c>
      <c r="M71" s="92">
        <f t="shared" si="17"/>
        <v>353</v>
      </c>
      <c r="N71" s="92">
        <f t="shared" si="17"/>
        <v>503</v>
      </c>
      <c r="O71" s="92">
        <f t="shared" si="17"/>
        <v>520</v>
      </c>
      <c r="P71" s="92">
        <f t="shared" si="17"/>
        <v>574</v>
      </c>
      <c r="Q71" s="92">
        <f t="shared" si="17"/>
        <v>539</v>
      </c>
      <c r="R71" s="92">
        <f t="shared" si="17"/>
        <v>432</v>
      </c>
      <c r="S71" s="93">
        <f t="shared" si="17"/>
        <v>450</v>
      </c>
      <c r="T71" s="94">
        <f t="shared" si="17"/>
        <v>6263</v>
      </c>
      <c r="U71" s="95">
        <f t="shared" si="17"/>
        <v>2762</v>
      </c>
      <c r="V71" s="93">
        <f t="shared" si="17"/>
        <v>3531</v>
      </c>
      <c r="W71" s="95">
        <f t="shared" si="17"/>
        <v>507</v>
      </c>
      <c r="X71" s="95">
        <f t="shared" si="17"/>
        <v>97</v>
      </c>
      <c r="Y71" s="92">
        <f t="shared" si="17"/>
        <v>409</v>
      </c>
      <c r="Z71" s="94">
        <f t="shared" si="17"/>
        <v>1</v>
      </c>
      <c r="AA71" s="91">
        <f t="shared" si="17"/>
        <v>2236</v>
      </c>
      <c r="AB71" s="95">
        <f t="shared" ref="AB71:AX71" si="18">SUM(AB11:AB70)</f>
        <v>540</v>
      </c>
      <c r="AC71" s="92">
        <f t="shared" si="18"/>
        <v>1693</v>
      </c>
      <c r="AD71" s="93">
        <f t="shared" si="18"/>
        <v>3</v>
      </c>
      <c r="AE71" s="95">
        <f t="shared" si="18"/>
        <v>607</v>
      </c>
      <c r="AF71" s="93">
        <f t="shared" si="18"/>
        <v>92</v>
      </c>
      <c r="AG71" s="91">
        <f t="shared" si="18"/>
        <v>274</v>
      </c>
      <c r="AH71" s="96">
        <f t="shared" si="18"/>
        <v>247</v>
      </c>
      <c r="AI71" s="96">
        <f t="shared" si="18"/>
        <v>2378</v>
      </c>
      <c r="AJ71" s="95">
        <f t="shared" si="18"/>
        <v>1</v>
      </c>
      <c r="AK71" s="93">
        <f t="shared" si="18"/>
        <v>149</v>
      </c>
      <c r="AL71" s="91">
        <f t="shared" si="18"/>
        <v>25</v>
      </c>
      <c r="AM71" s="96">
        <f t="shared" si="18"/>
        <v>333</v>
      </c>
      <c r="AN71" s="96">
        <f t="shared" si="18"/>
        <v>0</v>
      </c>
      <c r="AO71" s="96">
        <f t="shared" si="18"/>
        <v>0</v>
      </c>
      <c r="AP71" s="96">
        <f t="shared" si="18"/>
        <v>36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9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131</v>
      </c>
      <c r="C75" s="38">
        <v>4</v>
      </c>
      <c r="D75" s="41">
        <v>16</v>
      </c>
      <c r="E75" s="41">
        <v>14</v>
      </c>
      <c r="F75" s="41">
        <v>7</v>
      </c>
      <c r="G75" s="41">
        <v>2</v>
      </c>
      <c r="H75" s="41">
        <v>3</v>
      </c>
      <c r="I75" s="41">
        <v>1</v>
      </c>
      <c r="J75" s="41">
        <v>2</v>
      </c>
      <c r="K75" s="41">
        <v>6</v>
      </c>
      <c r="L75" s="41">
        <v>8</v>
      </c>
      <c r="M75" s="41">
        <v>3</v>
      </c>
      <c r="N75" s="41">
        <v>21</v>
      </c>
      <c r="O75" s="41">
        <v>11</v>
      </c>
      <c r="P75" s="41">
        <v>12</v>
      </c>
      <c r="Q75" s="41">
        <v>9</v>
      </c>
      <c r="R75" s="41">
        <v>9</v>
      </c>
      <c r="S75" s="39">
        <v>3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212</v>
      </c>
      <c r="C76" s="38">
        <v>0</v>
      </c>
      <c r="D76" s="41">
        <v>0</v>
      </c>
      <c r="E76" s="41">
        <v>0</v>
      </c>
      <c r="F76" s="41">
        <v>1</v>
      </c>
      <c r="G76" s="41">
        <v>2</v>
      </c>
      <c r="H76" s="41">
        <v>4</v>
      </c>
      <c r="I76" s="41">
        <v>5</v>
      </c>
      <c r="J76" s="41">
        <v>13</v>
      </c>
      <c r="K76" s="41">
        <v>16</v>
      </c>
      <c r="L76" s="41">
        <v>31</v>
      </c>
      <c r="M76" s="41">
        <v>20</v>
      </c>
      <c r="N76" s="41">
        <v>36</v>
      </c>
      <c r="O76" s="41">
        <v>25</v>
      </c>
      <c r="P76" s="41">
        <v>20</v>
      </c>
      <c r="Q76" s="41">
        <v>17</v>
      </c>
      <c r="R76" s="41">
        <v>14</v>
      </c>
      <c r="S76" s="39">
        <v>8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264</v>
      </c>
      <c r="C77" s="38">
        <v>0</v>
      </c>
      <c r="D77" s="41">
        <v>0</v>
      </c>
      <c r="E77" s="41">
        <v>0</v>
      </c>
      <c r="F77" s="41">
        <v>11</v>
      </c>
      <c r="G77" s="41">
        <v>25</v>
      </c>
      <c r="H77" s="41">
        <v>54</v>
      </c>
      <c r="I77" s="41">
        <v>55</v>
      </c>
      <c r="J77" s="41">
        <v>68</v>
      </c>
      <c r="K77" s="41">
        <v>24</v>
      </c>
      <c r="L77" s="41">
        <v>6</v>
      </c>
      <c r="M77" s="41">
        <v>13</v>
      </c>
      <c r="N77" s="41">
        <v>5</v>
      </c>
      <c r="O77" s="41">
        <v>0</v>
      </c>
      <c r="P77" s="41">
        <v>2</v>
      </c>
      <c r="Q77" s="41">
        <v>1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114</v>
      </c>
      <c r="C79" s="38">
        <v>0</v>
      </c>
      <c r="D79" s="41">
        <v>0</v>
      </c>
      <c r="E79" s="41">
        <v>0</v>
      </c>
      <c r="F79" s="41">
        <v>0</v>
      </c>
      <c r="G79" s="41">
        <v>3</v>
      </c>
      <c r="H79" s="41">
        <v>0</v>
      </c>
      <c r="I79" s="41">
        <v>0</v>
      </c>
      <c r="J79" s="41">
        <v>5</v>
      </c>
      <c r="K79" s="41">
        <v>5</v>
      </c>
      <c r="L79" s="41">
        <v>5</v>
      </c>
      <c r="M79" s="41">
        <v>7</v>
      </c>
      <c r="N79" s="41">
        <v>19</v>
      </c>
      <c r="O79" s="41">
        <v>11</v>
      </c>
      <c r="P79" s="41">
        <v>13</v>
      </c>
      <c r="Q79" s="41">
        <v>15</v>
      </c>
      <c r="R79" s="41">
        <v>15</v>
      </c>
      <c r="S79" s="39">
        <v>16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218</v>
      </c>
      <c r="C80" s="38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4</v>
      </c>
      <c r="J80" s="41">
        <v>2</v>
      </c>
      <c r="K80" s="41">
        <v>2</v>
      </c>
      <c r="L80" s="41">
        <v>9</v>
      </c>
      <c r="M80" s="41">
        <v>10</v>
      </c>
      <c r="N80" s="41">
        <v>10</v>
      </c>
      <c r="O80" s="41">
        <v>19</v>
      </c>
      <c r="P80" s="41">
        <v>36</v>
      </c>
      <c r="Q80" s="41">
        <v>30</v>
      </c>
      <c r="R80" s="41">
        <v>35</v>
      </c>
      <c r="S80" s="39">
        <v>61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113</v>
      </c>
      <c r="C82" s="38">
        <v>0</v>
      </c>
      <c r="D82" s="41">
        <v>0</v>
      </c>
      <c r="E82" s="41">
        <v>0</v>
      </c>
      <c r="F82" s="41">
        <v>0</v>
      </c>
      <c r="G82" s="41">
        <v>4</v>
      </c>
      <c r="H82" s="41">
        <v>13</v>
      </c>
      <c r="I82" s="41">
        <v>15</v>
      </c>
      <c r="J82" s="41">
        <v>11</v>
      </c>
      <c r="K82" s="41">
        <v>20</v>
      </c>
      <c r="L82" s="41">
        <v>15</v>
      </c>
      <c r="M82" s="41">
        <v>10</v>
      </c>
      <c r="N82" s="41">
        <v>14</v>
      </c>
      <c r="O82" s="41">
        <v>4</v>
      </c>
      <c r="P82" s="41">
        <v>4</v>
      </c>
      <c r="Q82" s="41">
        <v>3</v>
      </c>
      <c r="R82" s="41">
        <v>0</v>
      </c>
      <c r="S82" s="39">
        <v>0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104</v>
      </c>
      <c r="C84" s="38">
        <v>2</v>
      </c>
      <c r="D84" s="41">
        <v>26</v>
      </c>
      <c r="E84" s="41">
        <v>39</v>
      </c>
      <c r="F84" s="41">
        <v>32</v>
      </c>
      <c r="G84" s="41">
        <v>5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57</v>
      </c>
      <c r="C85" s="38">
        <v>47</v>
      </c>
      <c r="D85" s="41">
        <v>5</v>
      </c>
      <c r="E85" s="41">
        <v>3</v>
      </c>
      <c r="F85" s="41">
        <v>2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6</v>
      </c>
      <c r="C86" s="38">
        <v>0</v>
      </c>
      <c r="D86" s="41">
        <v>0</v>
      </c>
      <c r="E86" s="41">
        <v>0</v>
      </c>
      <c r="F86" s="41">
        <v>0</v>
      </c>
      <c r="G86" s="41">
        <v>2</v>
      </c>
      <c r="H86" s="41">
        <v>2</v>
      </c>
      <c r="I86" s="41">
        <v>0</v>
      </c>
      <c r="J86" s="41">
        <v>0</v>
      </c>
      <c r="K86" s="41">
        <v>0</v>
      </c>
      <c r="L86" s="41">
        <v>1</v>
      </c>
      <c r="M86" s="41">
        <v>1</v>
      </c>
      <c r="N86" s="41">
        <v>0</v>
      </c>
      <c r="O86" s="41">
        <v>0</v>
      </c>
      <c r="P86" s="41">
        <v>0</v>
      </c>
      <c r="Q86" s="41"/>
      <c r="R86" s="41"/>
      <c r="S86" s="39"/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19</v>
      </c>
      <c r="C87" s="38">
        <v>0</v>
      </c>
      <c r="D87" s="41">
        <v>0</v>
      </c>
      <c r="E87" s="41">
        <v>0</v>
      </c>
      <c r="F87" s="41">
        <v>0</v>
      </c>
      <c r="G87" s="41">
        <v>1</v>
      </c>
      <c r="H87" s="41">
        <v>3</v>
      </c>
      <c r="I87" s="41">
        <v>1</v>
      </c>
      <c r="J87" s="41">
        <v>2</v>
      </c>
      <c r="K87" s="41">
        <v>1</v>
      </c>
      <c r="L87" s="41">
        <v>2</v>
      </c>
      <c r="M87" s="41">
        <v>5</v>
      </c>
      <c r="N87" s="41">
        <v>2</v>
      </c>
      <c r="O87" s="41">
        <v>0</v>
      </c>
      <c r="P87" s="41">
        <v>1</v>
      </c>
      <c r="Q87" s="41">
        <v>0</v>
      </c>
      <c r="R87" s="41">
        <v>1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263</v>
      </c>
      <c r="C88" s="80">
        <v>0</v>
      </c>
      <c r="D88" s="81">
        <v>0</v>
      </c>
      <c r="E88" s="81">
        <v>0</v>
      </c>
      <c r="F88" s="81">
        <v>1</v>
      </c>
      <c r="G88" s="81">
        <v>5</v>
      </c>
      <c r="H88" s="81">
        <v>28</v>
      </c>
      <c r="I88" s="81">
        <v>31</v>
      </c>
      <c r="J88" s="81">
        <v>39</v>
      </c>
      <c r="K88" s="81">
        <v>34</v>
      </c>
      <c r="L88" s="81">
        <v>27</v>
      </c>
      <c r="M88" s="81">
        <v>32</v>
      </c>
      <c r="N88" s="81">
        <v>32</v>
      </c>
      <c r="O88" s="81">
        <v>22</v>
      </c>
      <c r="P88" s="81">
        <v>8</v>
      </c>
      <c r="Q88" s="81">
        <v>2</v>
      </c>
      <c r="R88" s="81">
        <v>2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1501</v>
      </c>
      <c r="C89" s="91">
        <f t="shared" si="20"/>
        <v>53</v>
      </c>
      <c r="D89" s="92">
        <f t="shared" si="20"/>
        <v>47</v>
      </c>
      <c r="E89" s="92">
        <f t="shared" si="20"/>
        <v>56</v>
      </c>
      <c r="F89" s="92">
        <f t="shared" si="20"/>
        <v>54</v>
      </c>
      <c r="G89" s="92">
        <f t="shared" si="20"/>
        <v>49</v>
      </c>
      <c r="H89" s="92">
        <f t="shared" si="20"/>
        <v>107</v>
      </c>
      <c r="I89" s="92">
        <f t="shared" si="20"/>
        <v>112</v>
      </c>
      <c r="J89" s="92">
        <f t="shared" si="20"/>
        <v>142</v>
      </c>
      <c r="K89" s="92">
        <f t="shared" si="20"/>
        <v>108</v>
      </c>
      <c r="L89" s="92">
        <f t="shared" si="20"/>
        <v>104</v>
      </c>
      <c r="M89" s="92">
        <f t="shared" si="20"/>
        <v>101</v>
      </c>
      <c r="N89" s="92">
        <f t="shared" si="20"/>
        <v>139</v>
      </c>
      <c r="O89" s="92">
        <f t="shared" si="20"/>
        <v>92</v>
      </c>
      <c r="P89" s="92">
        <f t="shared" si="20"/>
        <v>96</v>
      </c>
      <c r="Q89" s="92">
        <f t="shared" si="20"/>
        <v>77</v>
      </c>
      <c r="R89" s="92">
        <f t="shared" si="20"/>
        <v>76</v>
      </c>
      <c r="S89" s="93">
        <f t="shared" si="20"/>
        <v>88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73" t="s">
        <v>117</v>
      </c>
      <c r="F93" s="570" t="s">
        <v>116</v>
      </c>
      <c r="G93" s="567" t="s">
        <v>117</v>
      </c>
      <c r="H93" s="570" t="s">
        <v>116</v>
      </c>
      <c r="I93" s="567" t="s">
        <v>117</v>
      </c>
      <c r="J93" s="570" t="s">
        <v>116</v>
      </c>
      <c r="K93" s="567" t="s">
        <v>117</v>
      </c>
      <c r="L93" s="570" t="s">
        <v>116</v>
      </c>
      <c r="M93" s="567" t="s">
        <v>117</v>
      </c>
      <c r="N93" s="570" t="s">
        <v>116</v>
      </c>
      <c r="O93" s="567" t="s">
        <v>117</v>
      </c>
      <c r="P93" s="570" t="s">
        <v>116</v>
      </c>
      <c r="Q93" s="567" t="s">
        <v>117</v>
      </c>
      <c r="R93" s="570" t="s">
        <v>116</v>
      </c>
      <c r="S93" s="567" t="s">
        <v>117</v>
      </c>
      <c r="T93" s="570" t="s">
        <v>116</v>
      </c>
      <c r="U93" s="567" t="s">
        <v>117</v>
      </c>
      <c r="V93" s="570" t="s">
        <v>116</v>
      </c>
      <c r="W93" s="567" t="s">
        <v>117</v>
      </c>
      <c r="X93" s="570" t="s">
        <v>116</v>
      </c>
      <c r="Y93" s="567" t="s">
        <v>117</v>
      </c>
      <c r="Z93" s="570" t="s">
        <v>116</v>
      </c>
      <c r="AA93" s="567" t="s">
        <v>117</v>
      </c>
      <c r="AB93" s="570" t="s">
        <v>116</v>
      </c>
      <c r="AC93" s="567" t="s">
        <v>117</v>
      </c>
      <c r="AD93" s="570" t="s">
        <v>116</v>
      </c>
      <c r="AE93" s="567" t="s">
        <v>117</v>
      </c>
      <c r="AF93" s="570" t="s">
        <v>116</v>
      </c>
      <c r="AG93" s="567" t="s">
        <v>117</v>
      </c>
      <c r="AH93" s="570" t="s">
        <v>116</v>
      </c>
      <c r="AI93" s="567" t="s">
        <v>117</v>
      </c>
      <c r="AJ93" s="570" t="s">
        <v>116</v>
      </c>
      <c r="AK93" s="567" t="s">
        <v>117</v>
      </c>
      <c r="AL93" s="570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798</v>
      </c>
      <c r="D94" s="120">
        <f>SUM(F94+H94+J94+L94+N94+P94+R94+T94+V94+X94+Z94+AB94+AD94+AF94+AH94+AJ94+AL94)</f>
        <v>396</v>
      </c>
      <c r="E94" s="121">
        <f>SUM(G94+I94+K94+M94+O94+Q94+S94+U94+W94+Y94+AA94+AC94+AE94+AG94+AI94+AK94+AM94)</f>
        <v>402</v>
      </c>
      <c r="F94" s="122">
        <v>5</v>
      </c>
      <c r="G94" s="123">
        <v>4</v>
      </c>
      <c r="H94" s="122">
        <v>8</v>
      </c>
      <c r="I94" s="123">
        <v>3</v>
      </c>
      <c r="J94" s="122">
        <v>3</v>
      </c>
      <c r="K94" s="44">
        <v>5</v>
      </c>
      <c r="L94" s="122">
        <v>1</v>
      </c>
      <c r="M94" s="44">
        <v>3</v>
      </c>
      <c r="N94" s="122">
        <v>4</v>
      </c>
      <c r="O94" s="44">
        <v>2</v>
      </c>
      <c r="P94" s="122">
        <v>1</v>
      </c>
      <c r="Q94" s="44">
        <v>6</v>
      </c>
      <c r="R94" s="122">
        <v>2</v>
      </c>
      <c r="S94" s="44">
        <v>4</v>
      </c>
      <c r="T94" s="122">
        <v>4</v>
      </c>
      <c r="U94" s="44">
        <v>19</v>
      </c>
      <c r="V94" s="122">
        <v>6</v>
      </c>
      <c r="W94" s="44">
        <v>20</v>
      </c>
      <c r="X94" s="122">
        <v>16</v>
      </c>
      <c r="Y94" s="44">
        <v>26</v>
      </c>
      <c r="Z94" s="122">
        <v>17</v>
      </c>
      <c r="AA94" s="44">
        <v>21</v>
      </c>
      <c r="AB94" s="122">
        <v>26</v>
      </c>
      <c r="AC94" s="44">
        <v>33</v>
      </c>
      <c r="AD94" s="122">
        <v>33</v>
      </c>
      <c r="AE94" s="44">
        <v>32</v>
      </c>
      <c r="AF94" s="122">
        <v>54</v>
      </c>
      <c r="AG94" s="44">
        <v>48</v>
      </c>
      <c r="AH94" s="122">
        <v>85</v>
      </c>
      <c r="AI94" s="44">
        <v>60</v>
      </c>
      <c r="AJ94" s="122">
        <v>62</v>
      </c>
      <c r="AK94" s="44">
        <v>55</v>
      </c>
      <c r="AL94" s="124">
        <v>69</v>
      </c>
      <c r="AM94" s="125">
        <v>61</v>
      </c>
      <c r="AN94" s="123">
        <v>798</v>
      </c>
      <c r="AO94" s="126">
        <v>670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189</v>
      </c>
      <c r="D95" s="542"/>
      <c r="E95" s="543">
        <f>SUM(K95+M95+O95+Q95+S95+U95+W95+Y95+AA95+AC95+AE95+AG95+AI95+AK95+AM95)</f>
        <v>189</v>
      </c>
      <c r="F95" s="544"/>
      <c r="G95" s="545"/>
      <c r="H95" s="544"/>
      <c r="I95" s="545"/>
      <c r="J95" s="544"/>
      <c r="K95" s="534"/>
      <c r="L95" s="544"/>
      <c r="M95" s="534">
        <v>7</v>
      </c>
      <c r="N95" s="544"/>
      <c r="O95" s="534">
        <v>20</v>
      </c>
      <c r="P95" s="544"/>
      <c r="Q95" s="534">
        <v>47</v>
      </c>
      <c r="R95" s="544"/>
      <c r="S95" s="534">
        <v>47</v>
      </c>
      <c r="T95" s="544"/>
      <c r="U95" s="534">
        <v>49</v>
      </c>
      <c r="V95" s="544"/>
      <c r="W95" s="534">
        <v>18</v>
      </c>
      <c r="X95" s="544"/>
      <c r="Y95" s="534"/>
      <c r="Z95" s="544"/>
      <c r="AA95" s="534"/>
      <c r="AB95" s="544"/>
      <c r="AC95" s="534">
        <v>1</v>
      </c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189</v>
      </c>
      <c r="AO95" s="547">
        <v>159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0</v>
      </c>
      <c r="D96" s="138"/>
      <c r="E96" s="139">
        <f>SUM(K96+M96+O96+Q96+S96+U96+W96+Y96+AA96+AC96+AE96+AG96+AI96+AK96+AM96)</f>
        <v>0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/>
      <c r="AO96" s="144"/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437</v>
      </c>
      <c r="D97" s="148">
        <f>SUM(F97+H97+J97+L97+N97+P97+R97+T97+V97+X97+Z97+AB97+AD97+AF97+AH97+AJ97+AL97)</f>
        <v>140</v>
      </c>
      <c r="E97" s="149">
        <f>SUM(G97+I97+K97+M97+O97+Q97+S97+U97+W97+Y97+AA97+AC97+AE97+AG97+AI97+AK97+AM97)</f>
        <v>297</v>
      </c>
      <c r="F97" s="38">
        <v>1</v>
      </c>
      <c r="G97" s="39">
        <v>1</v>
      </c>
      <c r="H97" s="38">
        <v>0</v>
      </c>
      <c r="I97" s="39">
        <v>0</v>
      </c>
      <c r="J97" s="38">
        <v>1</v>
      </c>
      <c r="K97" s="39">
        <v>2</v>
      </c>
      <c r="L97" s="38">
        <v>0</v>
      </c>
      <c r="M97" s="39">
        <v>1</v>
      </c>
      <c r="N97" s="38">
        <v>9</v>
      </c>
      <c r="O97" s="39">
        <v>13</v>
      </c>
      <c r="P97" s="38">
        <v>25</v>
      </c>
      <c r="Q97" s="39">
        <v>36</v>
      </c>
      <c r="R97" s="38">
        <v>21</v>
      </c>
      <c r="S97" s="39">
        <v>33</v>
      </c>
      <c r="T97" s="38">
        <v>19</v>
      </c>
      <c r="U97" s="39">
        <v>36</v>
      </c>
      <c r="V97" s="38">
        <v>12</v>
      </c>
      <c r="W97" s="39">
        <v>57</v>
      </c>
      <c r="X97" s="38">
        <v>16</v>
      </c>
      <c r="Y97" s="39">
        <v>36</v>
      </c>
      <c r="Z97" s="38">
        <v>16</v>
      </c>
      <c r="AA97" s="39">
        <v>24</v>
      </c>
      <c r="AB97" s="38">
        <v>15</v>
      </c>
      <c r="AC97" s="39">
        <v>29</v>
      </c>
      <c r="AD97" s="38">
        <v>0</v>
      </c>
      <c r="AE97" s="39">
        <v>9</v>
      </c>
      <c r="AF97" s="38">
        <v>2</v>
      </c>
      <c r="AG97" s="39">
        <v>9</v>
      </c>
      <c r="AH97" s="38">
        <v>1</v>
      </c>
      <c r="AI97" s="39">
        <v>7</v>
      </c>
      <c r="AJ97" s="38">
        <v>2</v>
      </c>
      <c r="AK97" s="39">
        <v>4</v>
      </c>
      <c r="AL97" s="45">
        <v>0</v>
      </c>
      <c r="AM97" s="150">
        <v>0</v>
      </c>
      <c r="AN97" s="55">
        <v>437</v>
      </c>
      <c r="AO97" s="70">
        <v>179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>
        <v>0</v>
      </c>
      <c r="AQ98" s="83">
        <v>0</v>
      </c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493</v>
      </c>
      <c r="D99" s="160">
        <f t="shared" ref="D99:E103" si="31">SUM(F99+H99+J99+L99+N99+P99+R99+T99+V99+X99+Z99+AB99+AD99+AF99+AH99+AJ99+AL99)</f>
        <v>242</v>
      </c>
      <c r="E99" s="161">
        <f t="shared" si="31"/>
        <v>251</v>
      </c>
      <c r="F99" s="58">
        <v>39</v>
      </c>
      <c r="G99" s="51">
        <v>38</v>
      </c>
      <c r="H99" s="58">
        <v>20</v>
      </c>
      <c r="I99" s="51">
        <v>13</v>
      </c>
      <c r="J99" s="58">
        <v>8</v>
      </c>
      <c r="K99" s="48">
        <v>9</v>
      </c>
      <c r="L99" s="58">
        <v>10</v>
      </c>
      <c r="M99" s="48">
        <v>7</v>
      </c>
      <c r="N99" s="58">
        <v>2</v>
      </c>
      <c r="O99" s="48">
        <v>6</v>
      </c>
      <c r="P99" s="58">
        <v>3</v>
      </c>
      <c r="Q99" s="48">
        <v>5</v>
      </c>
      <c r="R99" s="58">
        <v>9</v>
      </c>
      <c r="S99" s="48">
        <v>5</v>
      </c>
      <c r="T99" s="58">
        <v>2</v>
      </c>
      <c r="U99" s="48">
        <v>8</v>
      </c>
      <c r="V99" s="58">
        <v>8</v>
      </c>
      <c r="W99" s="48">
        <v>8</v>
      </c>
      <c r="X99" s="58">
        <v>6</v>
      </c>
      <c r="Y99" s="48">
        <v>9</v>
      </c>
      <c r="Z99" s="58">
        <v>10</v>
      </c>
      <c r="AA99" s="48">
        <v>15</v>
      </c>
      <c r="AB99" s="58">
        <v>11</v>
      </c>
      <c r="AC99" s="48">
        <v>21</v>
      </c>
      <c r="AD99" s="58">
        <v>19</v>
      </c>
      <c r="AE99" s="48">
        <v>18</v>
      </c>
      <c r="AF99" s="58">
        <v>28</v>
      </c>
      <c r="AG99" s="48">
        <v>24</v>
      </c>
      <c r="AH99" s="58">
        <v>19</v>
      </c>
      <c r="AI99" s="51">
        <v>21</v>
      </c>
      <c r="AJ99" s="58">
        <v>20</v>
      </c>
      <c r="AK99" s="51">
        <v>17</v>
      </c>
      <c r="AL99" s="75">
        <v>28</v>
      </c>
      <c r="AM99" s="143">
        <v>27</v>
      </c>
      <c r="AN99" s="51">
        <v>493</v>
      </c>
      <c r="AO99" s="144">
        <v>415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133</v>
      </c>
      <c r="D100" s="148">
        <f t="shared" si="31"/>
        <v>59</v>
      </c>
      <c r="E100" s="149">
        <f t="shared" si="31"/>
        <v>74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1</v>
      </c>
      <c r="M100" s="39">
        <v>0</v>
      </c>
      <c r="N100" s="38">
        <v>0</v>
      </c>
      <c r="O100" s="39">
        <v>0</v>
      </c>
      <c r="P100" s="38">
        <v>0</v>
      </c>
      <c r="Q100" s="39">
        <v>1</v>
      </c>
      <c r="R100" s="38">
        <v>3</v>
      </c>
      <c r="S100" s="39">
        <v>5</v>
      </c>
      <c r="T100" s="38">
        <v>0</v>
      </c>
      <c r="U100" s="39">
        <v>3</v>
      </c>
      <c r="V100" s="38">
        <v>0</v>
      </c>
      <c r="W100" s="39">
        <v>5</v>
      </c>
      <c r="X100" s="38">
        <v>7</v>
      </c>
      <c r="Y100" s="39">
        <v>9</v>
      </c>
      <c r="Z100" s="38">
        <v>4</v>
      </c>
      <c r="AA100" s="39">
        <v>3</v>
      </c>
      <c r="AB100" s="38">
        <v>1</v>
      </c>
      <c r="AC100" s="55">
        <v>7</v>
      </c>
      <c r="AD100" s="38">
        <v>6</v>
      </c>
      <c r="AE100" s="55">
        <v>6</v>
      </c>
      <c r="AF100" s="38">
        <v>11</v>
      </c>
      <c r="AG100" s="55">
        <v>9</v>
      </c>
      <c r="AH100" s="38">
        <v>7</v>
      </c>
      <c r="AI100" s="55">
        <v>12</v>
      </c>
      <c r="AJ100" s="38">
        <v>7</v>
      </c>
      <c r="AK100" s="55">
        <v>4</v>
      </c>
      <c r="AL100" s="45">
        <v>12</v>
      </c>
      <c r="AM100" s="150">
        <v>10</v>
      </c>
      <c r="AN100" s="55">
        <v>133</v>
      </c>
      <c r="AO100" s="70">
        <v>120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112</v>
      </c>
      <c r="D101" s="164">
        <f t="shared" si="31"/>
        <v>73</v>
      </c>
      <c r="E101" s="149">
        <f t="shared" si="31"/>
        <v>39</v>
      </c>
      <c r="F101" s="38">
        <v>40</v>
      </c>
      <c r="G101" s="55">
        <v>20</v>
      </c>
      <c r="H101" s="38">
        <v>5</v>
      </c>
      <c r="I101" s="55">
        <v>4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1</v>
      </c>
      <c r="W101" s="39">
        <v>2</v>
      </c>
      <c r="X101" s="38">
        <v>0</v>
      </c>
      <c r="Y101" s="39">
        <v>1</v>
      </c>
      <c r="Z101" s="38">
        <v>0</v>
      </c>
      <c r="AA101" s="39">
        <v>3</v>
      </c>
      <c r="AB101" s="38">
        <v>5</v>
      </c>
      <c r="AC101" s="55">
        <v>4</v>
      </c>
      <c r="AD101" s="38">
        <v>3</v>
      </c>
      <c r="AE101" s="55">
        <v>0</v>
      </c>
      <c r="AF101" s="38">
        <v>2</v>
      </c>
      <c r="AG101" s="55">
        <v>4</v>
      </c>
      <c r="AH101" s="38">
        <v>10</v>
      </c>
      <c r="AI101" s="55">
        <v>0</v>
      </c>
      <c r="AJ101" s="38">
        <v>4</v>
      </c>
      <c r="AK101" s="55">
        <v>0</v>
      </c>
      <c r="AL101" s="45">
        <v>3</v>
      </c>
      <c r="AM101" s="150">
        <v>1</v>
      </c>
      <c r="AN101" s="55">
        <v>112</v>
      </c>
      <c r="AO101" s="70">
        <v>68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141</v>
      </c>
      <c r="D102" s="148">
        <f t="shared" si="31"/>
        <v>49</v>
      </c>
      <c r="E102" s="149">
        <f t="shared" si="31"/>
        <v>92</v>
      </c>
      <c r="F102" s="38">
        <v>0</v>
      </c>
      <c r="G102" s="55">
        <v>0</v>
      </c>
      <c r="H102" s="38">
        <v>5</v>
      </c>
      <c r="I102" s="55">
        <v>3</v>
      </c>
      <c r="J102" s="38">
        <v>4</v>
      </c>
      <c r="K102" s="39">
        <v>4</v>
      </c>
      <c r="L102" s="38">
        <v>0</v>
      </c>
      <c r="M102" s="39">
        <v>2</v>
      </c>
      <c r="N102" s="38">
        <v>0</v>
      </c>
      <c r="O102" s="39">
        <v>1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1</v>
      </c>
      <c r="V102" s="38">
        <v>0</v>
      </c>
      <c r="W102" s="39">
        <v>2</v>
      </c>
      <c r="X102" s="38">
        <v>0</v>
      </c>
      <c r="Y102" s="39">
        <v>0</v>
      </c>
      <c r="Z102" s="38">
        <v>1</v>
      </c>
      <c r="AA102" s="39">
        <v>1</v>
      </c>
      <c r="AB102" s="38">
        <v>2</v>
      </c>
      <c r="AC102" s="39">
        <v>0</v>
      </c>
      <c r="AD102" s="38">
        <v>1</v>
      </c>
      <c r="AE102" s="39">
        <v>3</v>
      </c>
      <c r="AF102" s="38">
        <v>9</v>
      </c>
      <c r="AG102" s="39">
        <v>25</v>
      </c>
      <c r="AH102" s="38">
        <v>13</v>
      </c>
      <c r="AI102" s="55">
        <v>20</v>
      </c>
      <c r="AJ102" s="38">
        <v>10</v>
      </c>
      <c r="AK102" s="55">
        <v>11</v>
      </c>
      <c r="AL102" s="45">
        <v>4</v>
      </c>
      <c r="AM102" s="150">
        <v>19</v>
      </c>
      <c r="AN102" s="55">
        <v>141</v>
      </c>
      <c r="AO102" s="70">
        <v>52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252</v>
      </c>
      <c r="D103" s="166">
        <f t="shared" si="31"/>
        <v>122</v>
      </c>
      <c r="E103" s="167">
        <f t="shared" si="31"/>
        <v>130</v>
      </c>
      <c r="F103" s="80">
        <v>8</v>
      </c>
      <c r="G103" s="83">
        <v>14</v>
      </c>
      <c r="H103" s="80">
        <v>4</v>
      </c>
      <c r="I103" s="83">
        <v>6</v>
      </c>
      <c r="J103" s="80">
        <v>6</v>
      </c>
      <c r="K103" s="82">
        <v>3</v>
      </c>
      <c r="L103" s="80">
        <v>0</v>
      </c>
      <c r="M103" s="82">
        <v>4</v>
      </c>
      <c r="N103" s="80">
        <v>2</v>
      </c>
      <c r="O103" s="82">
        <v>9</v>
      </c>
      <c r="P103" s="80">
        <v>5</v>
      </c>
      <c r="Q103" s="82">
        <v>5</v>
      </c>
      <c r="R103" s="80">
        <v>1</v>
      </c>
      <c r="S103" s="82">
        <v>5</v>
      </c>
      <c r="T103" s="80">
        <v>5</v>
      </c>
      <c r="U103" s="82">
        <v>6</v>
      </c>
      <c r="V103" s="80">
        <v>6</v>
      </c>
      <c r="W103" s="82">
        <v>22</v>
      </c>
      <c r="X103" s="80">
        <v>5</v>
      </c>
      <c r="Y103" s="82">
        <v>7</v>
      </c>
      <c r="Z103" s="80">
        <v>12</v>
      </c>
      <c r="AA103" s="82">
        <v>3</v>
      </c>
      <c r="AB103" s="80">
        <v>21</v>
      </c>
      <c r="AC103" s="82">
        <v>8</v>
      </c>
      <c r="AD103" s="80">
        <v>7</v>
      </c>
      <c r="AE103" s="82">
        <v>4</v>
      </c>
      <c r="AF103" s="80">
        <v>6</v>
      </c>
      <c r="AG103" s="82">
        <v>15</v>
      </c>
      <c r="AH103" s="80">
        <v>3</v>
      </c>
      <c r="AI103" s="82">
        <v>3</v>
      </c>
      <c r="AJ103" s="80">
        <v>22</v>
      </c>
      <c r="AK103" s="82">
        <v>2</v>
      </c>
      <c r="AL103" s="84">
        <v>9</v>
      </c>
      <c r="AM103" s="168">
        <v>14</v>
      </c>
      <c r="AN103" s="83">
        <v>236</v>
      </c>
      <c r="AO103" s="157">
        <v>105</v>
      </c>
      <c r="AP103" s="158">
        <v>4</v>
      </c>
      <c r="AQ103" s="83">
        <v>9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2555</v>
      </c>
      <c r="D104" s="170">
        <f t="shared" si="32"/>
        <v>1081</v>
      </c>
      <c r="E104" s="153">
        <f t="shared" si="32"/>
        <v>1474</v>
      </c>
      <c r="F104" s="91">
        <f t="shared" si="32"/>
        <v>93</v>
      </c>
      <c r="G104" s="96">
        <f t="shared" si="32"/>
        <v>77</v>
      </c>
      <c r="H104" s="91">
        <f t="shared" si="32"/>
        <v>42</v>
      </c>
      <c r="I104" s="96">
        <f t="shared" si="32"/>
        <v>29</v>
      </c>
      <c r="J104" s="549">
        <f t="shared" si="32"/>
        <v>22</v>
      </c>
      <c r="K104" s="550">
        <f t="shared" si="32"/>
        <v>23</v>
      </c>
      <c r="L104" s="549">
        <f t="shared" si="32"/>
        <v>12</v>
      </c>
      <c r="M104" s="550">
        <f t="shared" si="32"/>
        <v>24</v>
      </c>
      <c r="N104" s="549">
        <f t="shared" si="32"/>
        <v>17</v>
      </c>
      <c r="O104" s="550">
        <f t="shared" si="32"/>
        <v>51</v>
      </c>
      <c r="P104" s="549">
        <f t="shared" si="32"/>
        <v>34</v>
      </c>
      <c r="Q104" s="550">
        <f t="shared" si="32"/>
        <v>100</v>
      </c>
      <c r="R104" s="549">
        <f t="shared" si="32"/>
        <v>36</v>
      </c>
      <c r="S104" s="550">
        <f t="shared" si="32"/>
        <v>99</v>
      </c>
      <c r="T104" s="549">
        <f t="shared" si="32"/>
        <v>30</v>
      </c>
      <c r="U104" s="550">
        <f t="shared" si="32"/>
        <v>122</v>
      </c>
      <c r="V104" s="549">
        <f t="shared" si="32"/>
        <v>33</v>
      </c>
      <c r="W104" s="550">
        <f t="shared" si="32"/>
        <v>134</v>
      </c>
      <c r="X104" s="549">
        <f t="shared" si="32"/>
        <v>50</v>
      </c>
      <c r="Y104" s="550">
        <f t="shared" si="32"/>
        <v>88</v>
      </c>
      <c r="Z104" s="549">
        <f t="shared" si="32"/>
        <v>60</v>
      </c>
      <c r="AA104" s="550">
        <f t="shared" si="32"/>
        <v>70</v>
      </c>
      <c r="AB104" s="549">
        <f t="shared" si="32"/>
        <v>81</v>
      </c>
      <c r="AC104" s="550">
        <f t="shared" si="32"/>
        <v>103</v>
      </c>
      <c r="AD104" s="549">
        <f t="shared" si="32"/>
        <v>69</v>
      </c>
      <c r="AE104" s="550">
        <f t="shared" si="32"/>
        <v>72</v>
      </c>
      <c r="AF104" s="549">
        <f t="shared" si="32"/>
        <v>112</v>
      </c>
      <c r="AG104" s="550">
        <f t="shared" si="32"/>
        <v>134</v>
      </c>
      <c r="AH104" s="549">
        <f t="shared" si="32"/>
        <v>138</v>
      </c>
      <c r="AI104" s="550">
        <f t="shared" si="32"/>
        <v>123</v>
      </c>
      <c r="AJ104" s="549">
        <f t="shared" si="32"/>
        <v>127</v>
      </c>
      <c r="AK104" s="550">
        <f t="shared" si="32"/>
        <v>93</v>
      </c>
      <c r="AL104" s="551">
        <f t="shared" si="32"/>
        <v>125</v>
      </c>
      <c r="AM104" s="552">
        <f t="shared" si="32"/>
        <v>132</v>
      </c>
      <c r="AN104" s="96">
        <f t="shared" si="32"/>
        <v>2539</v>
      </c>
      <c r="AO104" s="175">
        <f t="shared" si="32"/>
        <v>1768</v>
      </c>
      <c r="AP104" s="176">
        <f t="shared" si="32"/>
        <v>4</v>
      </c>
      <c r="AQ104" s="96">
        <f t="shared" si="32"/>
        <v>9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70" t="s">
        <v>191</v>
      </c>
      <c r="G108" s="517" t="s">
        <v>192</v>
      </c>
      <c r="H108" s="511" t="s">
        <v>191</v>
      </c>
      <c r="I108" s="567" t="s">
        <v>192</v>
      </c>
      <c r="J108" s="570" t="s">
        <v>191</v>
      </c>
      <c r="K108" s="517" t="s">
        <v>192</v>
      </c>
      <c r="L108" s="570" t="s">
        <v>191</v>
      </c>
      <c r="M108" s="517" t="s">
        <v>192</v>
      </c>
      <c r="N108" s="570" t="s">
        <v>191</v>
      </c>
      <c r="O108" s="517" t="s">
        <v>192</v>
      </c>
      <c r="P108" s="511" t="s">
        <v>191</v>
      </c>
      <c r="Q108" s="567" t="s">
        <v>192</v>
      </c>
      <c r="R108" s="511" t="s">
        <v>191</v>
      </c>
      <c r="S108" s="567" t="s">
        <v>192</v>
      </c>
      <c r="T108" s="570" t="s">
        <v>191</v>
      </c>
      <c r="U108" s="517" t="s">
        <v>192</v>
      </c>
      <c r="V108" s="511" t="s">
        <v>191</v>
      </c>
      <c r="W108" s="567" t="s">
        <v>192</v>
      </c>
      <c r="X108" s="511" t="s">
        <v>191</v>
      </c>
      <c r="Y108" s="567" t="s">
        <v>192</v>
      </c>
      <c r="Z108" s="570" t="s">
        <v>191</v>
      </c>
      <c r="AA108" s="517" t="s">
        <v>192</v>
      </c>
      <c r="AB108" s="570" t="s">
        <v>191</v>
      </c>
      <c r="AC108" s="517" t="s">
        <v>192</v>
      </c>
      <c r="AD108" s="511" t="s">
        <v>191</v>
      </c>
      <c r="AE108" s="567" t="s">
        <v>192</v>
      </c>
      <c r="AF108" s="511" t="s">
        <v>191</v>
      </c>
      <c r="AG108" s="567" t="s">
        <v>192</v>
      </c>
      <c r="AH108" s="570" t="s">
        <v>191</v>
      </c>
      <c r="AI108" s="517" t="s">
        <v>192</v>
      </c>
      <c r="AJ108" s="511" t="s">
        <v>191</v>
      </c>
      <c r="AK108" s="567" t="s">
        <v>192</v>
      </c>
      <c r="AL108" s="570" t="s">
        <v>191</v>
      </c>
      <c r="AM108" s="553" t="s">
        <v>192</v>
      </c>
      <c r="AN108" s="668"/>
      <c r="AO108" s="568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36</v>
      </c>
      <c r="D110" s="166">
        <f t="shared" si="34"/>
        <v>2</v>
      </c>
      <c r="E110" s="167">
        <f t="shared" si="35"/>
        <v>34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0</v>
      </c>
      <c r="O110" s="82">
        <v>4</v>
      </c>
      <c r="P110" s="80">
        <v>1</v>
      </c>
      <c r="Q110" s="82">
        <v>9</v>
      </c>
      <c r="R110" s="80">
        <v>1</v>
      </c>
      <c r="S110" s="82">
        <v>6</v>
      </c>
      <c r="T110" s="80">
        <v>0</v>
      </c>
      <c r="U110" s="82">
        <v>4</v>
      </c>
      <c r="V110" s="80">
        <v>0</v>
      </c>
      <c r="W110" s="82">
        <v>5</v>
      </c>
      <c r="X110" s="80">
        <v>0</v>
      </c>
      <c r="Y110" s="82">
        <v>1</v>
      </c>
      <c r="Z110" s="80">
        <v>0</v>
      </c>
      <c r="AA110" s="82">
        <v>0</v>
      </c>
      <c r="AB110" s="80">
        <v>0</v>
      </c>
      <c r="AC110" s="82">
        <v>5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36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>
        <v>0</v>
      </c>
      <c r="AP111" s="533">
        <v>0</v>
      </c>
      <c r="AQ111" s="548">
        <v>0</v>
      </c>
      <c r="AR111" s="533">
        <v>0</v>
      </c>
      <c r="AS111" s="533">
        <v>0</v>
      </c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/>
      <c r="G112" s="55"/>
      <c r="H112" s="38"/>
      <c r="I112" s="55"/>
      <c r="J112" s="38"/>
      <c r="K112" s="39"/>
      <c r="L112" s="38"/>
      <c r="M112" s="39"/>
      <c r="N112" s="38"/>
      <c r="O112" s="39"/>
      <c r="P112" s="38"/>
      <c r="Q112" s="39"/>
      <c r="R112" s="38"/>
      <c r="S112" s="39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38"/>
      <c r="AG112" s="39"/>
      <c r="AH112" s="38"/>
      <c r="AI112" s="39"/>
      <c r="AJ112" s="38"/>
      <c r="AK112" s="39"/>
      <c r="AL112" s="45"/>
      <c r="AM112" s="150"/>
      <c r="AN112" s="55"/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>
        <v>0</v>
      </c>
      <c r="AP113" s="83">
        <v>0</v>
      </c>
      <c r="AQ113" s="158">
        <v>0</v>
      </c>
      <c r="AR113" s="83">
        <v>0</v>
      </c>
      <c r="AS113" s="83">
        <v>0</v>
      </c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>
        <v>0</v>
      </c>
      <c r="AP114" s="533">
        <v>0</v>
      </c>
      <c r="AQ114" s="548">
        <v>0</v>
      </c>
      <c r="AR114" s="533">
        <v>0</v>
      </c>
      <c r="AS114" s="533">
        <v>0</v>
      </c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153</v>
      </c>
      <c r="D115" s="148">
        <f t="shared" si="34"/>
        <v>123</v>
      </c>
      <c r="E115" s="149">
        <f t="shared" si="35"/>
        <v>30</v>
      </c>
      <c r="F115" s="80">
        <v>1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0</v>
      </c>
      <c r="M115" s="82">
        <v>0</v>
      </c>
      <c r="N115" s="80">
        <v>8</v>
      </c>
      <c r="O115" s="82">
        <v>1</v>
      </c>
      <c r="P115" s="80">
        <v>17</v>
      </c>
      <c r="Q115" s="82">
        <v>0</v>
      </c>
      <c r="R115" s="80">
        <v>19</v>
      </c>
      <c r="S115" s="82">
        <v>8</v>
      </c>
      <c r="T115" s="80">
        <v>18</v>
      </c>
      <c r="U115" s="82">
        <v>4</v>
      </c>
      <c r="V115" s="80">
        <v>12</v>
      </c>
      <c r="W115" s="82">
        <v>6</v>
      </c>
      <c r="X115" s="80">
        <v>15</v>
      </c>
      <c r="Y115" s="82">
        <v>5</v>
      </c>
      <c r="Z115" s="80">
        <v>14</v>
      </c>
      <c r="AA115" s="82">
        <v>2</v>
      </c>
      <c r="AB115" s="80">
        <v>14</v>
      </c>
      <c r="AC115" s="82">
        <v>2</v>
      </c>
      <c r="AD115" s="80">
        <v>0</v>
      </c>
      <c r="AE115" s="82">
        <v>1</v>
      </c>
      <c r="AF115" s="80">
        <v>2</v>
      </c>
      <c r="AG115" s="82">
        <v>1</v>
      </c>
      <c r="AH115" s="80">
        <v>1</v>
      </c>
      <c r="AI115" s="82">
        <v>0</v>
      </c>
      <c r="AJ115" s="80">
        <v>2</v>
      </c>
      <c r="AK115" s="82">
        <v>0</v>
      </c>
      <c r="AL115" s="84">
        <v>0</v>
      </c>
      <c r="AM115" s="168">
        <v>0</v>
      </c>
      <c r="AN115" s="83">
        <v>153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>
        <v>0</v>
      </c>
      <c r="AP116" s="533">
        <v>0</v>
      </c>
      <c r="AQ116" s="548">
        <v>0</v>
      </c>
      <c r="AR116" s="533">
        <v>0</v>
      </c>
      <c r="AS116" s="533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16</v>
      </c>
      <c r="D117" s="148">
        <f t="shared" si="34"/>
        <v>15</v>
      </c>
      <c r="E117" s="149">
        <f t="shared" si="35"/>
        <v>1</v>
      </c>
      <c r="F117" s="80">
        <v>0</v>
      </c>
      <c r="G117" s="83">
        <v>1</v>
      </c>
      <c r="H117" s="80">
        <v>0</v>
      </c>
      <c r="I117" s="83">
        <v>0</v>
      </c>
      <c r="J117" s="80">
        <v>1</v>
      </c>
      <c r="K117" s="82">
        <v>0</v>
      </c>
      <c r="L117" s="80">
        <v>0</v>
      </c>
      <c r="M117" s="82">
        <v>0</v>
      </c>
      <c r="N117" s="80">
        <v>1</v>
      </c>
      <c r="O117" s="82">
        <v>0</v>
      </c>
      <c r="P117" s="80">
        <v>7</v>
      </c>
      <c r="Q117" s="82">
        <v>0</v>
      </c>
      <c r="R117" s="80">
        <v>1</v>
      </c>
      <c r="S117" s="82">
        <v>0</v>
      </c>
      <c r="T117" s="80">
        <v>1</v>
      </c>
      <c r="U117" s="82">
        <v>0</v>
      </c>
      <c r="V117" s="191">
        <v>0</v>
      </c>
      <c r="W117" s="51">
        <v>0</v>
      </c>
      <c r="X117" s="58">
        <v>1</v>
      </c>
      <c r="Y117" s="48">
        <v>0</v>
      </c>
      <c r="Z117" s="58">
        <v>2</v>
      </c>
      <c r="AA117" s="48">
        <v>0</v>
      </c>
      <c r="AB117" s="58">
        <v>1</v>
      </c>
      <c r="AC117" s="48">
        <v>0</v>
      </c>
      <c r="AD117" s="58">
        <v>0</v>
      </c>
      <c r="AE117" s="48">
        <v>0</v>
      </c>
      <c r="AF117" s="58">
        <v>0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16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>
        <v>0</v>
      </c>
      <c r="AP118" s="123">
        <v>0</v>
      </c>
      <c r="AQ118" s="127">
        <v>0</v>
      </c>
      <c r="AR118" s="123">
        <v>0</v>
      </c>
      <c r="AS118" s="123">
        <v>0</v>
      </c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>
        <v>0</v>
      </c>
      <c r="AP119" s="83">
        <v>0</v>
      </c>
      <c r="AQ119" s="158">
        <v>0</v>
      </c>
      <c r="AR119" s="83">
        <v>0</v>
      </c>
      <c r="AS119" s="83">
        <v>0</v>
      </c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20182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C9DEBB2A-045C-4550-95DE-1A87049A6265}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",[12]NOMBRE!B6," - ","( ",[12]NOMBRE!C6,[12]NOMBRE!D6," )")</f>
        <v>MES: OCTUBRE - ( 10 )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",[12]NOMBRE!B7)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16" t="s">
        <v>116</v>
      </c>
      <c r="V10" s="517" t="s">
        <v>117</v>
      </c>
      <c r="W10" s="495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335</v>
      </c>
      <c r="C11" s="529">
        <v>163</v>
      </c>
      <c r="D11" s="530">
        <v>96</v>
      </c>
      <c r="E11" s="530">
        <v>64</v>
      </c>
      <c r="F11" s="530">
        <v>12</v>
      </c>
      <c r="G11" s="531">
        <v>0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335</v>
      </c>
      <c r="U11" s="38">
        <v>147</v>
      </c>
      <c r="V11" s="39">
        <v>188</v>
      </c>
      <c r="W11" s="40">
        <f t="shared" ref="W11:W36" si="0">SUM(X11+Y11+Z11)</f>
        <v>110</v>
      </c>
      <c r="X11" s="38">
        <v>11</v>
      </c>
      <c r="Y11" s="41">
        <v>99</v>
      </c>
      <c r="Z11" s="39">
        <v>0</v>
      </c>
      <c r="AA11" s="42">
        <f t="shared" ref="AA11:AA37" si="1">SUM(AB11+AC11+AD11)</f>
        <v>1</v>
      </c>
      <c r="AB11" s="38">
        <v>0</v>
      </c>
      <c r="AC11" s="41">
        <v>1</v>
      </c>
      <c r="AD11" s="39">
        <v>0</v>
      </c>
      <c r="AE11" s="43">
        <v>9</v>
      </c>
      <c r="AF11" s="44">
        <v>0</v>
      </c>
      <c r="AG11" s="45">
        <v>25</v>
      </c>
      <c r="AH11" s="534">
        <v>22</v>
      </c>
      <c r="AI11" s="47">
        <v>56</v>
      </c>
      <c r="AJ11" s="45">
        <v>0</v>
      </c>
      <c r="AK11" s="534">
        <v>0</v>
      </c>
      <c r="AL11" s="45">
        <v>1</v>
      </c>
      <c r="AM11" s="534">
        <v>0</v>
      </c>
      <c r="AN11" s="48"/>
      <c r="AO11" s="48"/>
      <c r="AP11" s="48"/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669</v>
      </c>
      <c r="C12" s="38">
        <v>0</v>
      </c>
      <c r="D12" s="41">
        <v>0</v>
      </c>
      <c r="E12" s="41">
        <v>0</v>
      </c>
      <c r="F12" s="41">
        <v>9</v>
      </c>
      <c r="G12" s="41">
        <v>16</v>
      </c>
      <c r="H12" s="41">
        <v>44</v>
      </c>
      <c r="I12" s="41">
        <v>32</v>
      </c>
      <c r="J12" s="41">
        <v>37</v>
      </c>
      <c r="K12" s="41">
        <v>42</v>
      </c>
      <c r="L12" s="41">
        <v>58</v>
      </c>
      <c r="M12" s="41">
        <v>62</v>
      </c>
      <c r="N12" s="41">
        <v>87</v>
      </c>
      <c r="O12" s="41">
        <v>60</v>
      </c>
      <c r="P12" s="41">
        <v>62</v>
      </c>
      <c r="Q12" s="41">
        <v>50</v>
      </c>
      <c r="R12" s="41">
        <v>53</v>
      </c>
      <c r="S12" s="39">
        <v>57</v>
      </c>
      <c r="T12" s="55">
        <v>669</v>
      </c>
      <c r="U12" s="38">
        <v>235</v>
      </c>
      <c r="V12" s="39">
        <v>434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280</v>
      </c>
      <c r="AB12" s="38">
        <v>54</v>
      </c>
      <c r="AC12" s="56">
        <v>226</v>
      </c>
      <c r="AD12" s="39">
        <v>0</v>
      </c>
      <c r="AE12" s="43">
        <v>54</v>
      </c>
      <c r="AF12" s="57">
        <v>0</v>
      </c>
      <c r="AG12" s="38">
        <v>23</v>
      </c>
      <c r="AH12" s="39">
        <v>29</v>
      </c>
      <c r="AI12" s="47">
        <v>1147</v>
      </c>
      <c r="AJ12" s="45">
        <v>0</v>
      </c>
      <c r="AK12" s="39">
        <v>39</v>
      </c>
      <c r="AL12" s="45">
        <v>0</v>
      </c>
      <c r="AM12" s="39">
        <v>26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57</v>
      </c>
      <c r="C13" s="38">
        <v>57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57</v>
      </c>
      <c r="U13" s="38">
        <v>19</v>
      </c>
      <c r="V13" s="39">
        <v>38</v>
      </c>
      <c r="W13" s="40">
        <f t="shared" si="0"/>
        <v>14</v>
      </c>
      <c r="X13" s="38">
        <v>0</v>
      </c>
      <c r="Y13" s="41">
        <v>14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6</v>
      </c>
      <c r="AH13" s="39">
        <v>7</v>
      </c>
      <c r="AI13" s="47">
        <v>3</v>
      </c>
      <c r="AJ13" s="45">
        <v>0</v>
      </c>
      <c r="AK13" s="39">
        <v>0</v>
      </c>
      <c r="AL13" s="45">
        <v>0</v>
      </c>
      <c r="AM13" s="39">
        <v>0</v>
      </c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2</v>
      </c>
      <c r="C14" s="38">
        <v>0</v>
      </c>
      <c r="D14" s="41">
        <v>0</v>
      </c>
      <c r="E14" s="41">
        <v>2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2</v>
      </c>
      <c r="U14" s="38">
        <v>2</v>
      </c>
      <c r="V14" s="39">
        <v>0</v>
      </c>
      <c r="W14" s="40">
        <f t="shared" si="0"/>
        <v>1</v>
      </c>
      <c r="X14" s="38">
        <v>0</v>
      </c>
      <c r="Y14" s="41">
        <v>1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0</v>
      </c>
      <c r="AH14" s="39">
        <v>0</v>
      </c>
      <c r="AI14" s="47">
        <v>0</v>
      </c>
      <c r="AJ14" s="45">
        <v>0</v>
      </c>
      <c r="AK14" s="39">
        <v>0</v>
      </c>
      <c r="AL14" s="45">
        <v>0</v>
      </c>
      <c r="AM14" s="39">
        <v>0</v>
      </c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169</v>
      </c>
      <c r="C15" s="38">
        <v>0</v>
      </c>
      <c r="D15" s="41">
        <v>0</v>
      </c>
      <c r="E15" s="41">
        <v>0</v>
      </c>
      <c r="F15" s="41">
        <v>0</v>
      </c>
      <c r="G15" s="41">
        <v>2</v>
      </c>
      <c r="H15" s="41">
        <v>7</v>
      </c>
      <c r="I15" s="41">
        <v>7</v>
      </c>
      <c r="J15" s="41">
        <v>7</v>
      </c>
      <c r="K15" s="41">
        <v>5</v>
      </c>
      <c r="L15" s="41">
        <v>6</v>
      </c>
      <c r="M15" s="41">
        <v>16</v>
      </c>
      <c r="N15" s="41">
        <v>25</v>
      </c>
      <c r="O15" s="41">
        <v>22</v>
      </c>
      <c r="P15" s="41">
        <v>18</v>
      </c>
      <c r="Q15" s="41">
        <v>13</v>
      </c>
      <c r="R15" s="41">
        <v>22</v>
      </c>
      <c r="S15" s="39">
        <v>19</v>
      </c>
      <c r="T15" s="55">
        <v>169</v>
      </c>
      <c r="U15" s="38">
        <v>72</v>
      </c>
      <c r="V15" s="39">
        <v>97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44</v>
      </c>
      <c r="AB15" s="38">
        <v>17</v>
      </c>
      <c r="AC15" s="41">
        <v>27</v>
      </c>
      <c r="AD15" s="39">
        <v>0</v>
      </c>
      <c r="AE15" s="43">
        <v>0</v>
      </c>
      <c r="AF15" s="43">
        <v>0</v>
      </c>
      <c r="AG15" s="38">
        <v>8</v>
      </c>
      <c r="AH15" s="39">
        <v>15</v>
      </c>
      <c r="AI15" s="47">
        <v>11</v>
      </c>
      <c r="AJ15" s="45">
        <v>0</v>
      </c>
      <c r="AK15" s="39">
        <v>1</v>
      </c>
      <c r="AL15" s="45">
        <v>0</v>
      </c>
      <c r="AM15" s="39">
        <v>31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59</v>
      </c>
      <c r="C16" s="38">
        <v>32</v>
      </c>
      <c r="D16" s="41">
        <v>11</v>
      </c>
      <c r="E16" s="41">
        <v>11</v>
      </c>
      <c r="F16" s="41">
        <v>5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59</v>
      </c>
      <c r="U16" s="38">
        <v>37</v>
      </c>
      <c r="V16" s="39">
        <v>22</v>
      </c>
      <c r="W16" s="40">
        <f t="shared" si="0"/>
        <v>12</v>
      </c>
      <c r="X16" s="38">
        <v>7</v>
      </c>
      <c r="Y16" s="41">
        <v>5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7</v>
      </c>
      <c r="AF16" s="43">
        <v>0</v>
      </c>
      <c r="AG16" s="38">
        <v>0</v>
      </c>
      <c r="AH16" s="39">
        <v>0</v>
      </c>
      <c r="AI16" s="47">
        <v>20</v>
      </c>
      <c r="AJ16" s="45">
        <v>0</v>
      </c>
      <c r="AK16" s="39">
        <v>0</v>
      </c>
      <c r="AL16" s="45">
        <v>1</v>
      </c>
      <c r="AM16" s="39">
        <v>0</v>
      </c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262</v>
      </c>
      <c r="C17" s="38">
        <v>0</v>
      </c>
      <c r="D17" s="41">
        <v>0</v>
      </c>
      <c r="E17" s="41">
        <v>1</v>
      </c>
      <c r="F17" s="41">
        <v>2</v>
      </c>
      <c r="G17" s="41">
        <v>0</v>
      </c>
      <c r="H17" s="41">
        <v>0</v>
      </c>
      <c r="I17" s="41">
        <v>1</v>
      </c>
      <c r="J17" s="41">
        <v>3</v>
      </c>
      <c r="K17" s="41">
        <v>6</v>
      </c>
      <c r="L17" s="41">
        <v>11</v>
      </c>
      <c r="M17" s="41">
        <v>14</v>
      </c>
      <c r="N17" s="41">
        <v>28</v>
      </c>
      <c r="O17" s="41">
        <v>25</v>
      </c>
      <c r="P17" s="41">
        <v>47</v>
      </c>
      <c r="Q17" s="41">
        <v>49</v>
      </c>
      <c r="R17" s="41">
        <v>29</v>
      </c>
      <c r="S17" s="39">
        <v>46</v>
      </c>
      <c r="T17" s="55">
        <v>262</v>
      </c>
      <c r="U17" s="38">
        <v>151</v>
      </c>
      <c r="V17" s="39">
        <v>111</v>
      </c>
      <c r="W17" s="40">
        <f t="shared" si="0"/>
        <v>1</v>
      </c>
      <c r="X17" s="38">
        <v>0</v>
      </c>
      <c r="Y17" s="41">
        <v>1</v>
      </c>
      <c r="Z17" s="39">
        <v>0</v>
      </c>
      <c r="AA17" s="62">
        <f t="shared" si="1"/>
        <v>122</v>
      </c>
      <c r="AB17" s="38">
        <v>28</v>
      </c>
      <c r="AC17" s="41">
        <v>94</v>
      </c>
      <c r="AD17" s="39">
        <v>0</v>
      </c>
      <c r="AE17" s="43">
        <v>25</v>
      </c>
      <c r="AF17" s="43">
        <v>16</v>
      </c>
      <c r="AG17" s="38">
        <v>25</v>
      </c>
      <c r="AH17" s="39">
        <v>17</v>
      </c>
      <c r="AI17" s="47">
        <v>779</v>
      </c>
      <c r="AJ17" s="45">
        <v>0</v>
      </c>
      <c r="AK17" s="39">
        <v>43</v>
      </c>
      <c r="AL17" s="45">
        <v>0</v>
      </c>
      <c r="AM17" s="39">
        <v>4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39">
        <v>0</v>
      </c>
      <c r="T18" s="55">
        <v>0</v>
      </c>
      <c r="U18" s="38">
        <v>0</v>
      </c>
      <c r="V18" s="39">
        <v>0</v>
      </c>
      <c r="W18" s="40">
        <f t="shared" si="0"/>
        <v>0</v>
      </c>
      <c r="X18" s="38">
        <v>0</v>
      </c>
      <c r="Y18" s="41">
        <v>0</v>
      </c>
      <c r="Z18" s="39">
        <v>0</v>
      </c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>
        <v>0</v>
      </c>
      <c r="AK18" s="39">
        <v>0</v>
      </c>
      <c r="AL18" s="45">
        <v>0</v>
      </c>
      <c r="AM18" s="39">
        <v>0</v>
      </c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130</v>
      </c>
      <c r="C19" s="38">
        <v>0</v>
      </c>
      <c r="D19" s="41">
        <v>0</v>
      </c>
      <c r="E19" s="41">
        <v>0</v>
      </c>
      <c r="F19" s="41">
        <v>6</v>
      </c>
      <c r="G19" s="41">
        <v>3</v>
      </c>
      <c r="H19" s="41">
        <v>6</v>
      </c>
      <c r="I19" s="41">
        <v>15</v>
      </c>
      <c r="J19" s="41">
        <v>10</v>
      </c>
      <c r="K19" s="41">
        <v>15</v>
      </c>
      <c r="L19" s="41">
        <v>12</v>
      </c>
      <c r="M19" s="41">
        <v>16</v>
      </c>
      <c r="N19" s="41">
        <v>12</v>
      </c>
      <c r="O19" s="41">
        <v>10</v>
      </c>
      <c r="P19" s="41">
        <v>8</v>
      </c>
      <c r="Q19" s="41">
        <v>7</v>
      </c>
      <c r="R19" s="41">
        <v>5</v>
      </c>
      <c r="S19" s="39">
        <v>5</v>
      </c>
      <c r="T19" s="55">
        <v>130</v>
      </c>
      <c r="U19" s="38">
        <v>26</v>
      </c>
      <c r="V19" s="39">
        <v>104</v>
      </c>
      <c r="W19" s="40">
        <f t="shared" si="0"/>
        <v>0</v>
      </c>
      <c r="X19" s="38">
        <v>0</v>
      </c>
      <c r="Y19" s="41">
        <v>0</v>
      </c>
      <c r="Z19" s="39">
        <v>0</v>
      </c>
      <c r="AA19" s="62">
        <f t="shared" si="1"/>
        <v>51</v>
      </c>
      <c r="AB19" s="38">
        <v>22</v>
      </c>
      <c r="AC19" s="41">
        <v>29</v>
      </c>
      <c r="AD19" s="39">
        <v>0</v>
      </c>
      <c r="AE19" s="43">
        <v>22</v>
      </c>
      <c r="AF19" s="43">
        <v>0</v>
      </c>
      <c r="AG19" s="38">
        <v>3</v>
      </c>
      <c r="AH19" s="39">
        <v>4</v>
      </c>
      <c r="AI19" s="47">
        <v>24</v>
      </c>
      <c r="AJ19" s="45">
        <v>0</v>
      </c>
      <c r="AK19" s="39">
        <v>6</v>
      </c>
      <c r="AL19" s="45">
        <v>0</v>
      </c>
      <c r="AM19" s="39">
        <v>4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>
        <v>0</v>
      </c>
      <c r="Y20" s="41">
        <v>0</v>
      </c>
      <c r="Z20" s="39">
        <v>0</v>
      </c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>
        <v>0</v>
      </c>
      <c r="AK20" s="39">
        <v>0</v>
      </c>
      <c r="AL20" s="45">
        <v>0</v>
      </c>
      <c r="AM20" s="39">
        <v>0</v>
      </c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110</v>
      </c>
      <c r="C21" s="38">
        <v>0</v>
      </c>
      <c r="D21" s="41">
        <v>0</v>
      </c>
      <c r="E21" s="41">
        <v>0</v>
      </c>
      <c r="F21" s="41">
        <v>0</v>
      </c>
      <c r="G21" s="41">
        <v>2</v>
      </c>
      <c r="H21" s="41">
        <v>4</v>
      </c>
      <c r="I21" s="41">
        <v>6</v>
      </c>
      <c r="J21" s="41">
        <v>4</v>
      </c>
      <c r="K21" s="41">
        <v>3</v>
      </c>
      <c r="L21" s="41">
        <v>7</v>
      </c>
      <c r="M21" s="41">
        <v>15</v>
      </c>
      <c r="N21" s="41">
        <v>14</v>
      </c>
      <c r="O21" s="41">
        <v>18</v>
      </c>
      <c r="P21" s="41">
        <v>13</v>
      </c>
      <c r="Q21" s="41">
        <v>13</v>
      </c>
      <c r="R21" s="41">
        <v>6</v>
      </c>
      <c r="S21" s="39">
        <v>5</v>
      </c>
      <c r="T21" s="55">
        <v>110</v>
      </c>
      <c r="U21" s="38">
        <v>38</v>
      </c>
      <c r="V21" s="39">
        <v>72</v>
      </c>
      <c r="W21" s="40">
        <f t="shared" si="0"/>
        <v>0</v>
      </c>
      <c r="X21" s="38">
        <v>0</v>
      </c>
      <c r="Y21" s="41">
        <v>0</v>
      </c>
      <c r="Z21" s="39">
        <v>0</v>
      </c>
      <c r="AA21" s="62">
        <f t="shared" si="1"/>
        <v>63</v>
      </c>
      <c r="AB21" s="38">
        <v>30</v>
      </c>
      <c r="AC21" s="41">
        <v>33</v>
      </c>
      <c r="AD21" s="39">
        <v>0</v>
      </c>
      <c r="AE21" s="43">
        <v>28</v>
      </c>
      <c r="AF21" s="43">
        <v>0</v>
      </c>
      <c r="AG21" s="38">
        <v>27</v>
      </c>
      <c r="AH21" s="39">
        <v>3</v>
      </c>
      <c r="AI21" s="47">
        <v>3</v>
      </c>
      <c r="AJ21" s="45">
        <v>0</v>
      </c>
      <c r="AK21" s="39">
        <v>20</v>
      </c>
      <c r="AL21" s="45">
        <v>0</v>
      </c>
      <c r="AM21" s="39">
        <v>2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11</v>
      </c>
      <c r="C22" s="38">
        <v>2</v>
      </c>
      <c r="D22" s="41">
        <v>6</v>
      </c>
      <c r="E22" s="41">
        <v>1</v>
      </c>
      <c r="F22" s="41">
        <v>1</v>
      </c>
      <c r="G22" s="41">
        <v>0</v>
      </c>
      <c r="H22" s="41">
        <v>1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39">
        <v>0</v>
      </c>
      <c r="T22" s="55">
        <v>11</v>
      </c>
      <c r="U22" s="38">
        <v>9</v>
      </c>
      <c r="V22" s="39">
        <v>2</v>
      </c>
      <c r="W22" s="40">
        <f t="shared" si="0"/>
        <v>9</v>
      </c>
      <c r="X22" s="38">
        <v>0</v>
      </c>
      <c r="Y22" s="41">
        <v>9</v>
      </c>
      <c r="Z22" s="39">
        <v>0</v>
      </c>
      <c r="AA22" s="62">
        <f t="shared" si="1"/>
        <v>2</v>
      </c>
      <c r="AB22" s="38">
        <v>0</v>
      </c>
      <c r="AC22" s="41">
        <v>2</v>
      </c>
      <c r="AD22" s="39">
        <v>0</v>
      </c>
      <c r="AE22" s="43">
        <v>0</v>
      </c>
      <c r="AF22" s="43">
        <v>0</v>
      </c>
      <c r="AG22" s="38">
        <v>0</v>
      </c>
      <c r="AH22" s="39">
        <v>0</v>
      </c>
      <c r="AI22" s="47">
        <v>0</v>
      </c>
      <c r="AJ22" s="45">
        <v>0</v>
      </c>
      <c r="AK22" s="39">
        <v>0</v>
      </c>
      <c r="AL22" s="45">
        <v>0</v>
      </c>
      <c r="AM22" s="39">
        <v>0</v>
      </c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39">
        <v>0</v>
      </c>
      <c r="T23" s="55">
        <v>0</v>
      </c>
      <c r="U23" s="38">
        <v>0</v>
      </c>
      <c r="V23" s="39">
        <v>0</v>
      </c>
      <c r="W23" s="40">
        <f t="shared" si="0"/>
        <v>0</v>
      </c>
      <c r="X23" s="38">
        <v>0</v>
      </c>
      <c r="Y23" s="41">
        <v>0</v>
      </c>
      <c r="Z23" s="39">
        <v>0</v>
      </c>
      <c r="AA23" s="62">
        <f t="shared" si="1"/>
        <v>0</v>
      </c>
      <c r="AB23" s="38">
        <v>0</v>
      </c>
      <c r="AC23" s="41">
        <v>0</v>
      </c>
      <c r="AD23" s="39">
        <v>0</v>
      </c>
      <c r="AE23" s="43">
        <v>0</v>
      </c>
      <c r="AF23" s="43">
        <v>0</v>
      </c>
      <c r="AG23" s="38">
        <v>0</v>
      </c>
      <c r="AH23" s="39">
        <v>0</v>
      </c>
      <c r="AI23" s="47">
        <v>0</v>
      </c>
      <c r="AJ23" s="45">
        <v>0</v>
      </c>
      <c r="AK23" s="39">
        <v>0</v>
      </c>
      <c r="AL23" s="45">
        <v>0</v>
      </c>
      <c r="AM23" s="39">
        <v>0</v>
      </c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39">
        <v>0</v>
      </c>
      <c r="T24" s="55">
        <v>0</v>
      </c>
      <c r="U24" s="38">
        <v>0</v>
      </c>
      <c r="V24" s="39">
        <v>0</v>
      </c>
      <c r="W24" s="40">
        <f t="shared" si="0"/>
        <v>0</v>
      </c>
      <c r="X24" s="38">
        <v>0</v>
      </c>
      <c r="Y24" s="41">
        <v>0</v>
      </c>
      <c r="Z24" s="39">
        <v>0</v>
      </c>
      <c r="AA24" s="62">
        <f t="shared" si="1"/>
        <v>0</v>
      </c>
      <c r="AB24" s="38">
        <v>0</v>
      </c>
      <c r="AC24" s="41">
        <v>0</v>
      </c>
      <c r="AD24" s="39">
        <v>0</v>
      </c>
      <c r="AE24" s="43">
        <v>0</v>
      </c>
      <c r="AF24" s="43">
        <v>0</v>
      </c>
      <c r="AG24" s="38">
        <v>0</v>
      </c>
      <c r="AH24" s="39">
        <v>0</v>
      </c>
      <c r="AI24" s="47">
        <v>0</v>
      </c>
      <c r="AJ24" s="45">
        <v>0</v>
      </c>
      <c r="AK24" s="39">
        <v>0</v>
      </c>
      <c r="AL24" s="45">
        <v>0</v>
      </c>
      <c r="AM24" s="39">
        <v>0</v>
      </c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39">
        <v>0</v>
      </c>
      <c r="T25" s="55">
        <v>0</v>
      </c>
      <c r="U25" s="38">
        <v>0</v>
      </c>
      <c r="V25" s="39">
        <v>0</v>
      </c>
      <c r="W25" s="40">
        <f t="shared" si="0"/>
        <v>0</v>
      </c>
      <c r="X25" s="38">
        <v>0</v>
      </c>
      <c r="Y25" s="41">
        <v>0</v>
      </c>
      <c r="Z25" s="39">
        <v>0</v>
      </c>
      <c r="AA25" s="62">
        <f t="shared" si="1"/>
        <v>0</v>
      </c>
      <c r="AB25" s="38">
        <v>0</v>
      </c>
      <c r="AC25" s="41">
        <v>0</v>
      </c>
      <c r="AD25" s="39">
        <v>0</v>
      </c>
      <c r="AE25" s="43">
        <v>0</v>
      </c>
      <c r="AF25" s="43">
        <v>0</v>
      </c>
      <c r="AG25" s="38">
        <v>0</v>
      </c>
      <c r="AH25" s="39">
        <v>0</v>
      </c>
      <c r="AI25" s="47">
        <v>0</v>
      </c>
      <c r="AJ25" s="45">
        <v>0</v>
      </c>
      <c r="AK25" s="39">
        <v>0</v>
      </c>
      <c r="AL25" s="45">
        <v>0</v>
      </c>
      <c r="AM25" s="39">
        <v>0</v>
      </c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>
        <v>0</v>
      </c>
      <c r="AK26" s="39">
        <v>0</v>
      </c>
      <c r="AL26" s="45">
        <v>0</v>
      </c>
      <c r="AM26" s="39">
        <v>0</v>
      </c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39">
        <v>0</v>
      </c>
      <c r="T27" s="55">
        <v>0</v>
      </c>
      <c r="U27" s="38">
        <v>0</v>
      </c>
      <c r="V27" s="39">
        <v>0</v>
      </c>
      <c r="W27" s="40">
        <f t="shared" si="0"/>
        <v>0</v>
      </c>
      <c r="X27" s="38">
        <v>0</v>
      </c>
      <c r="Y27" s="41">
        <v>0</v>
      </c>
      <c r="Z27" s="39">
        <v>0</v>
      </c>
      <c r="AA27" s="62">
        <f t="shared" si="1"/>
        <v>0</v>
      </c>
      <c r="AB27" s="38">
        <v>0</v>
      </c>
      <c r="AC27" s="41">
        <v>0</v>
      </c>
      <c r="AD27" s="39">
        <v>0</v>
      </c>
      <c r="AE27" s="43">
        <v>0</v>
      </c>
      <c r="AF27" s="43">
        <v>0</v>
      </c>
      <c r="AG27" s="38">
        <v>0</v>
      </c>
      <c r="AH27" s="39">
        <v>0</v>
      </c>
      <c r="AI27" s="47">
        <v>0</v>
      </c>
      <c r="AJ27" s="45">
        <v>0</v>
      </c>
      <c r="AK27" s="39">
        <v>0</v>
      </c>
      <c r="AL27" s="45">
        <v>0</v>
      </c>
      <c r="AM27" s="39">
        <v>0</v>
      </c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39">
        <v>0</v>
      </c>
      <c r="T28" s="55">
        <v>0</v>
      </c>
      <c r="U28" s="38">
        <v>0</v>
      </c>
      <c r="V28" s="39">
        <v>0</v>
      </c>
      <c r="W28" s="40">
        <f t="shared" si="0"/>
        <v>0</v>
      </c>
      <c r="X28" s="38">
        <v>0</v>
      </c>
      <c r="Y28" s="41">
        <v>0</v>
      </c>
      <c r="Z28" s="39">
        <v>0</v>
      </c>
      <c r="AA28" s="62">
        <f t="shared" si="1"/>
        <v>0</v>
      </c>
      <c r="AB28" s="38">
        <v>0</v>
      </c>
      <c r="AC28" s="41">
        <v>0</v>
      </c>
      <c r="AD28" s="39">
        <v>0</v>
      </c>
      <c r="AE28" s="43">
        <v>0</v>
      </c>
      <c r="AF28" s="43">
        <v>0</v>
      </c>
      <c r="AG28" s="38">
        <v>0</v>
      </c>
      <c r="AH28" s="39">
        <v>0</v>
      </c>
      <c r="AI28" s="47">
        <v>0</v>
      </c>
      <c r="AJ28" s="45">
        <v>0</v>
      </c>
      <c r="AK28" s="39">
        <v>0</v>
      </c>
      <c r="AL28" s="45">
        <v>0</v>
      </c>
      <c r="AM28" s="39">
        <v>0</v>
      </c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39">
        <v>0</v>
      </c>
      <c r="T29" s="55">
        <v>0</v>
      </c>
      <c r="U29" s="38">
        <v>0</v>
      </c>
      <c r="V29" s="39">
        <v>0</v>
      </c>
      <c r="W29" s="40">
        <f t="shared" si="0"/>
        <v>0</v>
      </c>
      <c r="X29" s="38">
        <v>0</v>
      </c>
      <c r="Y29" s="41">
        <v>0</v>
      </c>
      <c r="Z29" s="39">
        <v>0</v>
      </c>
      <c r="AA29" s="62">
        <f t="shared" si="1"/>
        <v>0</v>
      </c>
      <c r="AB29" s="38">
        <v>0</v>
      </c>
      <c r="AC29" s="41">
        <v>0</v>
      </c>
      <c r="AD29" s="39">
        <v>0</v>
      </c>
      <c r="AE29" s="43">
        <v>0</v>
      </c>
      <c r="AF29" s="43">
        <v>0</v>
      </c>
      <c r="AG29" s="38">
        <v>0</v>
      </c>
      <c r="AH29" s="39">
        <v>0</v>
      </c>
      <c r="AI29" s="47">
        <v>0</v>
      </c>
      <c r="AJ29" s="45">
        <v>0</v>
      </c>
      <c r="AK29" s="39">
        <v>0</v>
      </c>
      <c r="AL29" s="45">
        <v>0</v>
      </c>
      <c r="AM29" s="39">
        <v>0</v>
      </c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39">
        <v>0</v>
      </c>
      <c r="T30" s="55">
        <v>0</v>
      </c>
      <c r="U30" s="38">
        <v>0</v>
      </c>
      <c r="V30" s="39">
        <v>0</v>
      </c>
      <c r="W30" s="40">
        <f t="shared" si="0"/>
        <v>0</v>
      </c>
      <c r="X30" s="38">
        <v>0</v>
      </c>
      <c r="Y30" s="41">
        <v>0</v>
      </c>
      <c r="Z30" s="39">
        <v>0</v>
      </c>
      <c r="AA30" s="62">
        <f t="shared" si="1"/>
        <v>0</v>
      </c>
      <c r="AB30" s="38">
        <v>0</v>
      </c>
      <c r="AC30" s="41">
        <v>0</v>
      </c>
      <c r="AD30" s="39">
        <v>0</v>
      </c>
      <c r="AE30" s="43">
        <v>0</v>
      </c>
      <c r="AF30" s="43">
        <v>0</v>
      </c>
      <c r="AG30" s="38">
        <v>0</v>
      </c>
      <c r="AH30" s="39">
        <v>0</v>
      </c>
      <c r="AI30" s="47">
        <v>0</v>
      </c>
      <c r="AJ30" s="45">
        <v>0</v>
      </c>
      <c r="AK30" s="39">
        <v>0</v>
      </c>
      <c r="AL30" s="45">
        <v>0</v>
      </c>
      <c r="AM30" s="39">
        <v>0</v>
      </c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121</v>
      </c>
      <c r="C31" s="38">
        <v>6</v>
      </c>
      <c r="D31" s="41">
        <v>8</v>
      </c>
      <c r="E31" s="41">
        <v>8</v>
      </c>
      <c r="F31" s="41">
        <v>5</v>
      </c>
      <c r="G31" s="41">
        <v>3</v>
      </c>
      <c r="H31" s="41">
        <v>3</v>
      </c>
      <c r="I31" s="41">
        <v>7</v>
      </c>
      <c r="J31" s="41">
        <v>4</v>
      </c>
      <c r="K31" s="41">
        <v>6</v>
      </c>
      <c r="L31" s="41">
        <v>3</v>
      </c>
      <c r="M31" s="41">
        <v>6</v>
      </c>
      <c r="N31" s="41">
        <v>14</v>
      </c>
      <c r="O31" s="41">
        <v>4</v>
      </c>
      <c r="P31" s="41">
        <v>12</v>
      </c>
      <c r="Q31" s="41">
        <v>12</v>
      </c>
      <c r="R31" s="41">
        <v>11</v>
      </c>
      <c r="S31" s="39">
        <v>9</v>
      </c>
      <c r="T31" s="55">
        <v>121</v>
      </c>
      <c r="U31" s="38">
        <v>53</v>
      </c>
      <c r="V31" s="39">
        <v>68</v>
      </c>
      <c r="W31" s="40">
        <f t="shared" si="0"/>
        <v>13</v>
      </c>
      <c r="X31" s="38">
        <v>8</v>
      </c>
      <c r="Y31" s="41">
        <v>5</v>
      </c>
      <c r="Z31" s="39">
        <v>0</v>
      </c>
      <c r="AA31" s="62">
        <f t="shared" si="1"/>
        <v>45</v>
      </c>
      <c r="AB31" s="38">
        <v>27</v>
      </c>
      <c r="AC31" s="41">
        <v>18</v>
      </c>
      <c r="AD31" s="39">
        <v>0</v>
      </c>
      <c r="AE31" s="43">
        <v>35</v>
      </c>
      <c r="AF31" s="43">
        <v>0</v>
      </c>
      <c r="AG31" s="38">
        <v>23</v>
      </c>
      <c r="AH31" s="39">
        <v>12</v>
      </c>
      <c r="AI31" s="47">
        <v>0</v>
      </c>
      <c r="AJ31" s="45">
        <v>0</v>
      </c>
      <c r="AK31" s="39">
        <v>4</v>
      </c>
      <c r="AL31" s="45">
        <v>6</v>
      </c>
      <c r="AM31" s="39">
        <v>10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>
        <v>0</v>
      </c>
      <c r="AC32" s="41">
        <v>0</v>
      </c>
      <c r="AD32" s="39">
        <v>0</v>
      </c>
      <c r="AE32" s="43">
        <v>0</v>
      </c>
      <c r="AF32" s="43">
        <v>0</v>
      </c>
      <c r="AG32" s="38">
        <v>0</v>
      </c>
      <c r="AH32" s="39">
        <v>0</v>
      </c>
      <c r="AI32" s="47">
        <v>0</v>
      </c>
      <c r="AJ32" s="45">
        <v>0</v>
      </c>
      <c r="AK32" s="39">
        <v>0</v>
      </c>
      <c r="AL32" s="45">
        <v>0</v>
      </c>
      <c r="AM32" s="39">
        <v>0</v>
      </c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>
        <v>0</v>
      </c>
      <c r="AC33" s="41">
        <v>0</v>
      </c>
      <c r="AD33" s="39">
        <v>0</v>
      </c>
      <c r="AE33" s="43">
        <v>0</v>
      </c>
      <c r="AF33" s="43">
        <v>0</v>
      </c>
      <c r="AG33" s="38">
        <v>0</v>
      </c>
      <c r="AH33" s="39">
        <v>0</v>
      </c>
      <c r="AI33" s="47">
        <v>0</v>
      </c>
      <c r="AJ33" s="45">
        <v>0</v>
      </c>
      <c r="AK33" s="39">
        <v>0</v>
      </c>
      <c r="AL33" s="45">
        <v>0</v>
      </c>
      <c r="AM33" s="39">
        <v>0</v>
      </c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>
        <v>0</v>
      </c>
      <c r="AC34" s="41">
        <v>0</v>
      </c>
      <c r="AD34" s="39">
        <v>0</v>
      </c>
      <c r="AE34" s="43">
        <v>0</v>
      </c>
      <c r="AF34" s="43">
        <v>0</v>
      </c>
      <c r="AG34" s="38">
        <v>0</v>
      </c>
      <c r="AH34" s="39">
        <v>0</v>
      </c>
      <c r="AI34" s="47">
        <v>0</v>
      </c>
      <c r="AJ34" s="45">
        <v>0</v>
      </c>
      <c r="AK34" s="39">
        <v>0</v>
      </c>
      <c r="AL34" s="45">
        <v>0</v>
      </c>
      <c r="AM34" s="39">
        <v>0</v>
      </c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>
        <v>0</v>
      </c>
      <c r="AC35" s="41">
        <v>0</v>
      </c>
      <c r="AD35" s="39">
        <v>0</v>
      </c>
      <c r="AE35" s="43">
        <v>0</v>
      </c>
      <c r="AF35" s="43">
        <v>0</v>
      </c>
      <c r="AG35" s="38">
        <v>0</v>
      </c>
      <c r="AH35" s="39">
        <v>0</v>
      </c>
      <c r="AI35" s="47">
        <v>0</v>
      </c>
      <c r="AJ35" s="45">
        <v>0</v>
      </c>
      <c r="AK35" s="39">
        <v>0</v>
      </c>
      <c r="AL35" s="45">
        <v>0</v>
      </c>
      <c r="AM35" s="39">
        <v>0</v>
      </c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>
        <v>0</v>
      </c>
      <c r="AC36" s="41">
        <v>0</v>
      </c>
      <c r="AD36" s="39">
        <v>0</v>
      </c>
      <c r="AE36" s="43">
        <v>0</v>
      </c>
      <c r="AF36" s="43">
        <v>0</v>
      </c>
      <c r="AG36" s="38">
        <v>0</v>
      </c>
      <c r="AH36" s="39">
        <v>0</v>
      </c>
      <c r="AI36" s="47">
        <v>0</v>
      </c>
      <c r="AJ36" s="45">
        <v>0</v>
      </c>
      <c r="AK36" s="39">
        <v>0</v>
      </c>
      <c r="AL36" s="45">
        <v>0</v>
      </c>
      <c r="AM36" s="39">
        <v>0</v>
      </c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>
        <v>0</v>
      </c>
      <c r="AC37" s="41">
        <v>0</v>
      </c>
      <c r="AD37" s="39">
        <v>0</v>
      </c>
      <c r="AE37" s="43">
        <v>0</v>
      </c>
      <c r="AF37" s="43">
        <v>0</v>
      </c>
      <c r="AG37" s="38">
        <v>0</v>
      </c>
      <c r="AH37" s="39">
        <v>0</v>
      </c>
      <c r="AI37" s="47">
        <v>0</v>
      </c>
      <c r="AJ37" s="45">
        <v>0</v>
      </c>
      <c r="AK37" s="39">
        <v>0</v>
      </c>
      <c r="AL37" s="45">
        <v>0</v>
      </c>
      <c r="AM37" s="39">
        <v>0</v>
      </c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180</v>
      </c>
      <c r="C38" s="65">
        <v>49</v>
      </c>
      <c r="D38" s="64">
        <v>61</v>
      </c>
      <c r="E38" s="64">
        <v>54</v>
      </c>
      <c r="F38" s="64">
        <v>16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180</v>
      </c>
      <c r="U38" s="38">
        <v>125</v>
      </c>
      <c r="V38" s="39">
        <v>55</v>
      </c>
      <c r="W38" s="40">
        <f>SUM(X38+Y38+Z38)</f>
        <v>44</v>
      </c>
      <c r="X38" s="38">
        <v>10</v>
      </c>
      <c r="Y38" s="41">
        <v>34</v>
      </c>
      <c r="Z38" s="39">
        <v>0</v>
      </c>
      <c r="AA38" s="62">
        <f>SUM(AB38+AC38+AD38)</f>
        <v>1</v>
      </c>
      <c r="AB38" s="38">
        <v>1</v>
      </c>
      <c r="AC38" s="41">
        <v>0</v>
      </c>
      <c r="AD38" s="39">
        <v>0</v>
      </c>
      <c r="AE38" s="43">
        <v>10</v>
      </c>
      <c r="AF38" s="39">
        <v>0</v>
      </c>
      <c r="AG38" s="38">
        <v>0</v>
      </c>
      <c r="AH38" s="39">
        <v>0</v>
      </c>
      <c r="AI38" s="47">
        <v>102</v>
      </c>
      <c r="AJ38" s="45">
        <v>0</v>
      </c>
      <c r="AK38" s="39">
        <v>0</v>
      </c>
      <c r="AL38" s="45">
        <v>1</v>
      </c>
      <c r="AM38" s="39">
        <v>1</v>
      </c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136</v>
      </c>
      <c r="C39" s="65">
        <v>0</v>
      </c>
      <c r="D39" s="64">
        <v>0</v>
      </c>
      <c r="E39" s="64">
        <v>0</v>
      </c>
      <c r="F39" s="41">
        <v>6</v>
      </c>
      <c r="G39" s="41">
        <v>5</v>
      </c>
      <c r="H39" s="41">
        <v>4</v>
      </c>
      <c r="I39" s="41">
        <v>3</v>
      </c>
      <c r="J39" s="41">
        <v>7</v>
      </c>
      <c r="K39" s="41">
        <v>6</v>
      </c>
      <c r="L39" s="41">
        <v>13</v>
      </c>
      <c r="M39" s="41">
        <v>5</v>
      </c>
      <c r="N39" s="41">
        <v>11</v>
      </c>
      <c r="O39" s="41">
        <v>11</v>
      </c>
      <c r="P39" s="41">
        <v>13</v>
      </c>
      <c r="Q39" s="41">
        <v>13</v>
      </c>
      <c r="R39" s="41">
        <v>23</v>
      </c>
      <c r="S39" s="39">
        <v>16</v>
      </c>
      <c r="T39" s="55">
        <v>136</v>
      </c>
      <c r="U39" s="38">
        <v>70</v>
      </c>
      <c r="V39" s="39">
        <v>66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76</v>
      </c>
      <c r="AB39" s="38">
        <v>42</v>
      </c>
      <c r="AC39" s="41">
        <v>34</v>
      </c>
      <c r="AD39" s="39">
        <v>0</v>
      </c>
      <c r="AE39" s="43">
        <v>42</v>
      </c>
      <c r="AF39" s="66">
        <v>0</v>
      </c>
      <c r="AG39" s="38">
        <v>8</v>
      </c>
      <c r="AH39" s="39">
        <v>6</v>
      </c>
      <c r="AI39" s="47">
        <v>53</v>
      </c>
      <c r="AJ39" s="45">
        <v>0</v>
      </c>
      <c r="AK39" s="39">
        <v>31</v>
      </c>
      <c r="AL39" s="45">
        <v>0</v>
      </c>
      <c r="AM39" s="39">
        <v>6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>
        <v>0</v>
      </c>
      <c r="AH40" s="39">
        <v>0</v>
      </c>
      <c r="AI40" s="47">
        <v>0</v>
      </c>
      <c r="AJ40" s="45">
        <v>0</v>
      </c>
      <c r="AK40" s="39">
        <v>0</v>
      </c>
      <c r="AL40" s="45">
        <v>0</v>
      </c>
      <c r="AM40" s="39">
        <v>0</v>
      </c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20</v>
      </c>
      <c r="C41" s="65">
        <v>0</v>
      </c>
      <c r="D41" s="64">
        <v>0</v>
      </c>
      <c r="E41" s="64">
        <v>7</v>
      </c>
      <c r="F41" s="41">
        <v>13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20</v>
      </c>
      <c r="U41" s="38">
        <v>6</v>
      </c>
      <c r="V41" s="39">
        <v>14</v>
      </c>
      <c r="W41" s="40">
        <f>SUM(X41+Y41+Z41)</f>
        <v>3</v>
      </c>
      <c r="X41" s="38">
        <v>0</v>
      </c>
      <c r="Y41" s="41">
        <v>3</v>
      </c>
      <c r="Z41" s="39">
        <v>0</v>
      </c>
      <c r="AA41" s="62">
        <f>SUM(AB41+AC41+AD41)</f>
        <v>10</v>
      </c>
      <c r="AB41" s="38">
        <v>2</v>
      </c>
      <c r="AC41" s="41">
        <v>8</v>
      </c>
      <c r="AD41" s="39">
        <v>0</v>
      </c>
      <c r="AE41" s="43">
        <v>2</v>
      </c>
      <c r="AF41" s="39">
        <v>0</v>
      </c>
      <c r="AG41" s="38">
        <v>0</v>
      </c>
      <c r="AH41" s="39">
        <v>0</v>
      </c>
      <c r="AI41" s="47">
        <v>22</v>
      </c>
      <c r="AJ41" s="45">
        <v>0</v>
      </c>
      <c r="AK41" s="39">
        <v>0</v>
      </c>
      <c r="AL41" s="45">
        <v>0</v>
      </c>
      <c r="AM41" s="39">
        <v>1</v>
      </c>
      <c r="AN41" s="48"/>
      <c r="AO41" s="48"/>
      <c r="AP41" s="48"/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142</v>
      </c>
      <c r="C42" s="38">
        <v>0</v>
      </c>
      <c r="D42" s="41">
        <v>0</v>
      </c>
      <c r="E42" s="41">
        <v>0</v>
      </c>
      <c r="F42" s="41">
        <v>5</v>
      </c>
      <c r="G42" s="41">
        <v>12</v>
      </c>
      <c r="H42" s="41">
        <v>12</v>
      </c>
      <c r="I42" s="41">
        <v>16</v>
      </c>
      <c r="J42" s="41">
        <v>12</v>
      </c>
      <c r="K42" s="41">
        <v>7</v>
      </c>
      <c r="L42" s="41">
        <v>11</v>
      </c>
      <c r="M42" s="41">
        <v>20</v>
      </c>
      <c r="N42" s="41">
        <v>19</v>
      </c>
      <c r="O42" s="41">
        <v>14</v>
      </c>
      <c r="P42" s="41">
        <v>11</v>
      </c>
      <c r="Q42" s="41">
        <v>2</v>
      </c>
      <c r="R42" s="41">
        <v>1</v>
      </c>
      <c r="S42" s="39">
        <v>0</v>
      </c>
      <c r="T42" s="55">
        <v>142</v>
      </c>
      <c r="U42" s="38">
        <v>57</v>
      </c>
      <c r="V42" s="39">
        <v>85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36</v>
      </c>
      <c r="AB42" s="38">
        <v>16</v>
      </c>
      <c r="AC42" s="41">
        <v>20</v>
      </c>
      <c r="AD42" s="39">
        <v>0</v>
      </c>
      <c r="AE42" s="43">
        <v>14</v>
      </c>
      <c r="AF42" s="39">
        <v>11</v>
      </c>
      <c r="AG42" s="38">
        <v>6</v>
      </c>
      <c r="AH42" s="55">
        <v>18</v>
      </c>
      <c r="AI42" s="47">
        <v>314</v>
      </c>
      <c r="AJ42" s="45">
        <v>0</v>
      </c>
      <c r="AK42" s="39">
        <v>0</v>
      </c>
      <c r="AL42" s="45">
        <v>0</v>
      </c>
      <c r="AM42" s="39">
        <v>16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65</v>
      </c>
      <c r="C43" s="38">
        <v>15</v>
      </c>
      <c r="D43" s="41">
        <v>31</v>
      </c>
      <c r="E43" s="41">
        <v>17</v>
      </c>
      <c r="F43" s="41">
        <v>2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65</v>
      </c>
      <c r="U43" s="38">
        <v>56</v>
      </c>
      <c r="V43" s="39">
        <v>9</v>
      </c>
      <c r="W43" s="40">
        <f t="shared" si="15"/>
        <v>32</v>
      </c>
      <c r="X43" s="38">
        <v>3</v>
      </c>
      <c r="Y43" s="41">
        <v>29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3</v>
      </c>
      <c r="AF43" s="48">
        <v>0</v>
      </c>
      <c r="AG43" s="38">
        <v>7</v>
      </c>
      <c r="AH43" s="55">
        <v>9</v>
      </c>
      <c r="AI43" s="47">
        <v>0</v>
      </c>
      <c r="AJ43" s="45">
        <v>0</v>
      </c>
      <c r="AK43" s="39">
        <v>0</v>
      </c>
      <c r="AL43" s="45">
        <v>4</v>
      </c>
      <c r="AM43" s="39">
        <v>0</v>
      </c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611</v>
      </c>
      <c r="C44" s="38">
        <v>0</v>
      </c>
      <c r="D44" s="41">
        <v>0</v>
      </c>
      <c r="E44" s="41">
        <v>0</v>
      </c>
      <c r="F44" s="41">
        <v>7</v>
      </c>
      <c r="G44" s="41">
        <v>12</v>
      </c>
      <c r="H44" s="41">
        <v>16</v>
      </c>
      <c r="I44" s="41">
        <v>22</v>
      </c>
      <c r="J44" s="41">
        <v>56</v>
      </c>
      <c r="K44" s="41">
        <v>42</v>
      </c>
      <c r="L44" s="41">
        <v>59</v>
      </c>
      <c r="M44" s="41">
        <v>54</v>
      </c>
      <c r="N44" s="41">
        <v>59</v>
      </c>
      <c r="O44" s="41">
        <v>65</v>
      </c>
      <c r="P44" s="41">
        <v>85</v>
      </c>
      <c r="Q44" s="41">
        <v>52</v>
      </c>
      <c r="R44" s="41">
        <v>38</v>
      </c>
      <c r="S44" s="39">
        <v>44</v>
      </c>
      <c r="T44" s="55">
        <v>611</v>
      </c>
      <c r="U44" s="38">
        <v>188</v>
      </c>
      <c r="V44" s="39">
        <v>423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249</v>
      </c>
      <c r="AB44" s="38">
        <v>97</v>
      </c>
      <c r="AC44" s="41">
        <v>151</v>
      </c>
      <c r="AD44" s="39">
        <v>1</v>
      </c>
      <c r="AE44" s="43">
        <v>86</v>
      </c>
      <c r="AF44" s="66">
        <v>27</v>
      </c>
      <c r="AG44" s="38">
        <v>2</v>
      </c>
      <c r="AH44" s="55">
        <v>4</v>
      </c>
      <c r="AI44" s="55">
        <v>132</v>
      </c>
      <c r="AJ44" s="45">
        <v>0</v>
      </c>
      <c r="AK44" s="39">
        <v>41</v>
      </c>
      <c r="AL44" s="45">
        <v>0</v>
      </c>
      <c r="AM44" s="39">
        <v>38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>
        <v>0</v>
      </c>
      <c r="D45" s="64">
        <v>0</v>
      </c>
      <c r="E45" s="64">
        <v>0</v>
      </c>
      <c r="F45" s="64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39">
        <v>0</v>
      </c>
      <c r="T45" s="55">
        <v>0</v>
      </c>
      <c r="U45" s="38">
        <v>0</v>
      </c>
      <c r="V45" s="39">
        <v>0</v>
      </c>
      <c r="W45" s="40">
        <f t="shared" si="15"/>
        <v>0</v>
      </c>
      <c r="X45" s="38">
        <v>0</v>
      </c>
      <c r="Y45" s="41">
        <v>0</v>
      </c>
      <c r="Z45" s="39">
        <v>0</v>
      </c>
      <c r="AA45" s="62">
        <f t="shared" si="16"/>
        <v>0</v>
      </c>
      <c r="AB45" s="38">
        <v>0</v>
      </c>
      <c r="AC45" s="41">
        <v>0</v>
      </c>
      <c r="AD45" s="39">
        <v>0</v>
      </c>
      <c r="AE45" s="43">
        <v>0</v>
      </c>
      <c r="AF45" s="39">
        <v>0</v>
      </c>
      <c r="AG45" s="38">
        <v>0</v>
      </c>
      <c r="AH45" s="39">
        <v>0</v>
      </c>
      <c r="AI45" s="47">
        <v>0</v>
      </c>
      <c r="AJ45" s="45">
        <v>0</v>
      </c>
      <c r="AK45" s="39">
        <v>0</v>
      </c>
      <c r="AL45" s="45">
        <v>0</v>
      </c>
      <c r="AM45" s="39">
        <v>0</v>
      </c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>
        <v>0</v>
      </c>
      <c r="D46" s="64">
        <v>0</v>
      </c>
      <c r="E46" s="64">
        <v>0</v>
      </c>
      <c r="F46" s="64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39">
        <v>0</v>
      </c>
      <c r="T46" s="55">
        <v>0</v>
      </c>
      <c r="U46" s="38">
        <v>0</v>
      </c>
      <c r="V46" s="39">
        <v>0</v>
      </c>
      <c r="W46" s="40">
        <f t="shared" si="15"/>
        <v>0</v>
      </c>
      <c r="X46" s="38">
        <v>0</v>
      </c>
      <c r="Y46" s="41">
        <v>0</v>
      </c>
      <c r="Z46" s="39">
        <v>0</v>
      </c>
      <c r="AA46" s="62">
        <f t="shared" si="16"/>
        <v>0</v>
      </c>
      <c r="AB46" s="38">
        <v>0</v>
      </c>
      <c r="AC46" s="41">
        <v>0</v>
      </c>
      <c r="AD46" s="39">
        <v>0</v>
      </c>
      <c r="AE46" s="43">
        <v>0</v>
      </c>
      <c r="AF46" s="66">
        <v>0</v>
      </c>
      <c r="AG46" s="38">
        <v>0</v>
      </c>
      <c r="AH46" s="39">
        <v>0</v>
      </c>
      <c r="AI46" s="47">
        <v>0</v>
      </c>
      <c r="AJ46" s="45">
        <v>0</v>
      </c>
      <c r="AK46" s="39">
        <v>0</v>
      </c>
      <c r="AL46" s="38">
        <v>0</v>
      </c>
      <c r="AM46" s="55">
        <v>0</v>
      </c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39">
        <v>0</v>
      </c>
      <c r="T47" s="55">
        <v>0</v>
      </c>
      <c r="U47" s="38">
        <v>0</v>
      </c>
      <c r="V47" s="39">
        <v>0</v>
      </c>
      <c r="W47" s="40">
        <f t="shared" si="15"/>
        <v>0</v>
      </c>
      <c r="X47" s="38">
        <v>0</v>
      </c>
      <c r="Y47" s="41">
        <v>0</v>
      </c>
      <c r="Z47" s="39">
        <v>0</v>
      </c>
      <c r="AA47" s="62">
        <f t="shared" si="16"/>
        <v>0</v>
      </c>
      <c r="AB47" s="38">
        <v>0</v>
      </c>
      <c r="AC47" s="41">
        <v>0</v>
      </c>
      <c r="AD47" s="39">
        <v>0</v>
      </c>
      <c r="AE47" s="43">
        <v>0</v>
      </c>
      <c r="AF47" s="39">
        <v>0</v>
      </c>
      <c r="AG47" s="38">
        <v>0</v>
      </c>
      <c r="AH47" s="39">
        <v>0</v>
      </c>
      <c r="AI47" s="47">
        <v>0</v>
      </c>
      <c r="AJ47" s="45">
        <v>0</v>
      </c>
      <c r="AK47" s="39">
        <v>0</v>
      </c>
      <c r="AL47" s="38">
        <v>0</v>
      </c>
      <c r="AM47" s="55">
        <v>0</v>
      </c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>
        <v>0</v>
      </c>
      <c r="D48" s="64">
        <v>0</v>
      </c>
      <c r="E48" s="64">
        <v>0</v>
      </c>
      <c r="F48" s="64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39">
        <v>0</v>
      </c>
      <c r="T48" s="51">
        <v>0</v>
      </c>
      <c r="U48" s="58">
        <v>0</v>
      </c>
      <c r="V48" s="48">
        <v>0</v>
      </c>
      <c r="W48" s="31">
        <f t="shared" si="15"/>
        <v>0</v>
      </c>
      <c r="X48" s="58">
        <v>0</v>
      </c>
      <c r="Y48" s="59">
        <v>0</v>
      </c>
      <c r="Z48" s="48">
        <v>0</v>
      </c>
      <c r="AA48" s="62">
        <f t="shared" si="16"/>
        <v>0</v>
      </c>
      <c r="AB48" s="38">
        <v>0</v>
      </c>
      <c r="AC48" s="41">
        <v>0</v>
      </c>
      <c r="AD48" s="39">
        <v>0</v>
      </c>
      <c r="AE48" s="43">
        <v>0</v>
      </c>
      <c r="AF48" s="39">
        <v>0</v>
      </c>
      <c r="AG48" s="38">
        <v>0</v>
      </c>
      <c r="AH48" s="39">
        <v>0</v>
      </c>
      <c r="AI48" s="47">
        <v>0</v>
      </c>
      <c r="AJ48" s="45">
        <v>0</v>
      </c>
      <c r="AK48" s="39">
        <v>0</v>
      </c>
      <c r="AL48" s="38">
        <v>0</v>
      </c>
      <c r="AM48" s="55">
        <v>0</v>
      </c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39">
        <v>0</v>
      </c>
      <c r="T49" s="55">
        <v>0</v>
      </c>
      <c r="U49" s="38">
        <v>0</v>
      </c>
      <c r="V49" s="39">
        <v>0</v>
      </c>
      <c r="W49" s="40">
        <f t="shared" si="15"/>
        <v>0</v>
      </c>
      <c r="X49" s="38">
        <v>0</v>
      </c>
      <c r="Y49" s="41">
        <v>0</v>
      </c>
      <c r="Z49" s="39">
        <v>0</v>
      </c>
      <c r="AA49" s="62">
        <f t="shared" si="16"/>
        <v>0</v>
      </c>
      <c r="AB49" s="38">
        <v>0</v>
      </c>
      <c r="AC49" s="41">
        <v>0</v>
      </c>
      <c r="AD49" s="39">
        <v>0</v>
      </c>
      <c r="AE49" s="43">
        <v>0</v>
      </c>
      <c r="AF49" s="66">
        <v>0</v>
      </c>
      <c r="AG49" s="38">
        <v>0</v>
      </c>
      <c r="AH49" s="39">
        <v>0</v>
      </c>
      <c r="AI49" s="47">
        <v>0</v>
      </c>
      <c r="AJ49" s="45">
        <v>0</v>
      </c>
      <c r="AK49" s="39">
        <v>0</v>
      </c>
      <c r="AL49" s="45">
        <v>0</v>
      </c>
      <c r="AM49" s="39">
        <v>0</v>
      </c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86</v>
      </c>
      <c r="C50" s="38">
        <v>0</v>
      </c>
      <c r="D50" s="41">
        <v>0</v>
      </c>
      <c r="E50" s="41">
        <v>0</v>
      </c>
      <c r="F50" s="41">
        <v>1</v>
      </c>
      <c r="G50" s="41">
        <v>3</v>
      </c>
      <c r="H50" s="41">
        <v>1</v>
      </c>
      <c r="I50" s="41">
        <v>3</v>
      </c>
      <c r="J50" s="41">
        <v>1</v>
      </c>
      <c r="K50" s="41">
        <v>0</v>
      </c>
      <c r="L50" s="41">
        <v>3</v>
      </c>
      <c r="M50" s="41">
        <v>5</v>
      </c>
      <c r="N50" s="41">
        <v>16</v>
      </c>
      <c r="O50" s="41">
        <v>14</v>
      </c>
      <c r="P50" s="41">
        <v>10</v>
      </c>
      <c r="Q50" s="41">
        <v>14</v>
      </c>
      <c r="R50" s="41">
        <v>10</v>
      </c>
      <c r="S50" s="39">
        <v>5</v>
      </c>
      <c r="T50" s="55">
        <v>86</v>
      </c>
      <c r="U50" s="38">
        <v>39</v>
      </c>
      <c r="V50" s="39">
        <v>47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34</v>
      </c>
      <c r="AB50" s="38">
        <v>6</v>
      </c>
      <c r="AC50" s="41">
        <v>28</v>
      </c>
      <c r="AD50" s="39">
        <v>0</v>
      </c>
      <c r="AE50" s="43">
        <v>5</v>
      </c>
      <c r="AF50" s="39">
        <v>0</v>
      </c>
      <c r="AG50" s="38">
        <v>0</v>
      </c>
      <c r="AH50" s="39">
        <v>0</v>
      </c>
      <c r="AI50" s="47">
        <v>0</v>
      </c>
      <c r="AJ50" s="45">
        <v>0</v>
      </c>
      <c r="AK50" s="39">
        <v>6</v>
      </c>
      <c r="AL50" s="45">
        <v>0</v>
      </c>
      <c r="AM50" s="39">
        <v>2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39">
        <v>0</v>
      </c>
      <c r="T51" s="55">
        <v>0</v>
      </c>
      <c r="U51" s="38">
        <v>0</v>
      </c>
      <c r="V51" s="39">
        <v>0</v>
      </c>
      <c r="W51" s="40">
        <f t="shared" si="15"/>
        <v>0</v>
      </c>
      <c r="X51" s="38">
        <v>0</v>
      </c>
      <c r="Y51" s="41">
        <v>0</v>
      </c>
      <c r="Z51" s="39">
        <v>0</v>
      </c>
      <c r="AA51" s="62">
        <f t="shared" si="16"/>
        <v>0</v>
      </c>
      <c r="AB51" s="38">
        <v>0</v>
      </c>
      <c r="AC51" s="41">
        <v>0</v>
      </c>
      <c r="AD51" s="39">
        <v>0</v>
      </c>
      <c r="AE51" s="43">
        <v>0</v>
      </c>
      <c r="AF51" s="57">
        <v>0</v>
      </c>
      <c r="AG51" s="38">
        <v>0</v>
      </c>
      <c r="AH51" s="39">
        <v>0</v>
      </c>
      <c r="AI51" s="47">
        <v>0</v>
      </c>
      <c r="AJ51" s="45">
        <v>0</v>
      </c>
      <c r="AK51" s="39">
        <v>0</v>
      </c>
      <c r="AL51" s="69">
        <v>0</v>
      </c>
      <c r="AM51" s="57">
        <v>0</v>
      </c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39">
        <v>0</v>
      </c>
      <c r="T52" s="55">
        <v>0</v>
      </c>
      <c r="U52" s="38">
        <v>0</v>
      </c>
      <c r="V52" s="39">
        <v>0</v>
      </c>
      <c r="W52" s="40">
        <f t="shared" si="15"/>
        <v>0</v>
      </c>
      <c r="X52" s="38">
        <v>0</v>
      </c>
      <c r="Y52" s="41">
        <v>0</v>
      </c>
      <c r="Z52" s="39">
        <v>0</v>
      </c>
      <c r="AA52" s="62">
        <f t="shared" si="16"/>
        <v>0</v>
      </c>
      <c r="AB52" s="38">
        <v>0</v>
      </c>
      <c r="AC52" s="41">
        <v>0</v>
      </c>
      <c r="AD52" s="39">
        <v>0</v>
      </c>
      <c r="AE52" s="43">
        <v>0</v>
      </c>
      <c r="AF52" s="57">
        <v>0</v>
      </c>
      <c r="AG52" s="38">
        <v>0</v>
      </c>
      <c r="AH52" s="39">
        <v>0</v>
      </c>
      <c r="AI52" s="47">
        <v>0</v>
      </c>
      <c r="AJ52" s="45">
        <v>0</v>
      </c>
      <c r="AK52" s="39">
        <v>0</v>
      </c>
      <c r="AL52" s="69">
        <v>0</v>
      </c>
      <c r="AM52" s="57">
        <v>0</v>
      </c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39">
        <v>0</v>
      </c>
      <c r="T53" s="55">
        <v>0</v>
      </c>
      <c r="U53" s="38">
        <v>0</v>
      </c>
      <c r="V53" s="39">
        <v>0</v>
      </c>
      <c r="W53" s="40">
        <f t="shared" si="15"/>
        <v>0</v>
      </c>
      <c r="X53" s="38">
        <v>0</v>
      </c>
      <c r="Y53" s="41">
        <v>0</v>
      </c>
      <c r="Z53" s="39">
        <v>0</v>
      </c>
      <c r="AA53" s="62">
        <f t="shared" si="16"/>
        <v>0</v>
      </c>
      <c r="AB53" s="38">
        <v>0</v>
      </c>
      <c r="AC53" s="41">
        <v>0</v>
      </c>
      <c r="AD53" s="39">
        <v>0</v>
      </c>
      <c r="AE53" s="43">
        <v>0</v>
      </c>
      <c r="AF53" s="57">
        <v>0</v>
      </c>
      <c r="AG53" s="38">
        <v>0</v>
      </c>
      <c r="AH53" s="39">
        <v>0</v>
      </c>
      <c r="AI53" s="47">
        <v>0</v>
      </c>
      <c r="AJ53" s="45">
        <v>0</v>
      </c>
      <c r="AK53" s="39">
        <v>0</v>
      </c>
      <c r="AL53" s="69">
        <v>0</v>
      </c>
      <c r="AM53" s="57">
        <v>0</v>
      </c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232</v>
      </c>
      <c r="C54" s="38">
        <v>0</v>
      </c>
      <c r="D54" s="41">
        <v>0</v>
      </c>
      <c r="E54" s="41">
        <v>0</v>
      </c>
      <c r="F54" s="41">
        <v>0</v>
      </c>
      <c r="G54" s="41">
        <v>0</v>
      </c>
      <c r="H54" s="41">
        <v>2</v>
      </c>
      <c r="I54" s="41">
        <v>1</v>
      </c>
      <c r="J54" s="41">
        <v>3</v>
      </c>
      <c r="K54" s="41">
        <v>2</v>
      </c>
      <c r="L54" s="41">
        <v>4</v>
      </c>
      <c r="M54" s="41">
        <v>16</v>
      </c>
      <c r="N54" s="41">
        <v>12</v>
      </c>
      <c r="O54" s="41">
        <v>20</v>
      </c>
      <c r="P54" s="41">
        <v>38</v>
      </c>
      <c r="Q54" s="41">
        <v>40</v>
      </c>
      <c r="R54" s="41">
        <v>44</v>
      </c>
      <c r="S54" s="39">
        <v>50</v>
      </c>
      <c r="T54" s="55">
        <v>228</v>
      </c>
      <c r="U54" s="38">
        <v>119</v>
      </c>
      <c r="V54" s="39">
        <v>113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34</v>
      </c>
      <c r="AB54" s="38">
        <v>0</v>
      </c>
      <c r="AC54" s="41">
        <v>30</v>
      </c>
      <c r="AD54" s="39">
        <v>4</v>
      </c>
      <c r="AE54" s="43">
        <v>0</v>
      </c>
      <c r="AF54" s="57">
        <v>0</v>
      </c>
      <c r="AG54" s="38">
        <v>0</v>
      </c>
      <c r="AH54" s="39">
        <v>1</v>
      </c>
      <c r="AI54" s="47">
        <v>11</v>
      </c>
      <c r="AJ54" s="45">
        <v>0</v>
      </c>
      <c r="AK54" s="39">
        <v>0</v>
      </c>
      <c r="AL54" s="69">
        <v>0</v>
      </c>
      <c r="AM54" s="57">
        <v>0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211</v>
      </c>
      <c r="C55" s="38">
        <v>0</v>
      </c>
      <c r="D55" s="41">
        <v>0</v>
      </c>
      <c r="E55" s="41">
        <v>0</v>
      </c>
      <c r="F55" s="41">
        <v>5</v>
      </c>
      <c r="G55" s="41">
        <v>33</v>
      </c>
      <c r="H55" s="41">
        <v>49</v>
      </c>
      <c r="I55" s="41">
        <v>67</v>
      </c>
      <c r="J55" s="41">
        <v>38</v>
      </c>
      <c r="K55" s="41">
        <v>19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211</v>
      </c>
      <c r="U55" s="38">
        <v>0</v>
      </c>
      <c r="V55" s="39">
        <v>211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83</v>
      </c>
      <c r="AB55" s="38">
        <v>28</v>
      </c>
      <c r="AC55" s="41">
        <v>55</v>
      </c>
      <c r="AD55" s="39">
        <v>0</v>
      </c>
      <c r="AE55" s="43">
        <v>19</v>
      </c>
      <c r="AF55" s="57">
        <v>0</v>
      </c>
      <c r="AG55" s="38">
        <v>12</v>
      </c>
      <c r="AH55" s="39">
        <v>24</v>
      </c>
      <c r="AI55" s="47">
        <v>7</v>
      </c>
      <c r="AJ55" s="45">
        <v>2</v>
      </c>
      <c r="AK55" s="39">
        <v>1</v>
      </c>
      <c r="AL55" s="69">
        <v>0</v>
      </c>
      <c r="AM55" s="57">
        <v>21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37</v>
      </c>
      <c r="C56" s="38">
        <v>1</v>
      </c>
      <c r="D56" s="41">
        <v>9</v>
      </c>
      <c r="E56" s="41">
        <v>18</v>
      </c>
      <c r="F56" s="41">
        <v>8</v>
      </c>
      <c r="G56" s="41">
        <v>1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37</v>
      </c>
      <c r="U56" s="38">
        <v>0</v>
      </c>
      <c r="V56" s="39">
        <v>37</v>
      </c>
      <c r="W56" s="40">
        <f t="shared" si="15"/>
        <v>9</v>
      </c>
      <c r="X56" s="38">
        <v>3</v>
      </c>
      <c r="Y56" s="41">
        <v>6</v>
      </c>
      <c r="Z56" s="39">
        <v>0</v>
      </c>
      <c r="AA56" s="62">
        <f t="shared" si="16"/>
        <v>5</v>
      </c>
      <c r="AB56" s="38">
        <v>2</v>
      </c>
      <c r="AC56" s="41">
        <v>3</v>
      </c>
      <c r="AD56" s="39">
        <v>0</v>
      </c>
      <c r="AE56" s="43">
        <v>2</v>
      </c>
      <c r="AF56" s="57">
        <v>0</v>
      </c>
      <c r="AG56" s="38">
        <v>0</v>
      </c>
      <c r="AH56" s="39">
        <v>0</v>
      </c>
      <c r="AI56" s="47">
        <v>7</v>
      </c>
      <c r="AJ56" s="45">
        <v>0</v>
      </c>
      <c r="AK56" s="39">
        <v>0</v>
      </c>
      <c r="AL56" s="69">
        <v>0</v>
      </c>
      <c r="AM56" s="57">
        <v>0</v>
      </c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278</v>
      </c>
      <c r="C57" s="38">
        <v>0</v>
      </c>
      <c r="D57" s="41">
        <v>0</v>
      </c>
      <c r="E57" s="41">
        <v>0</v>
      </c>
      <c r="F57" s="41">
        <v>1</v>
      </c>
      <c r="G57" s="41">
        <v>13</v>
      </c>
      <c r="H57" s="41">
        <v>26</v>
      </c>
      <c r="I57" s="41">
        <v>26</v>
      </c>
      <c r="J57" s="41">
        <v>26</v>
      </c>
      <c r="K57" s="41">
        <v>38</v>
      </c>
      <c r="L57" s="41">
        <v>41</v>
      </c>
      <c r="M57" s="41">
        <v>41</v>
      </c>
      <c r="N57" s="41">
        <v>16</v>
      </c>
      <c r="O57" s="41">
        <v>15</v>
      </c>
      <c r="P57" s="41">
        <v>14</v>
      </c>
      <c r="Q57" s="41">
        <v>11</v>
      </c>
      <c r="R57" s="41">
        <v>6</v>
      </c>
      <c r="S57" s="39">
        <v>4</v>
      </c>
      <c r="T57" s="55">
        <v>278</v>
      </c>
      <c r="U57" s="38">
        <v>0</v>
      </c>
      <c r="V57" s="39">
        <v>278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140</v>
      </c>
      <c r="AB57" s="38">
        <v>84</v>
      </c>
      <c r="AC57" s="41">
        <v>56</v>
      </c>
      <c r="AD57" s="39">
        <v>0</v>
      </c>
      <c r="AE57" s="43">
        <v>84</v>
      </c>
      <c r="AF57" s="57">
        <v>0</v>
      </c>
      <c r="AG57" s="38">
        <v>30</v>
      </c>
      <c r="AH57" s="39">
        <v>19</v>
      </c>
      <c r="AI57" s="47">
        <v>4</v>
      </c>
      <c r="AJ57" s="45">
        <v>0</v>
      </c>
      <c r="AK57" s="39">
        <v>0</v>
      </c>
      <c r="AL57" s="69">
        <v>0</v>
      </c>
      <c r="AM57" s="57">
        <v>13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482</v>
      </c>
      <c r="C58" s="38">
        <v>5</v>
      </c>
      <c r="D58" s="41">
        <v>5</v>
      </c>
      <c r="E58" s="41">
        <v>5</v>
      </c>
      <c r="F58" s="41">
        <v>7</v>
      </c>
      <c r="G58" s="41">
        <v>8</v>
      </c>
      <c r="H58" s="41">
        <v>12</v>
      </c>
      <c r="I58" s="41">
        <v>17</v>
      </c>
      <c r="J58" s="41">
        <v>10</v>
      </c>
      <c r="K58" s="41">
        <v>8</v>
      </c>
      <c r="L58" s="41">
        <v>23</v>
      </c>
      <c r="M58" s="41">
        <v>32</v>
      </c>
      <c r="N58" s="41">
        <v>25</v>
      </c>
      <c r="O58" s="41">
        <v>50</v>
      </c>
      <c r="P58" s="41">
        <v>71</v>
      </c>
      <c r="Q58" s="41">
        <v>74</v>
      </c>
      <c r="R58" s="41">
        <v>65</v>
      </c>
      <c r="S58" s="39">
        <v>65</v>
      </c>
      <c r="T58" s="55">
        <v>448</v>
      </c>
      <c r="U58" s="38">
        <v>240</v>
      </c>
      <c r="V58" s="39">
        <v>242</v>
      </c>
      <c r="W58" s="40">
        <f t="shared" si="15"/>
        <v>10</v>
      </c>
      <c r="X58" s="38">
        <v>4</v>
      </c>
      <c r="Y58" s="41">
        <v>6</v>
      </c>
      <c r="Z58" s="39">
        <v>0</v>
      </c>
      <c r="AA58" s="62">
        <f t="shared" si="16"/>
        <v>253</v>
      </c>
      <c r="AB58" s="38">
        <v>65</v>
      </c>
      <c r="AC58" s="41">
        <v>188</v>
      </c>
      <c r="AD58" s="39">
        <v>0</v>
      </c>
      <c r="AE58" s="43">
        <v>69</v>
      </c>
      <c r="AF58" s="57">
        <v>4</v>
      </c>
      <c r="AG58" s="38">
        <v>56</v>
      </c>
      <c r="AH58" s="39">
        <v>25</v>
      </c>
      <c r="AI58" s="47">
        <v>172</v>
      </c>
      <c r="AJ58" s="45">
        <v>0</v>
      </c>
      <c r="AK58" s="39">
        <v>0</v>
      </c>
      <c r="AL58" s="69">
        <v>5</v>
      </c>
      <c r="AM58" s="57">
        <v>42</v>
      </c>
      <c r="AN58" s="70"/>
      <c r="AO58" s="39"/>
      <c r="AP58" s="48">
        <v>34</v>
      </c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237</v>
      </c>
      <c r="C59" s="38">
        <v>9</v>
      </c>
      <c r="D59" s="41">
        <v>48</v>
      </c>
      <c r="E59" s="41">
        <v>14</v>
      </c>
      <c r="F59" s="41">
        <v>5</v>
      </c>
      <c r="G59" s="41">
        <v>10</v>
      </c>
      <c r="H59" s="41">
        <v>7</v>
      </c>
      <c r="I59" s="41">
        <v>4</v>
      </c>
      <c r="J59" s="41">
        <v>6</v>
      </c>
      <c r="K59" s="41">
        <v>4</v>
      </c>
      <c r="L59" s="41">
        <v>7</v>
      </c>
      <c r="M59" s="41">
        <v>11</v>
      </c>
      <c r="N59" s="41">
        <v>18</v>
      </c>
      <c r="O59" s="41">
        <v>11</v>
      </c>
      <c r="P59" s="41">
        <v>11</v>
      </c>
      <c r="Q59" s="41">
        <v>20</v>
      </c>
      <c r="R59" s="41">
        <v>24</v>
      </c>
      <c r="S59" s="39">
        <v>28</v>
      </c>
      <c r="T59" s="55">
        <v>237</v>
      </c>
      <c r="U59" s="38">
        <v>110</v>
      </c>
      <c r="V59" s="39">
        <v>127</v>
      </c>
      <c r="W59" s="40">
        <f t="shared" si="15"/>
        <v>38</v>
      </c>
      <c r="X59" s="38">
        <v>14</v>
      </c>
      <c r="Y59" s="41">
        <v>24</v>
      </c>
      <c r="Z59" s="39">
        <v>0</v>
      </c>
      <c r="AA59" s="62">
        <f t="shared" si="16"/>
        <v>98</v>
      </c>
      <c r="AB59" s="38">
        <v>20</v>
      </c>
      <c r="AC59" s="41">
        <v>78</v>
      </c>
      <c r="AD59" s="39">
        <v>0</v>
      </c>
      <c r="AE59" s="43">
        <v>34</v>
      </c>
      <c r="AF59" s="39">
        <v>0</v>
      </c>
      <c r="AG59" s="38">
        <v>23</v>
      </c>
      <c r="AH59" s="39">
        <v>7</v>
      </c>
      <c r="AI59" s="47">
        <v>3</v>
      </c>
      <c r="AJ59" s="45">
        <v>0</v>
      </c>
      <c r="AK59" s="39">
        <v>0</v>
      </c>
      <c r="AL59" s="69">
        <v>0</v>
      </c>
      <c r="AM59" s="57">
        <v>3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222</v>
      </c>
      <c r="C60" s="38">
        <v>96</v>
      </c>
      <c r="D60" s="41">
        <v>46</v>
      </c>
      <c r="E60" s="41">
        <v>79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222</v>
      </c>
      <c r="U60" s="38">
        <v>107</v>
      </c>
      <c r="V60" s="39">
        <v>115</v>
      </c>
      <c r="W60" s="40">
        <f t="shared" si="15"/>
        <v>145</v>
      </c>
      <c r="X60" s="38">
        <v>21</v>
      </c>
      <c r="Y60" s="41">
        <v>124</v>
      </c>
      <c r="Z60" s="39">
        <v>0</v>
      </c>
      <c r="AA60" s="62">
        <f t="shared" si="16"/>
        <v>1</v>
      </c>
      <c r="AB60" s="38">
        <v>0</v>
      </c>
      <c r="AC60" s="41">
        <v>1</v>
      </c>
      <c r="AD60" s="39">
        <v>0</v>
      </c>
      <c r="AE60" s="43">
        <v>21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14</v>
      </c>
      <c r="AM60" s="57">
        <v>0</v>
      </c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470</v>
      </c>
      <c r="C61" s="38">
        <v>0</v>
      </c>
      <c r="D61" s="41">
        <v>0</v>
      </c>
      <c r="E61" s="41">
        <v>0</v>
      </c>
      <c r="F61" s="41">
        <v>29</v>
      </c>
      <c r="G61" s="41">
        <v>15</v>
      </c>
      <c r="H61" s="41">
        <v>13</v>
      </c>
      <c r="I61" s="41">
        <v>24</v>
      </c>
      <c r="J61" s="41">
        <v>13</v>
      </c>
      <c r="K61" s="41">
        <v>25</v>
      </c>
      <c r="L61" s="41">
        <v>31</v>
      </c>
      <c r="M61" s="41">
        <v>36</v>
      </c>
      <c r="N61" s="41">
        <v>59</v>
      </c>
      <c r="O61" s="41">
        <v>49</v>
      </c>
      <c r="P61" s="41">
        <v>64</v>
      </c>
      <c r="Q61" s="41">
        <v>50</v>
      </c>
      <c r="R61" s="41">
        <v>33</v>
      </c>
      <c r="S61" s="39">
        <v>29</v>
      </c>
      <c r="T61" s="55">
        <v>470</v>
      </c>
      <c r="U61" s="38">
        <v>205</v>
      </c>
      <c r="V61" s="39">
        <v>265</v>
      </c>
      <c r="W61" s="40">
        <f t="shared" si="15"/>
        <v>0</v>
      </c>
      <c r="X61" s="38"/>
      <c r="Y61" s="41"/>
      <c r="Z61" s="39"/>
      <c r="AA61" s="62">
        <f t="shared" si="16"/>
        <v>256</v>
      </c>
      <c r="AB61" s="38">
        <v>99</v>
      </c>
      <c r="AC61" s="41">
        <v>156</v>
      </c>
      <c r="AD61" s="39">
        <v>1</v>
      </c>
      <c r="AE61" s="43">
        <v>94</v>
      </c>
      <c r="AF61" s="66">
        <v>5</v>
      </c>
      <c r="AG61" s="38">
        <v>25</v>
      </c>
      <c r="AH61" s="39">
        <v>17</v>
      </c>
      <c r="AI61" s="47">
        <v>16</v>
      </c>
      <c r="AJ61" s="45">
        <v>0</v>
      </c>
      <c r="AK61" s="39">
        <v>33</v>
      </c>
      <c r="AL61" s="69">
        <v>0</v>
      </c>
      <c r="AM61" s="57">
        <v>43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>
        <v>0</v>
      </c>
      <c r="AC62" s="41">
        <v>0</v>
      </c>
      <c r="AD62" s="39">
        <v>0</v>
      </c>
      <c r="AE62" s="43">
        <v>0</v>
      </c>
      <c r="AF62" s="57">
        <v>0</v>
      </c>
      <c r="AG62" s="38">
        <v>0</v>
      </c>
      <c r="AH62" s="39">
        <v>0</v>
      </c>
      <c r="AI62" s="47">
        <v>0</v>
      </c>
      <c r="AJ62" s="45">
        <v>0</v>
      </c>
      <c r="AK62" s="39">
        <v>0</v>
      </c>
      <c r="AL62" s="69">
        <v>0</v>
      </c>
      <c r="AM62" s="57">
        <v>0</v>
      </c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513</v>
      </c>
      <c r="C63" s="38">
        <v>0</v>
      </c>
      <c r="D63" s="41">
        <v>0</v>
      </c>
      <c r="E63" s="41">
        <v>0</v>
      </c>
      <c r="F63" s="41">
        <v>5</v>
      </c>
      <c r="G63" s="41">
        <v>5</v>
      </c>
      <c r="H63" s="41">
        <v>4</v>
      </c>
      <c r="I63" s="41">
        <v>9</v>
      </c>
      <c r="J63" s="41">
        <v>8</v>
      </c>
      <c r="K63" s="41">
        <v>6</v>
      </c>
      <c r="L63" s="41">
        <v>12</v>
      </c>
      <c r="M63" s="41">
        <v>21</v>
      </c>
      <c r="N63" s="41">
        <v>34</v>
      </c>
      <c r="O63" s="41">
        <v>56</v>
      </c>
      <c r="P63" s="41">
        <v>81</v>
      </c>
      <c r="Q63" s="41">
        <v>113</v>
      </c>
      <c r="R63" s="41">
        <v>81</v>
      </c>
      <c r="S63" s="39">
        <v>78</v>
      </c>
      <c r="T63" s="55">
        <v>513</v>
      </c>
      <c r="U63" s="38">
        <v>444</v>
      </c>
      <c r="V63" s="39">
        <v>69</v>
      </c>
      <c r="W63" s="40">
        <f t="shared" si="15"/>
        <v>0</v>
      </c>
      <c r="X63" s="38"/>
      <c r="Y63" s="41"/>
      <c r="Z63" s="39"/>
      <c r="AA63" s="62">
        <f t="shared" si="16"/>
        <v>264</v>
      </c>
      <c r="AB63" s="38">
        <v>80</v>
      </c>
      <c r="AC63" s="41">
        <v>184</v>
      </c>
      <c r="AD63" s="39">
        <v>0</v>
      </c>
      <c r="AE63" s="43">
        <v>79</v>
      </c>
      <c r="AF63" s="57">
        <v>30</v>
      </c>
      <c r="AG63" s="38">
        <v>23</v>
      </c>
      <c r="AH63" s="39">
        <v>14</v>
      </c>
      <c r="AI63" s="47">
        <v>0</v>
      </c>
      <c r="AJ63" s="45">
        <v>0</v>
      </c>
      <c r="AK63" s="39">
        <v>19</v>
      </c>
      <c r="AL63" s="69">
        <v>0</v>
      </c>
      <c r="AM63" s="57">
        <v>159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>
        <v>0</v>
      </c>
      <c r="AC64" s="41">
        <v>0</v>
      </c>
      <c r="AD64" s="39">
        <v>0</v>
      </c>
      <c r="AE64" s="43">
        <v>0</v>
      </c>
      <c r="AF64" s="57">
        <v>0</v>
      </c>
      <c r="AG64" s="38">
        <v>0</v>
      </c>
      <c r="AH64" s="39">
        <v>0</v>
      </c>
      <c r="AI64" s="47">
        <v>0</v>
      </c>
      <c r="AJ64" s="45">
        <v>0</v>
      </c>
      <c r="AK64" s="39">
        <v>0</v>
      </c>
      <c r="AL64" s="71">
        <v>0</v>
      </c>
      <c r="AM64" s="72">
        <v>0</v>
      </c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134</v>
      </c>
      <c r="C65" s="38">
        <v>0</v>
      </c>
      <c r="D65" s="41">
        <v>0</v>
      </c>
      <c r="E65" s="41">
        <v>0</v>
      </c>
      <c r="F65" s="41">
        <v>0</v>
      </c>
      <c r="G65" s="41">
        <v>2</v>
      </c>
      <c r="H65" s="41">
        <v>6</v>
      </c>
      <c r="I65" s="41">
        <v>13</v>
      </c>
      <c r="J65" s="41">
        <v>16</v>
      </c>
      <c r="K65" s="41">
        <v>13</v>
      </c>
      <c r="L65" s="41">
        <v>16</v>
      </c>
      <c r="M65" s="41">
        <v>16</v>
      </c>
      <c r="N65" s="41">
        <v>13</v>
      </c>
      <c r="O65" s="41">
        <v>12</v>
      </c>
      <c r="P65" s="41">
        <v>6</v>
      </c>
      <c r="Q65" s="41">
        <v>3</v>
      </c>
      <c r="R65" s="41">
        <v>9</v>
      </c>
      <c r="S65" s="39">
        <v>9</v>
      </c>
      <c r="T65" s="55">
        <v>134</v>
      </c>
      <c r="U65" s="38">
        <v>34</v>
      </c>
      <c r="V65" s="39">
        <v>100</v>
      </c>
      <c r="W65" s="40">
        <f t="shared" si="15"/>
        <v>0</v>
      </c>
      <c r="X65" s="38"/>
      <c r="Y65" s="41"/>
      <c r="Z65" s="39"/>
      <c r="AA65" s="62">
        <f t="shared" si="16"/>
        <v>63</v>
      </c>
      <c r="AB65" s="38">
        <v>0</v>
      </c>
      <c r="AC65" s="41">
        <v>63</v>
      </c>
      <c r="AD65" s="39">
        <v>0</v>
      </c>
      <c r="AE65" s="43">
        <v>0</v>
      </c>
      <c r="AF65" s="39">
        <v>0</v>
      </c>
      <c r="AG65" s="38">
        <v>5</v>
      </c>
      <c r="AH65" s="39">
        <v>4</v>
      </c>
      <c r="AI65" s="47">
        <v>4</v>
      </c>
      <c r="AJ65" s="45">
        <v>0</v>
      </c>
      <c r="AK65" s="39">
        <v>0</v>
      </c>
      <c r="AL65" s="71">
        <v>0</v>
      </c>
      <c r="AM65" s="72">
        <v>0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/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/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/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/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/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35" t="s">
        <v>118</v>
      </c>
      <c r="B71" s="536">
        <f t="shared" ref="B71:AA71" si="17">SUM(B11:B70)</f>
        <v>5981</v>
      </c>
      <c r="C71" s="91">
        <f t="shared" si="17"/>
        <v>435</v>
      </c>
      <c r="D71" s="92">
        <f t="shared" si="17"/>
        <v>321</v>
      </c>
      <c r="E71" s="92">
        <f t="shared" si="17"/>
        <v>281</v>
      </c>
      <c r="F71" s="92">
        <f t="shared" si="17"/>
        <v>151</v>
      </c>
      <c r="G71" s="92">
        <f t="shared" si="17"/>
        <v>145</v>
      </c>
      <c r="H71" s="92">
        <f t="shared" si="17"/>
        <v>217</v>
      </c>
      <c r="I71" s="92">
        <f t="shared" si="17"/>
        <v>273</v>
      </c>
      <c r="J71" s="92">
        <f t="shared" si="17"/>
        <v>261</v>
      </c>
      <c r="K71" s="92">
        <f t="shared" si="17"/>
        <v>247</v>
      </c>
      <c r="L71" s="92">
        <f t="shared" si="17"/>
        <v>317</v>
      </c>
      <c r="M71" s="92">
        <f t="shared" si="17"/>
        <v>386</v>
      </c>
      <c r="N71" s="92">
        <f t="shared" si="17"/>
        <v>462</v>
      </c>
      <c r="O71" s="92">
        <f t="shared" si="17"/>
        <v>456</v>
      </c>
      <c r="P71" s="92">
        <f t="shared" si="17"/>
        <v>564</v>
      </c>
      <c r="Q71" s="92">
        <f t="shared" si="17"/>
        <v>536</v>
      </c>
      <c r="R71" s="92">
        <f t="shared" si="17"/>
        <v>460</v>
      </c>
      <c r="S71" s="93">
        <f t="shared" si="17"/>
        <v>469</v>
      </c>
      <c r="T71" s="94">
        <f t="shared" si="17"/>
        <v>5943</v>
      </c>
      <c r="U71" s="95">
        <f t="shared" si="17"/>
        <v>2589</v>
      </c>
      <c r="V71" s="93">
        <f t="shared" si="17"/>
        <v>3392</v>
      </c>
      <c r="W71" s="95">
        <f t="shared" si="17"/>
        <v>441</v>
      </c>
      <c r="X71" s="95">
        <f t="shared" si="17"/>
        <v>81</v>
      </c>
      <c r="Y71" s="92">
        <f t="shared" si="17"/>
        <v>360</v>
      </c>
      <c r="Z71" s="94">
        <f t="shared" si="17"/>
        <v>0</v>
      </c>
      <c r="AA71" s="91">
        <f t="shared" si="17"/>
        <v>2211</v>
      </c>
      <c r="AB71" s="95">
        <f t="shared" ref="AB71:AX71" si="18">SUM(AB11:AB70)</f>
        <v>720</v>
      </c>
      <c r="AC71" s="92">
        <f t="shared" si="18"/>
        <v>1485</v>
      </c>
      <c r="AD71" s="93">
        <f t="shared" si="18"/>
        <v>6</v>
      </c>
      <c r="AE71" s="95">
        <f t="shared" si="18"/>
        <v>744</v>
      </c>
      <c r="AF71" s="93">
        <f t="shared" si="18"/>
        <v>93</v>
      </c>
      <c r="AG71" s="91">
        <f t="shared" si="18"/>
        <v>337</v>
      </c>
      <c r="AH71" s="96">
        <f t="shared" si="18"/>
        <v>257</v>
      </c>
      <c r="AI71" s="96">
        <f t="shared" si="18"/>
        <v>2890</v>
      </c>
      <c r="AJ71" s="95">
        <f t="shared" si="18"/>
        <v>2</v>
      </c>
      <c r="AK71" s="93">
        <f t="shared" si="18"/>
        <v>244</v>
      </c>
      <c r="AL71" s="91">
        <f t="shared" si="18"/>
        <v>32</v>
      </c>
      <c r="AM71" s="96">
        <f t="shared" si="18"/>
        <v>422</v>
      </c>
      <c r="AN71" s="96">
        <f t="shared" si="18"/>
        <v>0</v>
      </c>
      <c r="AO71" s="96">
        <f t="shared" si="18"/>
        <v>0</v>
      </c>
      <c r="AP71" s="96">
        <f t="shared" si="18"/>
        <v>34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454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141</v>
      </c>
      <c r="C75" s="38">
        <v>8</v>
      </c>
      <c r="D75" s="41">
        <v>14</v>
      </c>
      <c r="E75" s="41">
        <v>10</v>
      </c>
      <c r="F75" s="41">
        <v>6</v>
      </c>
      <c r="G75" s="41">
        <v>1</v>
      </c>
      <c r="H75" s="41">
        <v>2</v>
      </c>
      <c r="I75" s="41">
        <v>4</v>
      </c>
      <c r="J75" s="41">
        <v>3</v>
      </c>
      <c r="K75" s="41">
        <v>6</v>
      </c>
      <c r="L75" s="41">
        <v>7</v>
      </c>
      <c r="M75" s="41">
        <v>15</v>
      </c>
      <c r="N75" s="41">
        <v>13</v>
      </c>
      <c r="O75" s="41">
        <v>15</v>
      </c>
      <c r="P75" s="41">
        <v>18</v>
      </c>
      <c r="Q75" s="41">
        <v>10</v>
      </c>
      <c r="R75" s="41">
        <v>7</v>
      </c>
      <c r="S75" s="39">
        <v>2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183</v>
      </c>
      <c r="C76" s="38">
        <v>0</v>
      </c>
      <c r="D76" s="41">
        <v>0</v>
      </c>
      <c r="E76" s="41">
        <v>0</v>
      </c>
      <c r="F76" s="41">
        <v>3</v>
      </c>
      <c r="G76" s="41">
        <v>3</v>
      </c>
      <c r="H76" s="41">
        <v>8</v>
      </c>
      <c r="I76" s="41">
        <v>8</v>
      </c>
      <c r="J76" s="41">
        <v>6</v>
      </c>
      <c r="K76" s="41">
        <v>18</v>
      </c>
      <c r="L76" s="41">
        <v>24</v>
      </c>
      <c r="M76" s="41">
        <v>26</v>
      </c>
      <c r="N76" s="41">
        <v>20</v>
      </c>
      <c r="O76" s="41">
        <v>14</v>
      </c>
      <c r="P76" s="41">
        <v>28</v>
      </c>
      <c r="Q76" s="41">
        <v>15</v>
      </c>
      <c r="R76" s="41">
        <v>5</v>
      </c>
      <c r="S76" s="39">
        <v>5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211</v>
      </c>
      <c r="C77" s="38">
        <v>0</v>
      </c>
      <c r="D77" s="41">
        <v>0</v>
      </c>
      <c r="E77" s="41">
        <v>0</v>
      </c>
      <c r="F77" s="41">
        <v>5</v>
      </c>
      <c r="G77" s="41">
        <v>33</v>
      </c>
      <c r="H77" s="41">
        <v>49</v>
      </c>
      <c r="I77" s="41">
        <v>67</v>
      </c>
      <c r="J77" s="41">
        <v>38</v>
      </c>
      <c r="K77" s="41">
        <v>19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120</v>
      </c>
      <c r="C79" s="38">
        <v>2</v>
      </c>
      <c r="D79" s="41">
        <v>2</v>
      </c>
      <c r="E79" s="41">
        <v>1</v>
      </c>
      <c r="F79" s="41">
        <v>4</v>
      </c>
      <c r="G79" s="41">
        <v>5</v>
      </c>
      <c r="H79" s="41">
        <v>5</v>
      </c>
      <c r="I79" s="41">
        <v>3</v>
      </c>
      <c r="J79" s="41">
        <v>24</v>
      </c>
      <c r="K79" s="41">
        <v>10</v>
      </c>
      <c r="L79" s="41">
        <v>14</v>
      </c>
      <c r="M79" s="41">
        <v>14</v>
      </c>
      <c r="N79" s="41">
        <v>17</v>
      </c>
      <c r="O79" s="41">
        <v>19</v>
      </c>
      <c r="P79" s="41">
        <v>0</v>
      </c>
      <c r="Q79" s="41">
        <v>0</v>
      </c>
      <c r="R79" s="41">
        <v>0</v>
      </c>
      <c r="S79" s="39">
        <v>0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185</v>
      </c>
      <c r="C80" s="38">
        <v>0</v>
      </c>
      <c r="D80" s="41">
        <v>0</v>
      </c>
      <c r="E80" s="41">
        <v>0</v>
      </c>
      <c r="F80" s="41">
        <v>0</v>
      </c>
      <c r="G80" s="41">
        <v>0</v>
      </c>
      <c r="H80" s="41">
        <v>2</v>
      </c>
      <c r="I80" s="41">
        <v>1</v>
      </c>
      <c r="J80" s="41">
        <v>3</v>
      </c>
      <c r="K80" s="41">
        <v>2</v>
      </c>
      <c r="L80" s="41">
        <v>3</v>
      </c>
      <c r="M80" s="41">
        <v>15</v>
      </c>
      <c r="N80" s="41">
        <v>12</v>
      </c>
      <c r="O80" s="41">
        <v>14</v>
      </c>
      <c r="P80" s="41">
        <v>28</v>
      </c>
      <c r="Q80" s="41">
        <v>30</v>
      </c>
      <c r="R80" s="41">
        <v>32</v>
      </c>
      <c r="S80" s="39">
        <v>43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109</v>
      </c>
      <c r="C82" s="38">
        <v>0</v>
      </c>
      <c r="D82" s="41">
        <v>0</v>
      </c>
      <c r="E82" s="41">
        <v>0</v>
      </c>
      <c r="F82" s="41">
        <v>0</v>
      </c>
      <c r="G82" s="41">
        <v>4</v>
      </c>
      <c r="H82" s="41">
        <v>15</v>
      </c>
      <c r="I82" s="41">
        <v>12</v>
      </c>
      <c r="J82" s="41">
        <v>11</v>
      </c>
      <c r="K82" s="41">
        <v>18</v>
      </c>
      <c r="L82" s="41">
        <v>10</v>
      </c>
      <c r="M82" s="41">
        <v>12</v>
      </c>
      <c r="N82" s="41">
        <v>6</v>
      </c>
      <c r="O82" s="41">
        <v>8</v>
      </c>
      <c r="P82" s="41">
        <v>3</v>
      </c>
      <c r="Q82" s="41">
        <v>5</v>
      </c>
      <c r="R82" s="41">
        <v>3</v>
      </c>
      <c r="S82" s="39">
        <v>2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57</v>
      </c>
      <c r="C84" s="38">
        <v>1</v>
      </c>
      <c r="D84" s="41">
        <v>9</v>
      </c>
      <c r="E84" s="41">
        <v>25</v>
      </c>
      <c r="F84" s="41">
        <v>21</v>
      </c>
      <c r="G84" s="41">
        <v>1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47</v>
      </c>
      <c r="C85" s="38">
        <v>34</v>
      </c>
      <c r="D85" s="41">
        <v>9</v>
      </c>
      <c r="E85" s="41">
        <v>4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12</v>
      </c>
      <c r="C86" s="38">
        <v>0</v>
      </c>
      <c r="D86" s="41">
        <v>0</v>
      </c>
      <c r="E86" s="41">
        <v>0</v>
      </c>
      <c r="F86" s="41">
        <v>0</v>
      </c>
      <c r="G86" s="41">
        <v>2</v>
      </c>
      <c r="H86" s="41">
        <v>2</v>
      </c>
      <c r="I86" s="41">
        <v>1</v>
      </c>
      <c r="J86" s="41">
        <v>2</v>
      </c>
      <c r="K86" s="41">
        <v>1</v>
      </c>
      <c r="L86" s="41">
        <v>1</v>
      </c>
      <c r="M86" s="41">
        <v>2</v>
      </c>
      <c r="N86" s="41">
        <v>1</v>
      </c>
      <c r="O86" s="41">
        <v>0</v>
      </c>
      <c r="P86" s="41">
        <v>0</v>
      </c>
      <c r="Q86" s="41"/>
      <c r="R86" s="41"/>
      <c r="S86" s="39"/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18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7</v>
      </c>
      <c r="I87" s="41">
        <v>2</v>
      </c>
      <c r="J87" s="41">
        <v>0</v>
      </c>
      <c r="K87" s="41">
        <v>0</v>
      </c>
      <c r="L87" s="41">
        <v>3</v>
      </c>
      <c r="M87" s="41">
        <v>4</v>
      </c>
      <c r="N87" s="41">
        <v>1</v>
      </c>
      <c r="O87" s="41">
        <v>0</v>
      </c>
      <c r="P87" s="41">
        <v>0</v>
      </c>
      <c r="Q87" s="41">
        <v>1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219</v>
      </c>
      <c r="C88" s="80">
        <v>0</v>
      </c>
      <c r="D88" s="81">
        <v>0</v>
      </c>
      <c r="E88" s="81">
        <v>0</v>
      </c>
      <c r="F88" s="81">
        <v>0</v>
      </c>
      <c r="G88" s="81">
        <v>2</v>
      </c>
      <c r="H88" s="81">
        <v>22</v>
      </c>
      <c r="I88" s="81">
        <v>22</v>
      </c>
      <c r="J88" s="81">
        <v>26</v>
      </c>
      <c r="K88" s="81">
        <v>29</v>
      </c>
      <c r="L88" s="81">
        <v>34</v>
      </c>
      <c r="M88" s="81">
        <v>28</v>
      </c>
      <c r="N88" s="81">
        <v>25</v>
      </c>
      <c r="O88" s="81">
        <v>22</v>
      </c>
      <c r="P88" s="81">
        <v>6</v>
      </c>
      <c r="Q88" s="81">
        <v>1</v>
      </c>
      <c r="R88" s="81">
        <v>2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1302</v>
      </c>
      <c r="C89" s="91">
        <f t="shared" si="20"/>
        <v>45</v>
      </c>
      <c r="D89" s="92">
        <f t="shared" si="20"/>
        <v>34</v>
      </c>
      <c r="E89" s="92">
        <f t="shared" si="20"/>
        <v>40</v>
      </c>
      <c r="F89" s="92">
        <f t="shared" si="20"/>
        <v>39</v>
      </c>
      <c r="G89" s="92">
        <f t="shared" si="20"/>
        <v>51</v>
      </c>
      <c r="H89" s="92">
        <f t="shared" si="20"/>
        <v>112</v>
      </c>
      <c r="I89" s="92">
        <f t="shared" si="20"/>
        <v>120</v>
      </c>
      <c r="J89" s="92">
        <f t="shared" si="20"/>
        <v>113</v>
      </c>
      <c r="K89" s="92">
        <f t="shared" si="20"/>
        <v>103</v>
      </c>
      <c r="L89" s="92">
        <f t="shared" si="20"/>
        <v>96</v>
      </c>
      <c r="M89" s="92">
        <f t="shared" si="20"/>
        <v>116</v>
      </c>
      <c r="N89" s="92">
        <f t="shared" si="20"/>
        <v>95</v>
      </c>
      <c r="O89" s="92">
        <f t="shared" si="20"/>
        <v>92</v>
      </c>
      <c r="P89" s="92">
        <f t="shared" si="20"/>
        <v>83</v>
      </c>
      <c r="Q89" s="92">
        <f t="shared" si="20"/>
        <v>62</v>
      </c>
      <c r="R89" s="92">
        <f t="shared" si="20"/>
        <v>49</v>
      </c>
      <c r="S89" s="93">
        <f t="shared" si="20"/>
        <v>52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40" t="s">
        <v>117</v>
      </c>
      <c r="F93" s="447" t="s">
        <v>116</v>
      </c>
      <c r="G93" s="450" t="s">
        <v>117</v>
      </c>
      <c r="H93" s="447" t="s">
        <v>116</v>
      </c>
      <c r="I93" s="450" t="s">
        <v>117</v>
      </c>
      <c r="J93" s="447" t="s">
        <v>116</v>
      </c>
      <c r="K93" s="450" t="s">
        <v>117</v>
      </c>
      <c r="L93" s="447" t="s">
        <v>116</v>
      </c>
      <c r="M93" s="450" t="s">
        <v>117</v>
      </c>
      <c r="N93" s="447" t="s">
        <v>116</v>
      </c>
      <c r="O93" s="450" t="s">
        <v>117</v>
      </c>
      <c r="P93" s="447" t="s">
        <v>116</v>
      </c>
      <c r="Q93" s="450" t="s">
        <v>117</v>
      </c>
      <c r="R93" s="447" t="s">
        <v>116</v>
      </c>
      <c r="S93" s="450" t="s">
        <v>117</v>
      </c>
      <c r="T93" s="447" t="s">
        <v>116</v>
      </c>
      <c r="U93" s="450" t="s">
        <v>117</v>
      </c>
      <c r="V93" s="447" t="s">
        <v>116</v>
      </c>
      <c r="W93" s="450" t="s">
        <v>117</v>
      </c>
      <c r="X93" s="447" t="s">
        <v>116</v>
      </c>
      <c r="Y93" s="450" t="s">
        <v>117</v>
      </c>
      <c r="Z93" s="447" t="s">
        <v>116</v>
      </c>
      <c r="AA93" s="450" t="s">
        <v>117</v>
      </c>
      <c r="AB93" s="447" t="s">
        <v>116</v>
      </c>
      <c r="AC93" s="450" t="s">
        <v>117</v>
      </c>
      <c r="AD93" s="447" t="s">
        <v>116</v>
      </c>
      <c r="AE93" s="450" t="s">
        <v>117</v>
      </c>
      <c r="AF93" s="447" t="s">
        <v>116</v>
      </c>
      <c r="AG93" s="450" t="s">
        <v>117</v>
      </c>
      <c r="AH93" s="447" t="s">
        <v>116</v>
      </c>
      <c r="AI93" s="450" t="s">
        <v>117</v>
      </c>
      <c r="AJ93" s="447" t="s">
        <v>116</v>
      </c>
      <c r="AK93" s="450" t="s">
        <v>117</v>
      </c>
      <c r="AL93" s="447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860</v>
      </c>
      <c r="D94" s="120">
        <f>SUM(F94+H94+J94+L94+N94+P94+R94+T94+V94+X94+Z94+AB94+AD94+AF94+AH94+AJ94+AL94)</f>
        <v>406</v>
      </c>
      <c r="E94" s="121">
        <f>SUM(G94+I94+K94+M94+O94+Q94+S94+U94+W94+Y94+AA94+AC94+AE94+AG94+AI94+AK94+AM94)</f>
        <v>454</v>
      </c>
      <c r="F94" s="122">
        <v>0</v>
      </c>
      <c r="G94" s="123">
        <v>2</v>
      </c>
      <c r="H94" s="122">
        <v>2</v>
      </c>
      <c r="I94" s="123">
        <v>1</v>
      </c>
      <c r="J94" s="122">
        <v>2</v>
      </c>
      <c r="K94" s="44">
        <v>2</v>
      </c>
      <c r="L94" s="122">
        <v>3</v>
      </c>
      <c r="M94" s="44">
        <v>5</v>
      </c>
      <c r="N94" s="122">
        <v>2</v>
      </c>
      <c r="O94" s="44">
        <v>6</v>
      </c>
      <c r="P94" s="122">
        <v>5</v>
      </c>
      <c r="Q94" s="44">
        <v>2</v>
      </c>
      <c r="R94" s="122">
        <v>4</v>
      </c>
      <c r="S94" s="44">
        <v>11</v>
      </c>
      <c r="T94" s="122">
        <v>4</v>
      </c>
      <c r="U94" s="44">
        <v>25</v>
      </c>
      <c r="V94" s="122">
        <v>8</v>
      </c>
      <c r="W94" s="44">
        <v>24</v>
      </c>
      <c r="X94" s="122">
        <v>8</v>
      </c>
      <c r="Y94" s="44">
        <v>19</v>
      </c>
      <c r="Z94" s="122">
        <v>20</v>
      </c>
      <c r="AA94" s="44">
        <v>29</v>
      </c>
      <c r="AB94" s="122">
        <v>35</v>
      </c>
      <c r="AC94" s="44">
        <v>35</v>
      </c>
      <c r="AD94" s="122">
        <v>41</v>
      </c>
      <c r="AE94" s="44">
        <v>44</v>
      </c>
      <c r="AF94" s="122">
        <v>68</v>
      </c>
      <c r="AG94" s="44">
        <v>72</v>
      </c>
      <c r="AH94" s="122">
        <v>63</v>
      </c>
      <c r="AI94" s="44">
        <v>59</v>
      </c>
      <c r="AJ94" s="122">
        <v>68</v>
      </c>
      <c r="AK94" s="44">
        <v>64</v>
      </c>
      <c r="AL94" s="124">
        <v>73</v>
      </c>
      <c r="AM94" s="125">
        <v>54</v>
      </c>
      <c r="AN94" s="123">
        <v>860</v>
      </c>
      <c r="AO94" s="126">
        <v>317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172</v>
      </c>
      <c r="D95" s="542"/>
      <c r="E95" s="543">
        <f>SUM(K95+M95+O95+Q95+S95+U95+W95+Y95+AA95+AC95+AE95+AG95+AI95+AK95+AM95)</f>
        <v>172</v>
      </c>
      <c r="F95" s="544"/>
      <c r="G95" s="545"/>
      <c r="H95" s="544"/>
      <c r="I95" s="545"/>
      <c r="J95" s="544"/>
      <c r="K95" s="534"/>
      <c r="L95" s="544"/>
      <c r="M95" s="534">
        <v>1</v>
      </c>
      <c r="N95" s="544"/>
      <c r="O95" s="534">
        <v>22</v>
      </c>
      <c r="P95" s="544"/>
      <c r="Q95" s="534">
        <v>40</v>
      </c>
      <c r="R95" s="544"/>
      <c r="S95" s="534">
        <v>51</v>
      </c>
      <c r="T95" s="544"/>
      <c r="U95" s="534">
        <v>37</v>
      </c>
      <c r="V95" s="544"/>
      <c r="W95" s="534">
        <v>20</v>
      </c>
      <c r="X95" s="544"/>
      <c r="Y95" s="534"/>
      <c r="Z95" s="544"/>
      <c r="AA95" s="534"/>
      <c r="AB95" s="544"/>
      <c r="AC95" s="534">
        <v>1</v>
      </c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172</v>
      </c>
      <c r="AO95" s="547">
        <v>59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0</v>
      </c>
      <c r="D96" s="138"/>
      <c r="E96" s="139">
        <f>SUM(K96+M96+O96+Q96+S96+U96+W96+Y96+AA96+AC96+AE96+AG96+AI96+AK96+AM96)</f>
        <v>0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/>
      <c r="AO96" s="144"/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481</v>
      </c>
      <c r="D97" s="148">
        <f>SUM(F97+H97+J97+L97+N97+P97+R97+T97+V97+X97+Z97+AB97+AD97+AF97+AH97+AJ97+AL97)</f>
        <v>155</v>
      </c>
      <c r="E97" s="149">
        <f>SUM(G97+I97+K97+M97+O97+Q97+S97+U97+W97+Y97+AA97+AC97+AE97+AG97+AI97+AK97+AM97)</f>
        <v>326</v>
      </c>
      <c r="F97" s="38">
        <v>0</v>
      </c>
      <c r="G97" s="39">
        <v>0</v>
      </c>
      <c r="H97" s="38">
        <v>0</v>
      </c>
      <c r="I97" s="39">
        <v>0</v>
      </c>
      <c r="J97" s="38">
        <v>2</v>
      </c>
      <c r="K97" s="39">
        <v>1</v>
      </c>
      <c r="L97" s="38">
        <v>0</v>
      </c>
      <c r="M97" s="39">
        <v>4</v>
      </c>
      <c r="N97" s="38">
        <v>10</v>
      </c>
      <c r="O97" s="39">
        <v>10</v>
      </c>
      <c r="P97" s="38">
        <v>28</v>
      </c>
      <c r="Q97" s="39">
        <v>32</v>
      </c>
      <c r="R97" s="38">
        <v>26</v>
      </c>
      <c r="S97" s="39">
        <v>41</v>
      </c>
      <c r="T97" s="38">
        <v>20</v>
      </c>
      <c r="U97" s="39">
        <v>47</v>
      </c>
      <c r="V97" s="38">
        <v>16</v>
      </c>
      <c r="W97" s="39">
        <v>37</v>
      </c>
      <c r="X97" s="38">
        <v>13</v>
      </c>
      <c r="Y97" s="39">
        <v>50</v>
      </c>
      <c r="Z97" s="38">
        <v>26</v>
      </c>
      <c r="AA97" s="39">
        <v>27</v>
      </c>
      <c r="AB97" s="38">
        <v>7</v>
      </c>
      <c r="AC97" s="39">
        <v>26</v>
      </c>
      <c r="AD97" s="38">
        <v>1</v>
      </c>
      <c r="AE97" s="39">
        <v>18</v>
      </c>
      <c r="AF97" s="38">
        <v>3</v>
      </c>
      <c r="AG97" s="39">
        <v>16</v>
      </c>
      <c r="AH97" s="38">
        <v>3</v>
      </c>
      <c r="AI97" s="39">
        <v>9</v>
      </c>
      <c r="AJ97" s="38">
        <v>0</v>
      </c>
      <c r="AK97" s="39">
        <v>4</v>
      </c>
      <c r="AL97" s="45">
        <v>0</v>
      </c>
      <c r="AM97" s="150">
        <v>4</v>
      </c>
      <c r="AN97" s="55">
        <v>481</v>
      </c>
      <c r="AO97" s="70">
        <v>104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>
        <v>0</v>
      </c>
      <c r="AQ98" s="83">
        <v>0</v>
      </c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518</v>
      </c>
      <c r="D99" s="160">
        <f t="shared" ref="D99:E103" si="31">SUM(F99+H99+J99+L99+N99+P99+R99+T99+V99+X99+Z99+AB99+AD99+AF99+AH99+AJ99+AL99)</f>
        <v>218</v>
      </c>
      <c r="E99" s="161">
        <f t="shared" si="31"/>
        <v>300</v>
      </c>
      <c r="F99" s="58">
        <v>32</v>
      </c>
      <c r="G99" s="51">
        <v>39</v>
      </c>
      <c r="H99" s="58">
        <v>12</v>
      </c>
      <c r="I99" s="51">
        <v>14</v>
      </c>
      <c r="J99" s="58">
        <v>11</v>
      </c>
      <c r="K99" s="48">
        <v>13</v>
      </c>
      <c r="L99" s="58">
        <v>9</v>
      </c>
      <c r="M99" s="48">
        <v>7</v>
      </c>
      <c r="N99" s="58">
        <v>0</v>
      </c>
      <c r="O99" s="48">
        <v>7</v>
      </c>
      <c r="P99" s="58">
        <v>0</v>
      </c>
      <c r="Q99" s="48">
        <v>5</v>
      </c>
      <c r="R99" s="58">
        <v>4</v>
      </c>
      <c r="S99" s="48">
        <v>5</v>
      </c>
      <c r="T99" s="58">
        <v>5</v>
      </c>
      <c r="U99" s="48">
        <v>9</v>
      </c>
      <c r="V99" s="58">
        <v>7</v>
      </c>
      <c r="W99" s="48">
        <v>16</v>
      </c>
      <c r="X99" s="58">
        <v>6</v>
      </c>
      <c r="Y99" s="48">
        <v>11</v>
      </c>
      <c r="Z99" s="58">
        <v>15</v>
      </c>
      <c r="AA99" s="48">
        <v>18</v>
      </c>
      <c r="AB99" s="58">
        <v>9</v>
      </c>
      <c r="AC99" s="48">
        <v>25</v>
      </c>
      <c r="AD99" s="58">
        <v>15</v>
      </c>
      <c r="AE99" s="48">
        <v>25</v>
      </c>
      <c r="AF99" s="58">
        <v>22</v>
      </c>
      <c r="AG99" s="48">
        <v>34</v>
      </c>
      <c r="AH99" s="58">
        <v>21</v>
      </c>
      <c r="AI99" s="51">
        <v>24</v>
      </c>
      <c r="AJ99" s="58">
        <v>23</v>
      </c>
      <c r="AK99" s="51">
        <v>23</v>
      </c>
      <c r="AL99" s="75">
        <v>27</v>
      </c>
      <c r="AM99" s="143">
        <v>25</v>
      </c>
      <c r="AN99" s="51">
        <v>518</v>
      </c>
      <c r="AO99" s="144">
        <v>243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140</v>
      </c>
      <c r="D100" s="148">
        <f t="shared" si="31"/>
        <v>49</v>
      </c>
      <c r="E100" s="149">
        <f t="shared" si="31"/>
        <v>91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5</v>
      </c>
      <c r="N100" s="38">
        <v>0</v>
      </c>
      <c r="O100" s="39">
        <v>0</v>
      </c>
      <c r="P100" s="38">
        <v>4</v>
      </c>
      <c r="Q100" s="39">
        <v>2</v>
      </c>
      <c r="R100" s="38">
        <v>3</v>
      </c>
      <c r="S100" s="39">
        <v>7</v>
      </c>
      <c r="T100" s="38">
        <v>0</v>
      </c>
      <c r="U100" s="39">
        <v>3</v>
      </c>
      <c r="V100" s="38">
        <v>0</v>
      </c>
      <c r="W100" s="39">
        <v>11</v>
      </c>
      <c r="X100" s="38">
        <v>3</v>
      </c>
      <c r="Y100" s="39">
        <v>11</v>
      </c>
      <c r="Z100" s="38">
        <v>4</v>
      </c>
      <c r="AA100" s="39">
        <v>5</v>
      </c>
      <c r="AB100" s="38">
        <v>5</v>
      </c>
      <c r="AC100" s="55">
        <v>5</v>
      </c>
      <c r="AD100" s="38">
        <v>3</v>
      </c>
      <c r="AE100" s="55">
        <v>6</v>
      </c>
      <c r="AF100" s="38">
        <v>7</v>
      </c>
      <c r="AG100" s="55">
        <v>6</v>
      </c>
      <c r="AH100" s="38">
        <v>6</v>
      </c>
      <c r="AI100" s="55">
        <v>10</v>
      </c>
      <c r="AJ100" s="38">
        <v>6</v>
      </c>
      <c r="AK100" s="55">
        <v>6</v>
      </c>
      <c r="AL100" s="45">
        <v>8</v>
      </c>
      <c r="AM100" s="150">
        <v>14</v>
      </c>
      <c r="AN100" s="55">
        <v>140</v>
      </c>
      <c r="AO100" s="70">
        <v>70</v>
      </c>
      <c r="AP100" s="56">
        <v>1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93</v>
      </c>
      <c r="D101" s="164">
        <f t="shared" si="31"/>
        <v>59</v>
      </c>
      <c r="E101" s="149">
        <f t="shared" si="31"/>
        <v>34</v>
      </c>
      <c r="F101" s="38">
        <v>30</v>
      </c>
      <c r="G101" s="55">
        <v>18</v>
      </c>
      <c r="H101" s="38">
        <v>10</v>
      </c>
      <c r="I101" s="55">
        <v>4</v>
      </c>
      <c r="J101" s="38">
        <v>1</v>
      </c>
      <c r="K101" s="39">
        <v>0</v>
      </c>
      <c r="L101" s="38">
        <v>0</v>
      </c>
      <c r="M101" s="39">
        <v>1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2</v>
      </c>
      <c r="W101" s="39">
        <v>4</v>
      </c>
      <c r="X101" s="38">
        <v>0</v>
      </c>
      <c r="Y101" s="39">
        <v>4</v>
      </c>
      <c r="Z101" s="38">
        <v>1</v>
      </c>
      <c r="AA101" s="39">
        <v>0</v>
      </c>
      <c r="AB101" s="38">
        <v>3</v>
      </c>
      <c r="AC101" s="55">
        <v>0</v>
      </c>
      <c r="AD101" s="38">
        <v>5</v>
      </c>
      <c r="AE101" s="55">
        <v>0</v>
      </c>
      <c r="AF101" s="38">
        <v>3</v>
      </c>
      <c r="AG101" s="55">
        <v>0</v>
      </c>
      <c r="AH101" s="38">
        <v>3</v>
      </c>
      <c r="AI101" s="55">
        <v>2</v>
      </c>
      <c r="AJ101" s="38">
        <v>1</v>
      </c>
      <c r="AK101" s="55">
        <v>1</v>
      </c>
      <c r="AL101" s="45">
        <v>0</v>
      </c>
      <c r="AM101" s="150">
        <v>0</v>
      </c>
      <c r="AN101" s="55">
        <v>93</v>
      </c>
      <c r="AO101" s="70">
        <v>4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155</v>
      </c>
      <c r="D102" s="148">
        <f t="shared" si="31"/>
        <v>64</v>
      </c>
      <c r="E102" s="149">
        <f t="shared" si="31"/>
        <v>91</v>
      </c>
      <c r="F102" s="38">
        <v>0</v>
      </c>
      <c r="G102" s="55">
        <v>0</v>
      </c>
      <c r="H102" s="38">
        <v>5</v>
      </c>
      <c r="I102" s="55">
        <v>8</v>
      </c>
      <c r="J102" s="38">
        <v>7</v>
      </c>
      <c r="K102" s="39">
        <v>3</v>
      </c>
      <c r="L102" s="38">
        <v>1</v>
      </c>
      <c r="M102" s="39">
        <v>3</v>
      </c>
      <c r="N102" s="38">
        <v>0</v>
      </c>
      <c r="O102" s="39">
        <v>1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1</v>
      </c>
      <c r="Z102" s="38">
        <v>2</v>
      </c>
      <c r="AA102" s="39">
        <v>0</v>
      </c>
      <c r="AB102" s="38">
        <v>1</v>
      </c>
      <c r="AC102" s="39">
        <v>1</v>
      </c>
      <c r="AD102" s="38">
        <v>3</v>
      </c>
      <c r="AE102" s="39">
        <v>3</v>
      </c>
      <c r="AF102" s="38">
        <v>7</v>
      </c>
      <c r="AG102" s="39">
        <v>24</v>
      </c>
      <c r="AH102" s="38">
        <v>14</v>
      </c>
      <c r="AI102" s="55">
        <v>26</v>
      </c>
      <c r="AJ102" s="38">
        <v>12</v>
      </c>
      <c r="AK102" s="55">
        <v>13</v>
      </c>
      <c r="AL102" s="45">
        <v>12</v>
      </c>
      <c r="AM102" s="150">
        <v>8</v>
      </c>
      <c r="AN102" s="55">
        <v>155</v>
      </c>
      <c r="AO102" s="70">
        <v>8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347</v>
      </c>
      <c r="D103" s="166">
        <f t="shared" si="31"/>
        <v>158</v>
      </c>
      <c r="E103" s="167">
        <f t="shared" si="31"/>
        <v>189</v>
      </c>
      <c r="F103" s="80">
        <v>14</v>
      </c>
      <c r="G103" s="83">
        <v>5</v>
      </c>
      <c r="H103" s="80">
        <v>5</v>
      </c>
      <c r="I103" s="83">
        <v>6</v>
      </c>
      <c r="J103" s="80">
        <v>2</v>
      </c>
      <c r="K103" s="82">
        <v>7</v>
      </c>
      <c r="L103" s="80">
        <v>2</v>
      </c>
      <c r="M103" s="82">
        <v>6</v>
      </c>
      <c r="N103" s="80">
        <v>3</v>
      </c>
      <c r="O103" s="82">
        <v>11</v>
      </c>
      <c r="P103" s="80">
        <v>4</v>
      </c>
      <c r="Q103" s="82">
        <v>3</v>
      </c>
      <c r="R103" s="80">
        <v>4</v>
      </c>
      <c r="S103" s="82">
        <v>3</v>
      </c>
      <c r="T103" s="80">
        <v>6</v>
      </c>
      <c r="U103" s="82">
        <v>9</v>
      </c>
      <c r="V103" s="80">
        <v>10</v>
      </c>
      <c r="W103" s="82">
        <v>17</v>
      </c>
      <c r="X103" s="80">
        <v>4</v>
      </c>
      <c r="Y103" s="82">
        <v>6</v>
      </c>
      <c r="Z103" s="80">
        <v>18</v>
      </c>
      <c r="AA103" s="82">
        <v>30</v>
      </c>
      <c r="AB103" s="80">
        <v>17</v>
      </c>
      <c r="AC103" s="82">
        <v>10</v>
      </c>
      <c r="AD103" s="80">
        <v>9</v>
      </c>
      <c r="AE103" s="82">
        <v>10</v>
      </c>
      <c r="AF103" s="80">
        <v>22</v>
      </c>
      <c r="AG103" s="82">
        <v>23</v>
      </c>
      <c r="AH103" s="80">
        <v>9</v>
      </c>
      <c r="AI103" s="82">
        <v>7</v>
      </c>
      <c r="AJ103" s="80">
        <v>24</v>
      </c>
      <c r="AK103" s="82">
        <v>23</v>
      </c>
      <c r="AL103" s="84">
        <v>5</v>
      </c>
      <c r="AM103" s="168">
        <v>13</v>
      </c>
      <c r="AN103" s="83">
        <v>323</v>
      </c>
      <c r="AO103" s="157">
        <v>172</v>
      </c>
      <c r="AP103" s="158">
        <v>4</v>
      </c>
      <c r="AQ103" s="83">
        <v>6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2766</v>
      </c>
      <c r="D104" s="170">
        <f t="shared" si="32"/>
        <v>1109</v>
      </c>
      <c r="E104" s="153">
        <f t="shared" si="32"/>
        <v>1657</v>
      </c>
      <c r="F104" s="91">
        <f t="shared" si="32"/>
        <v>76</v>
      </c>
      <c r="G104" s="96">
        <f t="shared" si="32"/>
        <v>64</v>
      </c>
      <c r="H104" s="91">
        <f t="shared" si="32"/>
        <v>34</v>
      </c>
      <c r="I104" s="96">
        <f t="shared" si="32"/>
        <v>33</v>
      </c>
      <c r="J104" s="549">
        <f t="shared" si="32"/>
        <v>25</v>
      </c>
      <c r="K104" s="550">
        <f t="shared" si="32"/>
        <v>26</v>
      </c>
      <c r="L104" s="549">
        <f t="shared" si="32"/>
        <v>15</v>
      </c>
      <c r="M104" s="550">
        <f t="shared" si="32"/>
        <v>32</v>
      </c>
      <c r="N104" s="549">
        <f t="shared" si="32"/>
        <v>15</v>
      </c>
      <c r="O104" s="550">
        <f t="shared" si="32"/>
        <v>57</v>
      </c>
      <c r="P104" s="549">
        <f t="shared" si="32"/>
        <v>41</v>
      </c>
      <c r="Q104" s="550">
        <f t="shared" si="32"/>
        <v>84</v>
      </c>
      <c r="R104" s="549">
        <f t="shared" si="32"/>
        <v>41</v>
      </c>
      <c r="S104" s="550">
        <f t="shared" si="32"/>
        <v>118</v>
      </c>
      <c r="T104" s="549">
        <f t="shared" si="32"/>
        <v>35</v>
      </c>
      <c r="U104" s="550">
        <f t="shared" si="32"/>
        <v>130</v>
      </c>
      <c r="V104" s="549">
        <f t="shared" si="32"/>
        <v>43</v>
      </c>
      <c r="W104" s="550">
        <f t="shared" si="32"/>
        <v>129</v>
      </c>
      <c r="X104" s="549">
        <f t="shared" si="32"/>
        <v>34</v>
      </c>
      <c r="Y104" s="550">
        <f t="shared" si="32"/>
        <v>102</v>
      </c>
      <c r="Z104" s="549">
        <f t="shared" si="32"/>
        <v>86</v>
      </c>
      <c r="AA104" s="550">
        <f t="shared" si="32"/>
        <v>109</v>
      </c>
      <c r="AB104" s="549">
        <f t="shared" si="32"/>
        <v>77</v>
      </c>
      <c r="AC104" s="550">
        <f t="shared" si="32"/>
        <v>103</v>
      </c>
      <c r="AD104" s="549">
        <f t="shared" si="32"/>
        <v>77</v>
      </c>
      <c r="AE104" s="550">
        <f t="shared" si="32"/>
        <v>106</v>
      </c>
      <c r="AF104" s="549">
        <f t="shared" si="32"/>
        <v>132</v>
      </c>
      <c r="AG104" s="550">
        <f t="shared" si="32"/>
        <v>175</v>
      </c>
      <c r="AH104" s="549">
        <f t="shared" si="32"/>
        <v>119</v>
      </c>
      <c r="AI104" s="550">
        <f t="shared" si="32"/>
        <v>137</v>
      </c>
      <c r="AJ104" s="549">
        <f t="shared" si="32"/>
        <v>134</v>
      </c>
      <c r="AK104" s="550">
        <f t="shared" si="32"/>
        <v>134</v>
      </c>
      <c r="AL104" s="551">
        <f t="shared" si="32"/>
        <v>125</v>
      </c>
      <c r="AM104" s="552">
        <f t="shared" si="32"/>
        <v>118</v>
      </c>
      <c r="AN104" s="96">
        <f t="shared" si="32"/>
        <v>2742</v>
      </c>
      <c r="AO104" s="175">
        <f t="shared" si="32"/>
        <v>977</v>
      </c>
      <c r="AP104" s="176">
        <f t="shared" si="32"/>
        <v>5</v>
      </c>
      <c r="AQ104" s="96">
        <f t="shared" si="32"/>
        <v>6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447" t="s">
        <v>191</v>
      </c>
      <c r="G108" s="517" t="s">
        <v>192</v>
      </c>
      <c r="H108" s="511" t="s">
        <v>191</v>
      </c>
      <c r="I108" s="450" t="s">
        <v>192</v>
      </c>
      <c r="J108" s="447" t="s">
        <v>191</v>
      </c>
      <c r="K108" s="517" t="s">
        <v>192</v>
      </c>
      <c r="L108" s="447" t="s">
        <v>191</v>
      </c>
      <c r="M108" s="517" t="s">
        <v>192</v>
      </c>
      <c r="N108" s="447" t="s">
        <v>191</v>
      </c>
      <c r="O108" s="517" t="s">
        <v>192</v>
      </c>
      <c r="P108" s="511" t="s">
        <v>191</v>
      </c>
      <c r="Q108" s="450" t="s">
        <v>192</v>
      </c>
      <c r="R108" s="511" t="s">
        <v>191</v>
      </c>
      <c r="S108" s="450" t="s">
        <v>192</v>
      </c>
      <c r="T108" s="447" t="s">
        <v>191</v>
      </c>
      <c r="U108" s="517" t="s">
        <v>192</v>
      </c>
      <c r="V108" s="511" t="s">
        <v>191</v>
      </c>
      <c r="W108" s="450" t="s">
        <v>192</v>
      </c>
      <c r="X108" s="511" t="s">
        <v>191</v>
      </c>
      <c r="Y108" s="450" t="s">
        <v>192</v>
      </c>
      <c r="Z108" s="447" t="s">
        <v>191</v>
      </c>
      <c r="AA108" s="517" t="s">
        <v>192</v>
      </c>
      <c r="AB108" s="447" t="s">
        <v>191</v>
      </c>
      <c r="AC108" s="517" t="s">
        <v>192</v>
      </c>
      <c r="AD108" s="511" t="s">
        <v>191</v>
      </c>
      <c r="AE108" s="450" t="s">
        <v>192</v>
      </c>
      <c r="AF108" s="511" t="s">
        <v>191</v>
      </c>
      <c r="AG108" s="450" t="s">
        <v>192</v>
      </c>
      <c r="AH108" s="447" t="s">
        <v>191</v>
      </c>
      <c r="AI108" s="517" t="s">
        <v>192</v>
      </c>
      <c r="AJ108" s="511" t="s">
        <v>191</v>
      </c>
      <c r="AK108" s="450" t="s">
        <v>192</v>
      </c>
      <c r="AL108" s="447" t="s">
        <v>191</v>
      </c>
      <c r="AM108" s="553" t="s">
        <v>192</v>
      </c>
      <c r="AN108" s="668"/>
      <c r="AO108" s="449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36</v>
      </c>
      <c r="D110" s="166">
        <f t="shared" si="34"/>
        <v>1</v>
      </c>
      <c r="E110" s="167">
        <f t="shared" si="35"/>
        <v>35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1</v>
      </c>
      <c r="O110" s="82">
        <v>6</v>
      </c>
      <c r="P110" s="80">
        <v>0</v>
      </c>
      <c r="Q110" s="82">
        <v>4</v>
      </c>
      <c r="R110" s="80">
        <v>0</v>
      </c>
      <c r="S110" s="82">
        <v>3</v>
      </c>
      <c r="T110" s="80">
        <v>0</v>
      </c>
      <c r="U110" s="82">
        <v>7</v>
      </c>
      <c r="V110" s="80">
        <v>0</v>
      </c>
      <c r="W110" s="82">
        <v>3</v>
      </c>
      <c r="X110" s="80">
        <v>0</v>
      </c>
      <c r="Y110" s="82">
        <v>4</v>
      </c>
      <c r="Z110" s="80">
        <v>0</v>
      </c>
      <c r="AA110" s="82">
        <v>2</v>
      </c>
      <c r="AB110" s="80">
        <v>0</v>
      </c>
      <c r="AC110" s="82">
        <v>6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36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>
        <v>0</v>
      </c>
      <c r="AP111" s="533">
        <v>0</v>
      </c>
      <c r="AQ111" s="548">
        <v>0</v>
      </c>
      <c r="AR111" s="533">
        <v>0</v>
      </c>
      <c r="AS111" s="533">
        <v>0</v>
      </c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>
        <v>0</v>
      </c>
      <c r="AP113" s="83">
        <v>0</v>
      </c>
      <c r="AQ113" s="158">
        <v>0</v>
      </c>
      <c r="AR113" s="83">
        <v>0</v>
      </c>
      <c r="AS113" s="83">
        <v>0</v>
      </c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>
        <v>0</v>
      </c>
      <c r="AP114" s="533">
        <v>0</v>
      </c>
      <c r="AQ114" s="548">
        <v>0</v>
      </c>
      <c r="AR114" s="533">
        <v>0</v>
      </c>
      <c r="AS114" s="533">
        <v>0</v>
      </c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165</v>
      </c>
      <c r="D115" s="148">
        <f t="shared" si="34"/>
        <v>129</v>
      </c>
      <c r="E115" s="149">
        <f t="shared" si="35"/>
        <v>36</v>
      </c>
      <c r="F115" s="80">
        <v>0</v>
      </c>
      <c r="G115" s="83">
        <v>0</v>
      </c>
      <c r="H115" s="80">
        <v>0</v>
      </c>
      <c r="I115" s="83">
        <v>0</v>
      </c>
      <c r="J115" s="80">
        <v>1</v>
      </c>
      <c r="K115" s="82">
        <v>0</v>
      </c>
      <c r="L115" s="80">
        <v>0</v>
      </c>
      <c r="M115" s="82">
        <v>0</v>
      </c>
      <c r="N115" s="80">
        <v>8</v>
      </c>
      <c r="O115" s="82">
        <v>0</v>
      </c>
      <c r="P115" s="80">
        <v>23</v>
      </c>
      <c r="Q115" s="82">
        <v>3</v>
      </c>
      <c r="R115" s="80">
        <v>20</v>
      </c>
      <c r="S115" s="82">
        <v>8</v>
      </c>
      <c r="T115" s="80">
        <v>17</v>
      </c>
      <c r="U115" s="82">
        <v>6</v>
      </c>
      <c r="V115" s="80">
        <v>14</v>
      </c>
      <c r="W115" s="82">
        <v>6</v>
      </c>
      <c r="X115" s="80">
        <v>13</v>
      </c>
      <c r="Y115" s="82">
        <v>5</v>
      </c>
      <c r="Z115" s="80">
        <v>22</v>
      </c>
      <c r="AA115" s="82">
        <v>5</v>
      </c>
      <c r="AB115" s="80">
        <v>5</v>
      </c>
      <c r="AC115" s="82">
        <v>1</v>
      </c>
      <c r="AD115" s="80">
        <v>1</v>
      </c>
      <c r="AE115" s="82">
        <v>1</v>
      </c>
      <c r="AF115" s="80">
        <v>2</v>
      </c>
      <c r="AG115" s="82">
        <v>1</v>
      </c>
      <c r="AH115" s="80">
        <v>3</v>
      </c>
      <c r="AI115" s="82">
        <v>0</v>
      </c>
      <c r="AJ115" s="80">
        <v>0</v>
      </c>
      <c r="AK115" s="82">
        <v>0</v>
      </c>
      <c r="AL115" s="84">
        <v>0</v>
      </c>
      <c r="AM115" s="168">
        <v>0</v>
      </c>
      <c r="AN115" s="83">
        <v>165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>
        <v>0</v>
      </c>
      <c r="AP116" s="533">
        <v>0</v>
      </c>
      <c r="AQ116" s="548">
        <v>0</v>
      </c>
      <c r="AR116" s="533">
        <v>0</v>
      </c>
      <c r="AS116" s="533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43</v>
      </c>
      <c r="D117" s="148">
        <f t="shared" si="34"/>
        <v>25</v>
      </c>
      <c r="E117" s="149">
        <f t="shared" si="35"/>
        <v>18</v>
      </c>
      <c r="F117" s="80">
        <v>0</v>
      </c>
      <c r="G117" s="83">
        <v>0</v>
      </c>
      <c r="H117" s="80">
        <v>0</v>
      </c>
      <c r="I117" s="83">
        <v>0</v>
      </c>
      <c r="J117" s="80">
        <v>1</v>
      </c>
      <c r="K117" s="82">
        <v>1</v>
      </c>
      <c r="L117" s="80">
        <v>0</v>
      </c>
      <c r="M117" s="82">
        <v>0</v>
      </c>
      <c r="N117" s="80">
        <v>1</v>
      </c>
      <c r="O117" s="82">
        <v>0</v>
      </c>
      <c r="P117" s="80">
        <v>5</v>
      </c>
      <c r="Q117" s="82">
        <v>2</v>
      </c>
      <c r="R117" s="80">
        <v>6</v>
      </c>
      <c r="S117" s="82">
        <v>4</v>
      </c>
      <c r="T117" s="80">
        <v>3</v>
      </c>
      <c r="U117" s="82">
        <v>3</v>
      </c>
      <c r="V117" s="191">
        <v>2</v>
      </c>
      <c r="W117" s="51">
        <v>0</v>
      </c>
      <c r="X117" s="58">
        <v>0</v>
      </c>
      <c r="Y117" s="48">
        <v>1</v>
      </c>
      <c r="Z117" s="58">
        <v>4</v>
      </c>
      <c r="AA117" s="48">
        <v>2</v>
      </c>
      <c r="AB117" s="58">
        <v>2</v>
      </c>
      <c r="AC117" s="48">
        <v>2</v>
      </c>
      <c r="AD117" s="58">
        <v>0</v>
      </c>
      <c r="AE117" s="48">
        <v>1</v>
      </c>
      <c r="AF117" s="58">
        <v>1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2</v>
      </c>
      <c r="AN117" s="51">
        <v>43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20652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F4FEB6DF-73B5-4FE0-9250-42990F0055D7}">
      <formula1>0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Z195"/>
  <sheetViews>
    <sheetView workbookViewId="0">
      <pane xSplit="2" ySplit="10" topLeftCell="AL11" activePane="bottomRight" state="frozen"/>
      <selection pane="topRight" activeCell="C1" sqref="C1"/>
      <selection pane="bottomLeft" activeCell="A11" sqref="A11"/>
      <selection pane="bottomRight" activeCell="A12" sqref="A12:XFD12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",[13]NOMBRE!B6," - ","( ",[13]NOMBRE!C6,[13]NOMBRE!D6," )")</f>
        <v>MES: NOVIEMBRE - ( 11 )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",[13]NOMBRE!B7)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72" t="s">
        <v>116</v>
      </c>
      <c r="V10" s="517" t="s">
        <v>117</v>
      </c>
      <c r="W10" s="571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280</v>
      </c>
      <c r="C11" s="529">
        <v>126</v>
      </c>
      <c r="D11" s="530">
        <v>77</v>
      </c>
      <c r="E11" s="530">
        <v>63</v>
      </c>
      <c r="F11" s="530">
        <v>13</v>
      </c>
      <c r="G11" s="531">
        <v>0</v>
      </c>
      <c r="H11" s="531">
        <v>0</v>
      </c>
      <c r="I11" s="531">
        <v>1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280</v>
      </c>
      <c r="U11" s="38">
        <v>129</v>
      </c>
      <c r="V11" s="39">
        <v>151</v>
      </c>
      <c r="W11" s="40">
        <f t="shared" ref="W11:W36" si="0">SUM(X11+Y11+Z11)</f>
        <v>109</v>
      </c>
      <c r="X11" s="38">
        <v>11</v>
      </c>
      <c r="Y11" s="41">
        <v>98</v>
      </c>
      <c r="Z11" s="39">
        <v>0</v>
      </c>
      <c r="AA11" s="42">
        <f t="shared" ref="AA11:AA37" si="1">SUM(AB11+AC11+AD11)</f>
        <v>2</v>
      </c>
      <c r="AB11" s="38">
        <v>0</v>
      </c>
      <c r="AC11" s="41">
        <v>2</v>
      </c>
      <c r="AD11" s="39">
        <v>0</v>
      </c>
      <c r="AE11" s="43">
        <v>7</v>
      </c>
      <c r="AF11" s="44">
        <v>0</v>
      </c>
      <c r="AG11" s="45">
        <v>17</v>
      </c>
      <c r="AH11" s="534">
        <v>13</v>
      </c>
      <c r="AI11" s="47">
        <v>67</v>
      </c>
      <c r="AJ11" s="45">
        <v>0</v>
      </c>
      <c r="AK11" s="534">
        <v>0</v>
      </c>
      <c r="AL11" s="45">
        <v>6</v>
      </c>
      <c r="AM11" s="534">
        <v>0</v>
      </c>
      <c r="AN11" s="48"/>
      <c r="AO11" s="48"/>
      <c r="AP11" s="48"/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634</v>
      </c>
      <c r="C12" s="38">
        <v>0</v>
      </c>
      <c r="D12" s="41">
        <v>0</v>
      </c>
      <c r="E12" s="41">
        <v>0</v>
      </c>
      <c r="F12" s="41">
        <v>5</v>
      </c>
      <c r="G12" s="41">
        <v>21</v>
      </c>
      <c r="H12" s="41">
        <v>48</v>
      </c>
      <c r="I12" s="41">
        <v>34</v>
      </c>
      <c r="J12" s="41">
        <v>59</v>
      </c>
      <c r="K12" s="41">
        <v>34</v>
      </c>
      <c r="L12" s="41">
        <v>36</v>
      </c>
      <c r="M12" s="41">
        <v>56</v>
      </c>
      <c r="N12" s="41">
        <v>71</v>
      </c>
      <c r="O12" s="41">
        <v>61</v>
      </c>
      <c r="P12" s="41">
        <v>70</v>
      </c>
      <c r="Q12" s="41">
        <v>49</v>
      </c>
      <c r="R12" s="41">
        <v>39</v>
      </c>
      <c r="S12" s="39">
        <v>51</v>
      </c>
      <c r="T12" s="55">
        <v>632</v>
      </c>
      <c r="U12" s="38">
        <v>204</v>
      </c>
      <c r="V12" s="39">
        <v>430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275</v>
      </c>
      <c r="AB12" s="38">
        <v>52</v>
      </c>
      <c r="AC12" s="56">
        <v>223</v>
      </c>
      <c r="AD12" s="39">
        <v>0</v>
      </c>
      <c r="AE12" s="43">
        <v>52</v>
      </c>
      <c r="AF12" s="57">
        <v>0</v>
      </c>
      <c r="AG12" s="38">
        <v>20</v>
      </c>
      <c r="AH12" s="39">
        <v>35</v>
      </c>
      <c r="AI12" s="47">
        <v>1084</v>
      </c>
      <c r="AJ12" s="45">
        <v>0</v>
      </c>
      <c r="AK12" s="39">
        <v>12</v>
      </c>
      <c r="AL12" s="45">
        <v>0</v>
      </c>
      <c r="AM12" s="39">
        <v>23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118</v>
      </c>
      <c r="C13" s="38">
        <v>118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118</v>
      </c>
      <c r="U13" s="38">
        <v>72</v>
      </c>
      <c r="V13" s="39">
        <v>46</v>
      </c>
      <c r="W13" s="40">
        <f t="shared" si="0"/>
        <v>27</v>
      </c>
      <c r="X13" s="38">
        <v>0</v>
      </c>
      <c r="Y13" s="41">
        <v>27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4</v>
      </c>
      <c r="AH13" s="39">
        <v>8</v>
      </c>
      <c r="AI13" s="47">
        <v>20</v>
      </c>
      <c r="AJ13" s="45">
        <v>0</v>
      </c>
      <c r="AK13" s="39">
        <v>0</v>
      </c>
      <c r="AL13" s="45">
        <v>0</v>
      </c>
      <c r="AM13" s="39">
        <v>0</v>
      </c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39</v>
      </c>
      <c r="C14" s="38">
        <v>14</v>
      </c>
      <c r="D14" s="41">
        <v>17</v>
      </c>
      <c r="E14" s="41">
        <v>7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39</v>
      </c>
      <c r="U14" s="38">
        <v>26</v>
      </c>
      <c r="V14" s="39">
        <v>13</v>
      </c>
      <c r="W14" s="40">
        <f t="shared" si="0"/>
        <v>9</v>
      </c>
      <c r="X14" s="38">
        <v>1</v>
      </c>
      <c r="Y14" s="41">
        <v>8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1</v>
      </c>
      <c r="AF14" s="43">
        <v>0</v>
      </c>
      <c r="AG14" s="38">
        <v>2</v>
      </c>
      <c r="AH14" s="39">
        <v>4</v>
      </c>
      <c r="AI14" s="47">
        <v>2</v>
      </c>
      <c r="AJ14" s="45">
        <v>0</v>
      </c>
      <c r="AK14" s="39">
        <v>0</v>
      </c>
      <c r="AL14" s="45">
        <v>0</v>
      </c>
      <c r="AM14" s="39">
        <v>0</v>
      </c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222</v>
      </c>
      <c r="C15" s="38">
        <v>0</v>
      </c>
      <c r="D15" s="41">
        <v>0</v>
      </c>
      <c r="E15" s="41">
        <v>0</v>
      </c>
      <c r="F15" s="41">
        <v>1</v>
      </c>
      <c r="G15" s="41">
        <v>4</v>
      </c>
      <c r="H15" s="41">
        <v>7</v>
      </c>
      <c r="I15" s="41">
        <v>9</v>
      </c>
      <c r="J15" s="41">
        <v>7</v>
      </c>
      <c r="K15" s="41">
        <v>4</v>
      </c>
      <c r="L15" s="41">
        <v>15</v>
      </c>
      <c r="M15" s="41">
        <v>26</v>
      </c>
      <c r="N15" s="41">
        <v>28</v>
      </c>
      <c r="O15" s="41">
        <v>23</v>
      </c>
      <c r="P15" s="41">
        <v>26</v>
      </c>
      <c r="Q15" s="41">
        <v>27</v>
      </c>
      <c r="R15" s="41">
        <v>21</v>
      </c>
      <c r="S15" s="39">
        <v>24</v>
      </c>
      <c r="T15" s="55">
        <v>217</v>
      </c>
      <c r="U15" s="38">
        <v>91</v>
      </c>
      <c r="V15" s="39">
        <v>131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64</v>
      </c>
      <c r="AB15" s="38">
        <v>20</v>
      </c>
      <c r="AC15" s="41">
        <v>44</v>
      </c>
      <c r="AD15" s="39">
        <v>0</v>
      </c>
      <c r="AE15" s="43">
        <v>20</v>
      </c>
      <c r="AF15" s="43">
        <v>0</v>
      </c>
      <c r="AG15" s="38">
        <v>7</v>
      </c>
      <c r="AH15" s="39">
        <v>15</v>
      </c>
      <c r="AI15" s="47">
        <v>22</v>
      </c>
      <c r="AJ15" s="45">
        <v>0</v>
      </c>
      <c r="AK15" s="39">
        <v>1</v>
      </c>
      <c r="AL15" s="45">
        <v>0</v>
      </c>
      <c r="AM15" s="39">
        <v>31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56</v>
      </c>
      <c r="C16" s="38">
        <v>37</v>
      </c>
      <c r="D16" s="41">
        <v>12</v>
      </c>
      <c r="E16" s="41">
        <v>4</v>
      </c>
      <c r="F16" s="41">
        <v>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56</v>
      </c>
      <c r="U16" s="38">
        <v>33</v>
      </c>
      <c r="V16" s="39">
        <v>23</v>
      </c>
      <c r="W16" s="40">
        <f t="shared" si="0"/>
        <v>11</v>
      </c>
      <c r="X16" s="38">
        <v>5</v>
      </c>
      <c r="Y16" s="41">
        <v>6</v>
      </c>
      <c r="Z16" s="39">
        <v>0</v>
      </c>
      <c r="AA16" s="62">
        <f t="shared" si="1"/>
        <v>1</v>
      </c>
      <c r="AB16" s="38">
        <v>0</v>
      </c>
      <c r="AC16" s="41">
        <v>1</v>
      </c>
      <c r="AD16" s="39">
        <v>0</v>
      </c>
      <c r="AE16" s="43">
        <v>5</v>
      </c>
      <c r="AF16" s="43">
        <v>0</v>
      </c>
      <c r="AG16" s="38">
        <v>0</v>
      </c>
      <c r="AH16" s="39">
        <v>0</v>
      </c>
      <c r="AI16" s="47">
        <v>30</v>
      </c>
      <c r="AJ16" s="45">
        <v>12</v>
      </c>
      <c r="AK16" s="39">
        <v>0</v>
      </c>
      <c r="AL16" s="45">
        <v>2</v>
      </c>
      <c r="AM16" s="39">
        <v>0</v>
      </c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247</v>
      </c>
      <c r="C17" s="38">
        <v>0</v>
      </c>
      <c r="D17" s="41">
        <v>0</v>
      </c>
      <c r="E17" s="41">
        <v>0</v>
      </c>
      <c r="F17" s="41">
        <v>3</v>
      </c>
      <c r="G17" s="41">
        <v>0</v>
      </c>
      <c r="H17" s="41">
        <v>0</v>
      </c>
      <c r="I17" s="41">
        <v>1</v>
      </c>
      <c r="J17" s="41">
        <v>2</v>
      </c>
      <c r="K17" s="41">
        <v>7</v>
      </c>
      <c r="L17" s="41">
        <v>8</v>
      </c>
      <c r="M17" s="41">
        <v>16</v>
      </c>
      <c r="N17" s="41">
        <v>28</v>
      </c>
      <c r="O17" s="41">
        <v>21</v>
      </c>
      <c r="P17" s="41">
        <v>31</v>
      </c>
      <c r="Q17" s="41">
        <v>40</v>
      </c>
      <c r="R17" s="41">
        <v>45</v>
      </c>
      <c r="S17" s="39">
        <v>45</v>
      </c>
      <c r="T17" s="55">
        <v>247</v>
      </c>
      <c r="U17" s="38">
        <v>129</v>
      </c>
      <c r="V17" s="39">
        <v>118</v>
      </c>
      <c r="W17" s="40">
        <f t="shared" si="0"/>
        <v>0</v>
      </c>
      <c r="X17" s="38">
        <v>0</v>
      </c>
      <c r="Y17" s="41">
        <v>0</v>
      </c>
      <c r="Z17" s="39">
        <v>0</v>
      </c>
      <c r="AA17" s="62">
        <f t="shared" si="1"/>
        <v>100</v>
      </c>
      <c r="AB17" s="38">
        <v>27</v>
      </c>
      <c r="AC17" s="41">
        <v>73</v>
      </c>
      <c r="AD17" s="39">
        <v>0</v>
      </c>
      <c r="AE17" s="43">
        <v>27</v>
      </c>
      <c r="AF17" s="43">
        <v>16</v>
      </c>
      <c r="AG17" s="38">
        <v>28</v>
      </c>
      <c r="AH17" s="39">
        <v>34</v>
      </c>
      <c r="AI17" s="47">
        <v>678</v>
      </c>
      <c r="AJ17" s="45">
        <v>0</v>
      </c>
      <c r="AK17" s="39">
        <v>25</v>
      </c>
      <c r="AL17" s="45">
        <v>0</v>
      </c>
      <c r="AM17" s="39">
        <v>1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39">
        <v>0</v>
      </c>
      <c r="T18" s="55">
        <v>0</v>
      </c>
      <c r="U18" s="38">
        <v>0</v>
      </c>
      <c r="V18" s="39">
        <v>0</v>
      </c>
      <c r="W18" s="40">
        <f t="shared" si="0"/>
        <v>0</v>
      </c>
      <c r="X18" s="38">
        <v>0</v>
      </c>
      <c r="Y18" s="41">
        <v>0</v>
      </c>
      <c r="Z18" s="39">
        <v>0</v>
      </c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>
        <v>0</v>
      </c>
      <c r="AK18" s="39">
        <v>0</v>
      </c>
      <c r="AL18" s="45">
        <v>0</v>
      </c>
      <c r="AM18" s="39">
        <v>0</v>
      </c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129</v>
      </c>
      <c r="C19" s="38">
        <v>0</v>
      </c>
      <c r="D19" s="41">
        <v>0</v>
      </c>
      <c r="E19" s="41">
        <v>0</v>
      </c>
      <c r="F19" s="41">
        <v>5</v>
      </c>
      <c r="G19" s="41">
        <v>6</v>
      </c>
      <c r="H19" s="41">
        <v>11</v>
      </c>
      <c r="I19" s="41">
        <v>18</v>
      </c>
      <c r="J19" s="41">
        <v>13</v>
      </c>
      <c r="K19" s="41">
        <v>8</v>
      </c>
      <c r="L19" s="41">
        <v>8</v>
      </c>
      <c r="M19" s="41">
        <v>9</v>
      </c>
      <c r="N19" s="41">
        <v>10</v>
      </c>
      <c r="O19" s="41">
        <v>16</v>
      </c>
      <c r="P19" s="41">
        <v>7</v>
      </c>
      <c r="Q19" s="41">
        <v>11</v>
      </c>
      <c r="R19" s="41">
        <v>5</v>
      </c>
      <c r="S19" s="39">
        <v>2</v>
      </c>
      <c r="T19" s="55">
        <v>129</v>
      </c>
      <c r="U19" s="38">
        <v>26</v>
      </c>
      <c r="V19" s="39">
        <v>103</v>
      </c>
      <c r="W19" s="40">
        <f t="shared" si="0"/>
        <v>0</v>
      </c>
      <c r="X19" s="38">
        <v>0</v>
      </c>
      <c r="Y19" s="41">
        <v>0</v>
      </c>
      <c r="Z19" s="39">
        <v>0</v>
      </c>
      <c r="AA19" s="62">
        <f t="shared" si="1"/>
        <v>43</v>
      </c>
      <c r="AB19" s="38">
        <v>27</v>
      </c>
      <c r="AC19" s="41">
        <v>16</v>
      </c>
      <c r="AD19" s="39">
        <v>0</v>
      </c>
      <c r="AE19" s="43">
        <v>27</v>
      </c>
      <c r="AF19" s="43">
        <v>0</v>
      </c>
      <c r="AG19" s="38">
        <v>4</v>
      </c>
      <c r="AH19" s="39">
        <v>9</v>
      </c>
      <c r="AI19" s="47">
        <v>10</v>
      </c>
      <c r="AJ19" s="45">
        <v>0</v>
      </c>
      <c r="AK19" s="39">
        <v>0</v>
      </c>
      <c r="AL19" s="45">
        <v>0</v>
      </c>
      <c r="AM19" s="39">
        <v>7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>
        <v>0</v>
      </c>
      <c r="Y20" s="41">
        <v>0</v>
      </c>
      <c r="Z20" s="39">
        <v>0</v>
      </c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>
        <v>0</v>
      </c>
      <c r="AK20" s="39">
        <v>0</v>
      </c>
      <c r="AL20" s="45">
        <v>0</v>
      </c>
      <c r="AM20" s="39">
        <v>0</v>
      </c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146</v>
      </c>
      <c r="C21" s="38">
        <v>0</v>
      </c>
      <c r="D21" s="41">
        <v>0</v>
      </c>
      <c r="E21" s="41">
        <v>0</v>
      </c>
      <c r="F21" s="41">
        <v>1</v>
      </c>
      <c r="G21" s="41">
        <v>5</v>
      </c>
      <c r="H21" s="41">
        <v>3</v>
      </c>
      <c r="I21" s="41">
        <v>6</v>
      </c>
      <c r="J21" s="41">
        <v>5</v>
      </c>
      <c r="K21" s="41">
        <v>8</v>
      </c>
      <c r="L21" s="41">
        <v>10</v>
      </c>
      <c r="M21" s="41">
        <v>11</v>
      </c>
      <c r="N21" s="41">
        <v>20</v>
      </c>
      <c r="O21" s="41">
        <v>26</v>
      </c>
      <c r="P21" s="41">
        <v>18</v>
      </c>
      <c r="Q21" s="41">
        <v>11</v>
      </c>
      <c r="R21" s="41">
        <v>12</v>
      </c>
      <c r="S21" s="39">
        <v>10</v>
      </c>
      <c r="T21" s="55">
        <v>146</v>
      </c>
      <c r="U21" s="38">
        <v>54</v>
      </c>
      <c r="V21" s="39">
        <v>92</v>
      </c>
      <c r="W21" s="40">
        <f t="shared" si="0"/>
        <v>0</v>
      </c>
      <c r="X21" s="38">
        <v>0</v>
      </c>
      <c r="Y21" s="41">
        <v>0</v>
      </c>
      <c r="Z21" s="39">
        <v>0</v>
      </c>
      <c r="AA21" s="62">
        <f t="shared" si="1"/>
        <v>86</v>
      </c>
      <c r="AB21" s="38">
        <v>36</v>
      </c>
      <c r="AC21" s="41">
        <v>50</v>
      </c>
      <c r="AD21" s="39">
        <v>0</v>
      </c>
      <c r="AE21" s="43">
        <v>33</v>
      </c>
      <c r="AF21" s="43">
        <v>0</v>
      </c>
      <c r="AG21" s="38">
        <v>36</v>
      </c>
      <c r="AH21" s="39">
        <v>7</v>
      </c>
      <c r="AI21" s="47">
        <v>8</v>
      </c>
      <c r="AJ21" s="45">
        <v>0</v>
      </c>
      <c r="AK21" s="39">
        <v>28</v>
      </c>
      <c r="AL21" s="45">
        <v>0</v>
      </c>
      <c r="AM21" s="39">
        <v>4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12</v>
      </c>
      <c r="C22" s="38">
        <v>6</v>
      </c>
      <c r="D22" s="41">
        <v>4</v>
      </c>
      <c r="E22" s="41">
        <v>2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39">
        <v>0</v>
      </c>
      <c r="T22" s="55">
        <v>12</v>
      </c>
      <c r="U22" s="38">
        <v>5</v>
      </c>
      <c r="V22" s="39">
        <v>7</v>
      </c>
      <c r="W22" s="40">
        <f t="shared" si="0"/>
        <v>12</v>
      </c>
      <c r="X22" s="38">
        <v>0</v>
      </c>
      <c r="Y22" s="41">
        <v>12</v>
      </c>
      <c r="Z22" s="39">
        <v>0</v>
      </c>
      <c r="AA22" s="62">
        <f t="shared" si="1"/>
        <v>0</v>
      </c>
      <c r="AB22" s="38">
        <v>0</v>
      </c>
      <c r="AC22" s="41">
        <v>0</v>
      </c>
      <c r="AD22" s="39">
        <v>0</v>
      </c>
      <c r="AE22" s="43">
        <v>0</v>
      </c>
      <c r="AF22" s="43">
        <v>0</v>
      </c>
      <c r="AG22" s="38">
        <v>0</v>
      </c>
      <c r="AH22" s="39">
        <v>0</v>
      </c>
      <c r="AI22" s="47">
        <v>0</v>
      </c>
      <c r="AJ22" s="45">
        <v>0</v>
      </c>
      <c r="AK22" s="39">
        <v>0</v>
      </c>
      <c r="AL22" s="45">
        <v>0</v>
      </c>
      <c r="AM22" s="39">
        <v>0</v>
      </c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39">
        <v>0</v>
      </c>
      <c r="T23" s="55">
        <v>0</v>
      </c>
      <c r="U23" s="38">
        <v>0</v>
      </c>
      <c r="V23" s="39">
        <v>0</v>
      </c>
      <c r="W23" s="40">
        <f t="shared" si="0"/>
        <v>0</v>
      </c>
      <c r="X23" s="38">
        <v>0</v>
      </c>
      <c r="Y23" s="41">
        <v>0</v>
      </c>
      <c r="Z23" s="39">
        <v>0</v>
      </c>
      <c r="AA23" s="62">
        <f t="shared" si="1"/>
        <v>0</v>
      </c>
      <c r="AB23" s="38">
        <v>0</v>
      </c>
      <c r="AC23" s="41">
        <v>0</v>
      </c>
      <c r="AD23" s="39">
        <v>0</v>
      </c>
      <c r="AE23" s="43">
        <v>0</v>
      </c>
      <c r="AF23" s="43">
        <v>0</v>
      </c>
      <c r="AG23" s="38">
        <v>0</v>
      </c>
      <c r="AH23" s="39">
        <v>0</v>
      </c>
      <c r="AI23" s="47">
        <v>0</v>
      </c>
      <c r="AJ23" s="45">
        <v>0</v>
      </c>
      <c r="AK23" s="39">
        <v>0</v>
      </c>
      <c r="AL23" s="45">
        <v>0</v>
      </c>
      <c r="AM23" s="39">
        <v>0</v>
      </c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39">
        <v>0</v>
      </c>
      <c r="T24" s="55">
        <v>0</v>
      </c>
      <c r="U24" s="38">
        <v>0</v>
      </c>
      <c r="V24" s="39">
        <v>0</v>
      </c>
      <c r="W24" s="40">
        <f t="shared" si="0"/>
        <v>0</v>
      </c>
      <c r="X24" s="38">
        <v>0</v>
      </c>
      <c r="Y24" s="41">
        <v>0</v>
      </c>
      <c r="Z24" s="39">
        <v>0</v>
      </c>
      <c r="AA24" s="62">
        <f t="shared" si="1"/>
        <v>0</v>
      </c>
      <c r="AB24" s="38">
        <v>0</v>
      </c>
      <c r="AC24" s="41">
        <v>0</v>
      </c>
      <c r="AD24" s="39">
        <v>0</v>
      </c>
      <c r="AE24" s="43">
        <v>0</v>
      </c>
      <c r="AF24" s="43">
        <v>0</v>
      </c>
      <c r="AG24" s="38">
        <v>0</v>
      </c>
      <c r="AH24" s="39">
        <v>0</v>
      </c>
      <c r="AI24" s="47">
        <v>0</v>
      </c>
      <c r="AJ24" s="45">
        <v>0</v>
      </c>
      <c r="AK24" s="39">
        <v>0</v>
      </c>
      <c r="AL24" s="45">
        <v>0</v>
      </c>
      <c r="AM24" s="39">
        <v>0</v>
      </c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39">
        <v>0</v>
      </c>
      <c r="T25" s="55">
        <v>0</v>
      </c>
      <c r="U25" s="38">
        <v>0</v>
      </c>
      <c r="V25" s="39">
        <v>0</v>
      </c>
      <c r="W25" s="40">
        <f t="shared" si="0"/>
        <v>0</v>
      </c>
      <c r="X25" s="38">
        <v>0</v>
      </c>
      <c r="Y25" s="41">
        <v>0</v>
      </c>
      <c r="Z25" s="39">
        <v>0</v>
      </c>
      <c r="AA25" s="62">
        <f t="shared" si="1"/>
        <v>0</v>
      </c>
      <c r="AB25" s="38">
        <v>0</v>
      </c>
      <c r="AC25" s="41">
        <v>0</v>
      </c>
      <c r="AD25" s="39">
        <v>0</v>
      </c>
      <c r="AE25" s="43">
        <v>0</v>
      </c>
      <c r="AF25" s="43">
        <v>0</v>
      </c>
      <c r="AG25" s="38">
        <v>0</v>
      </c>
      <c r="AH25" s="39">
        <v>0</v>
      </c>
      <c r="AI25" s="47">
        <v>0</v>
      </c>
      <c r="AJ25" s="45">
        <v>0</v>
      </c>
      <c r="AK25" s="39">
        <v>0</v>
      </c>
      <c r="AL25" s="45">
        <v>0</v>
      </c>
      <c r="AM25" s="39">
        <v>0</v>
      </c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>
        <v>0</v>
      </c>
      <c r="AK26" s="39">
        <v>0</v>
      </c>
      <c r="AL26" s="45">
        <v>0</v>
      </c>
      <c r="AM26" s="39">
        <v>0</v>
      </c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39">
        <v>0</v>
      </c>
      <c r="T27" s="55">
        <v>0</v>
      </c>
      <c r="U27" s="38">
        <v>0</v>
      </c>
      <c r="V27" s="39">
        <v>0</v>
      </c>
      <c r="W27" s="40">
        <f t="shared" si="0"/>
        <v>0</v>
      </c>
      <c r="X27" s="38">
        <v>0</v>
      </c>
      <c r="Y27" s="41">
        <v>0</v>
      </c>
      <c r="Z27" s="39">
        <v>0</v>
      </c>
      <c r="AA27" s="62">
        <f t="shared" si="1"/>
        <v>0</v>
      </c>
      <c r="AB27" s="38">
        <v>0</v>
      </c>
      <c r="AC27" s="41">
        <v>0</v>
      </c>
      <c r="AD27" s="39">
        <v>0</v>
      </c>
      <c r="AE27" s="43">
        <v>0</v>
      </c>
      <c r="AF27" s="43">
        <v>0</v>
      </c>
      <c r="AG27" s="38">
        <v>0</v>
      </c>
      <c r="AH27" s="39">
        <v>0</v>
      </c>
      <c r="AI27" s="47">
        <v>0</v>
      </c>
      <c r="AJ27" s="45">
        <v>0</v>
      </c>
      <c r="AK27" s="39">
        <v>0</v>
      </c>
      <c r="AL27" s="45">
        <v>0</v>
      </c>
      <c r="AM27" s="39">
        <v>0</v>
      </c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39">
        <v>0</v>
      </c>
      <c r="T28" s="55">
        <v>0</v>
      </c>
      <c r="U28" s="38">
        <v>0</v>
      </c>
      <c r="V28" s="39">
        <v>0</v>
      </c>
      <c r="W28" s="40">
        <f t="shared" si="0"/>
        <v>0</v>
      </c>
      <c r="X28" s="38">
        <v>0</v>
      </c>
      <c r="Y28" s="41">
        <v>0</v>
      </c>
      <c r="Z28" s="39">
        <v>0</v>
      </c>
      <c r="AA28" s="62">
        <f t="shared" si="1"/>
        <v>0</v>
      </c>
      <c r="AB28" s="38">
        <v>0</v>
      </c>
      <c r="AC28" s="41">
        <v>0</v>
      </c>
      <c r="AD28" s="39">
        <v>0</v>
      </c>
      <c r="AE28" s="43">
        <v>0</v>
      </c>
      <c r="AF28" s="43">
        <v>0</v>
      </c>
      <c r="AG28" s="38">
        <v>0</v>
      </c>
      <c r="AH28" s="39">
        <v>0</v>
      </c>
      <c r="AI28" s="47">
        <v>0</v>
      </c>
      <c r="AJ28" s="45">
        <v>0</v>
      </c>
      <c r="AK28" s="39">
        <v>0</v>
      </c>
      <c r="AL28" s="45">
        <v>0</v>
      </c>
      <c r="AM28" s="39">
        <v>0</v>
      </c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39">
        <v>0</v>
      </c>
      <c r="T29" s="55">
        <v>0</v>
      </c>
      <c r="U29" s="38">
        <v>0</v>
      </c>
      <c r="V29" s="39">
        <v>0</v>
      </c>
      <c r="W29" s="40">
        <f t="shared" si="0"/>
        <v>0</v>
      </c>
      <c r="X29" s="38">
        <v>0</v>
      </c>
      <c r="Y29" s="41">
        <v>0</v>
      </c>
      <c r="Z29" s="39">
        <v>0</v>
      </c>
      <c r="AA29" s="62">
        <f t="shared" si="1"/>
        <v>0</v>
      </c>
      <c r="AB29" s="38">
        <v>0</v>
      </c>
      <c r="AC29" s="41">
        <v>0</v>
      </c>
      <c r="AD29" s="39">
        <v>0</v>
      </c>
      <c r="AE29" s="43">
        <v>0</v>
      </c>
      <c r="AF29" s="43">
        <v>0</v>
      </c>
      <c r="AG29" s="38">
        <v>0</v>
      </c>
      <c r="AH29" s="39">
        <v>0</v>
      </c>
      <c r="AI29" s="47">
        <v>0</v>
      </c>
      <c r="AJ29" s="45">
        <v>0</v>
      </c>
      <c r="AK29" s="39">
        <v>0</v>
      </c>
      <c r="AL29" s="45">
        <v>0</v>
      </c>
      <c r="AM29" s="39">
        <v>0</v>
      </c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39">
        <v>0</v>
      </c>
      <c r="T30" s="55">
        <v>0</v>
      </c>
      <c r="U30" s="38">
        <v>0</v>
      </c>
      <c r="V30" s="39">
        <v>0</v>
      </c>
      <c r="W30" s="40">
        <f t="shared" si="0"/>
        <v>0</v>
      </c>
      <c r="X30" s="38">
        <v>0</v>
      </c>
      <c r="Y30" s="41">
        <v>0</v>
      </c>
      <c r="Z30" s="39">
        <v>0</v>
      </c>
      <c r="AA30" s="62">
        <f t="shared" si="1"/>
        <v>0</v>
      </c>
      <c r="AB30" s="38">
        <v>0</v>
      </c>
      <c r="AC30" s="41">
        <v>0</v>
      </c>
      <c r="AD30" s="39">
        <v>0</v>
      </c>
      <c r="AE30" s="43">
        <v>0</v>
      </c>
      <c r="AF30" s="43">
        <v>0</v>
      </c>
      <c r="AG30" s="38">
        <v>0</v>
      </c>
      <c r="AH30" s="39">
        <v>0</v>
      </c>
      <c r="AI30" s="47">
        <v>0</v>
      </c>
      <c r="AJ30" s="45">
        <v>0</v>
      </c>
      <c r="AK30" s="39">
        <v>0</v>
      </c>
      <c r="AL30" s="45">
        <v>0</v>
      </c>
      <c r="AM30" s="39">
        <v>0</v>
      </c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154</v>
      </c>
      <c r="C31" s="38">
        <v>7</v>
      </c>
      <c r="D31" s="41">
        <v>5</v>
      </c>
      <c r="E31" s="41">
        <v>8</v>
      </c>
      <c r="F31" s="41">
        <v>6</v>
      </c>
      <c r="G31" s="41">
        <v>3</v>
      </c>
      <c r="H31" s="41">
        <v>5</v>
      </c>
      <c r="I31" s="41">
        <v>6</v>
      </c>
      <c r="J31" s="41">
        <v>3</v>
      </c>
      <c r="K31" s="41">
        <v>6</v>
      </c>
      <c r="L31" s="41">
        <v>7</v>
      </c>
      <c r="M31" s="41">
        <v>19</v>
      </c>
      <c r="N31" s="41">
        <v>12</v>
      </c>
      <c r="O31" s="41">
        <v>10</v>
      </c>
      <c r="P31" s="41">
        <v>16</v>
      </c>
      <c r="Q31" s="41">
        <v>12</v>
      </c>
      <c r="R31" s="41">
        <v>9</v>
      </c>
      <c r="S31" s="39">
        <v>20</v>
      </c>
      <c r="T31" s="55">
        <v>154</v>
      </c>
      <c r="U31" s="38">
        <v>51</v>
      </c>
      <c r="V31" s="39">
        <v>103</v>
      </c>
      <c r="W31" s="40">
        <f t="shared" si="0"/>
        <v>3</v>
      </c>
      <c r="X31" s="38">
        <v>1</v>
      </c>
      <c r="Y31" s="41">
        <v>2</v>
      </c>
      <c r="Z31" s="39">
        <v>0</v>
      </c>
      <c r="AA31" s="62">
        <f t="shared" si="1"/>
        <v>49</v>
      </c>
      <c r="AB31" s="38">
        <v>19</v>
      </c>
      <c r="AC31" s="41">
        <v>30</v>
      </c>
      <c r="AD31" s="39">
        <v>0</v>
      </c>
      <c r="AE31" s="43">
        <v>20</v>
      </c>
      <c r="AF31" s="43">
        <v>0</v>
      </c>
      <c r="AG31" s="38">
        <v>23</v>
      </c>
      <c r="AH31" s="39">
        <v>33</v>
      </c>
      <c r="AI31" s="47">
        <v>2</v>
      </c>
      <c r="AJ31" s="45">
        <v>0</v>
      </c>
      <c r="AK31" s="39">
        <v>0</v>
      </c>
      <c r="AL31" s="45">
        <v>1</v>
      </c>
      <c r="AM31" s="39">
        <v>11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>
        <v>0</v>
      </c>
      <c r="AC32" s="41">
        <v>0</v>
      </c>
      <c r="AD32" s="39">
        <v>0</v>
      </c>
      <c r="AE32" s="43">
        <v>0</v>
      </c>
      <c r="AF32" s="43">
        <v>0</v>
      </c>
      <c r="AG32" s="38">
        <v>0</v>
      </c>
      <c r="AH32" s="39">
        <v>0</v>
      </c>
      <c r="AI32" s="47">
        <v>0</v>
      </c>
      <c r="AJ32" s="45">
        <v>0</v>
      </c>
      <c r="AK32" s="39">
        <v>0</v>
      </c>
      <c r="AL32" s="45">
        <v>0</v>
      </c>
      <c r="AM32" s="39">
        <v>0</v>
      </c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>
        <v>0</v>
      </c>
      <c r="AC33" s="41">
        <v>0</v>
      </c>
      <c r="AD33" s="39">
        <v>0</v>
      </c>
      <c r="AE33" s="43">
        <v>0</v>
      </c>
      <c r="AF33" s="43">
        <v>0</v>
      </c>
      <c r="AG33" s="38">
        <v>0</v>
      </c>
      <c r="AH33" s="39">
        <v>0</v>
      </c>
      <c r="AI33" s="47">
        <v>0</v>
      </c>
      <c r="AJ33" s="45">
        <v>0</v>
      </c>
      <c r="AK33" s="39">
        <v>0</v>
      </c>
      <c r="AL33" s="45">
        <v>0</v>
      </c>
      <c r="AM33" s="39">
        <v>0</v>
      </c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>
        <v>0</v>
      </c>
      <c r="AC34" s="41">
        <v>0</v>
      </c>
      <c r="AD34" s="39">
        <v>0</v>
      </c>
      <c r="AE34" s="43">
        <v>0</v>
      </c>
      <c r="AF34" s="43">
        <v>0</v>
      </c>
      <c r="AG34" s="38">
        <v>0</v>
      </c>
      <c r="AH34" s="39">
        <v>0</v>
      </c>
      <c r="AI34" s="47">
        <v>0</v>
      </c>
      <c r="AJ34" s="45">
        <v>0</v>
      </c>
      <c r="AK34" s="39">
        <v>0</v>
      </c>
      <c r="AL34" s="45">
        <v>0</v>
      </c>
      <c r="AM34" s="39">
        <v>0</v>
      </c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>
        <v>0</v>
      </c>
      <c r="AC35" s="41">
        <v>0</v>
      </c>
      <c r="AD35" s="39">
        <v>0</v>
      </c>
      <c r="AE35" s="43">
        <v>0</v>
      </c>
      <c r="AF35" s="43">
        <v>0</v>
      </c>
      <c r="AG35" s="38">
        <v>0</v>
      </c>
      <c r="AH35" s="39">
        <v>0</v>
      </c>
      <c r="AI35" s="47">
        <v>0</v>
      </c>
      <c r="AJ35" s="45">
        <v>0</v>
      </c>
      <c r="AK35" s="39">
        <v>0</v>
      </c>
      <c r="AL35" s="45">
        <v>0</v>
      </c>
      <c r="AM35" s="39">
        <v>0</v>
      </c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>
        <v>0</v>
      </c>
      <c r="AC36" s="41">
        <v>0</v>
      </c>
      <c r="AD36" s="39">
        <v>0</v>
      </c>
      <c r="AE36" s="43">
        <v>0</v>
      </c>
      <c r="AF36" s="43">
        <v>0</v>
      </c>
      <c r="AG36" s="38">
        <v>0</v>
      </c>
      <c r="AH36" s="39">
        <v>0</v>
      </c>
      <c r="AI36" s="47">
        <v>0</v>
      </c>
      <c r="AJ36" s="45">
        <v>0</v>
      </c>
      <c r="AK36" s="39">
        <v>0</v>
      </c>
      <c r="AL36" s="45">
        <v>0</v>
      </c>
      <c r="AM36" s="39">
        <v>0</v>
      </c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>
        <v>0</v>
      </c>
      <c r="AC37" s="41">
        <v>0</v>
      </c>
      <c r="AD37" s="39">
        <v>0</v>
      </c>
      <c r="AE37" s="43">
        <v>0</v>
      </c>
      <c r="AF37" s="43">
        <v>0</v>
      </c>
      <c r="AG37" s="38">
        <v>0</v>
      </c>
      <c r="AH37" s="39">
        <v>0</v>
      </c>
      <c r="AI37" s="47">
        <v>0</v>
      </c>
      <c r="AJ37" s="45">
        <v>0</v>
      </c>
      <c r="AK37" s="39">
        <v>0</v>
      </c>
      <c r="AL37" s="45">
        <v>0</v>
      </c>
      <c r="AM37" s="39">
        <v>0</v>
      </c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178</v>
      </c>
      <c r="C38" s="65">
        <v>48</v>
      </c>
      <c r="D38" s="64">
        <v>68</v>
      </c>
      <c r="E38" s="64">
        <v>49</v>
      </c>
      <c r="F38" s="64">
        <v>13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178</v>
      </c>
      <c r="U38" s="38">
        <v>112</v>
      </c>
      <c r="V38" s="39">
        <v>66</v>
      </c>
      <c r="W38" s="40">
        <f>SUM(X38+Y38+Z38)</f>
        <v>41</v>
      </c>
      <c r="X38" s="38">
        <v>23</v>
      </c>
      <c r="Y38" s="41">
        <v>18</v>
      </c>
      <c r="Z38" s="39">
        <v>0</v>
      </c>
      <c r="AA38" s="62">
        <f>SUM(AB38+AC38+AD38)</f>
        <v>2</v>
      </c>
      <c r="AB38" s="38">
        <v>0</v>
      </c>
      <c r="AC38" s="41">
        <v>2</v>
      </c>
      <c r="AD38" s="39">
        <v>0</v>
      </c>
      <c r="AE38" s="43">
        <v>23</v>
      </c>
      <c r="AF38" s="39">
        <v>0</v>
      </c>
      <c r="AG38" s="38">
        <v>0</v>
      </c>
      <c r="AH38" s="39">
        <v>0</v>
      </c>
      <c r="AI38" s="47">
        <v>76</v>
      </c>
      <c r="AJ38" s="45">
        <v>4</v>
      </c>
      <c r="AK38" s="39">
        <v>0</v>
      </c>
      <c r="AL38" s="45">
        <v>0</v>
      </c>
      <c r="AM38" s="39">
        <v>0</v>
      </c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121</v>
      </c>
      <c r="C39" s="65">
        <v>0</v>
      </c>
      <c r="D39" s="64">
        <v>0</v>
      </c>
      <c r="E39" s="64">
        <v>0</v>
      </c>
      <c r="F39" s="41">
        <v>5</v>
      </c>
      <c r="G39" s="41">
        <v>7</v>
      </c>
      <c r="H39" s="41">
        <v>6</v>
      </c>
      <c r="I39" s="41">
        <v>7</v>
      </c>
      <c r="J39" s="41">
        <v>7</v>
      </c>
      <c r="K39" s="41">
        <v>5</v>
      </c>
      <c r="L39" s="41">
        <v>9</v>
      </c>
      <c r="M39" s="41">
        <v>5</v>
      </c>
      <c r="N39" s="41">
        <v>14</v>
      </c>
      <c r="O39" s="41">
        <v>8</v>
      </c>
      <c r="P39" s="41">
        <v>14</v>
      </c>
      <c r="Q39" s="41">
        <v>7</v>
      </c>
      <c r="R39" s="41">
        <v>13</v>
      </c>
      <c r="S39" s="39">
        <v>14</v>
      </c>
      <c r="T39" s="55">
        <v>121</v>
      </c>
      <c r="U39" s="38">
        <v>65</v>
      </c>
      <c r="V39" s="39">
        <v>56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67</v>
      </c>
      <c r="AB39" s="38">
        <v>29</v>
      </c>
      <c r="AC39" s="41">
        <v>38</v>
      </c>
      <c r="AD39" s="39">
        <v>0</v>
      </c>
      <c r="AE39" s="43">
        <v>27</v>
      </c>
      <c r="AF39" s="66">
        <v>0</v>
      </c>
      <c r="AG39" s="38">
        <v>12</v>
      </c>
      <c r="AH39" s="39">
        <v>5</v>
      </c>
      <c r="AI39" s="47">
        <v>66</v>
      </c>
      <c r="AJ39" s="45">
        <v>0</v>
      </c>
      <c r="AK39" s="39">
        <v>47</v>
      </c>
      <c r="AL39" s="45">
        <v>0</v>
      </c>
      <c r="AM39" s="39">
        <v>5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>
        <v>0</v>
      </c>
      <c r="AH40" s="39">
        <v>0</v>
      </c>
      <c r="AI40" s="47">
        <v>0</v>
      </c>
      <c r="AJ40" s="45">
        <v>0</v>
      </c>
      <c r="AK40" s="39">
        <v>0</v>
      </c>
      <c r="AL40" s="45">
        <v>0</v>
      </c>
      <c r="AM40" s="39">
        <v>0</v>
      </c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20</v>
      </c>
      <c r="C41" s="65">
        <v>0</v>
      </c>
      <c r="D41" s="64">
        <v>2</v>
      </c>
      <c r="E41" s="64">
        <v>5</v>
      </c>
      <c r="F41" s="41">
        <v>13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20</v>
      </c>
      <c r="U41" s="38">
        <v>6</v>
      </c>
      <c r="V41" s="39">
        <v>14</v>
      </c>
      <c r="W41" s="40">
        <f>SUM(X41+Y41+Z41)</f>
        <v>2</v>
      </c>
      <c r="X41" s="38">
        <v>0</v>
      </c>
      <c r="Y41" s="41">
        <v>2</v>
      </c>
      <c r="Z41" s="39">
        <v>0</v>
      </c>
      <c r="AA41" s="62">
        <f>SUM(AB41+AC41+AD41)</f>
        <v>7</v>
      </c>
      <c r="AB41" s="38">
        <v>3</v>
      </c>
      <c r="AC41" s="41">
        <v>4</v>
      </c>
      <c r="AD41" s="39">
        <v>0</v>
      </c>
      <c r="AE41" s="43">
        <v>2</v>
      </c>
      <c r="AF41" s="39">
        <v>3</v>
      </c>
      <c r="AG41" s="38">
        <v>0</v>
      </c>
      <c r="AH41" s="39">
        <v>0</v>
      </c>
      <c r="AI41" s="47">
        <v>32</v>
      </c>
      <c r="AJ41" s="45">
        <v>0</v>
      </c>
      <c r="AK41" s="39">
        <v>0</v>
      </c>
      <c r="AL41" s="45">
        <v>2</v>
      </c>
      <c r="AM41" s="39">
        <v>1</v>
      </c>
      <c r="AN41" s="48"/>
      <c r="AO41" s="48"/>
      <c r="AP41" s="48"/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246</v>
      </c>
      <c r="C42" s="38">
        <v>0</v>
      </c>
      <c r="D42" s="41">
        <v>0</v>
      </c>
      <c r="E42" s="41">
        <v>0</v>
      </c>
      <c r="F42" s="41">
        <v>9</v>
      </c>
      <c r="G42" s="41">
        <v>14</v>
      </c>
      <c r="H42" s="41">
        <v>22</v>
      </c>
      <c r="I42" s="41">
        <v>24</v>
      </c>
      <c r="J42" s="41">
        <v>19</v>
      </c>
      <c r="K42" s="41">
        <v>23</v>
      </c>
      <c r="L42" s="41">
        <v>28</v>
      </c>
      <c r="M42" s="41">
        <v>35</v>
      </c>
      <c r="N42" s="41">
        <v>23</v>
      </c>
      <c r="O42" s="41">
        <v>25</v>
      </c>
      <c r="P42" s="41">
        <v>15</v>
      </c>
      <c r="Q42" s="41">
        <v>6</v>
      </c>
      <c r="R42" s="41">
        <v>1</v>
      </c>
      <c r="S42" s="39">
        <v>2</v>
      </c>
      <c r="T42" s="55">
        <v>246</v>
      </c>
      <c r="U42" s="38">
        <v>109</v>
      </c>
      <c r="V42" s="39">
        <v>137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38</v>
      </c>
      <c r="AB42" s="38">
        <v>23</v>
      </c>
      <c r="AC42" s="41">
        <v>15</v>
      </c>
      <c r="AD42" s="39">
        <v>0</v>
      </c>
      <c r="AE42" s="43">
        <v>23</v>
      </c>
      <c r="AF42" s="39">
        <v>12</v>
      </c>
      <c r="AG42" s="38">
        <v>9</v>
      </c>
      <c r="AH42" s="55">
        <v>40</v>
      </c>
      <c r="AI42" s="47">
        <v>354</v>
      </c>
      <c r="AJ42" s="45">
        <v>0</v>
      </c>
      <c r="AK42" s="39">
        <v>0</v>
      </c>
      <c r="AL42" s="45">
        <v>0</v>
      </c>
      <c r="AM42" s="39">
        <v>12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88</v>
      </c>
      <c r="C43" s="38">
        <v>20</v>
      </c>
      <c r="D43" s="41">
        <v>44</v>
      </c>
      <c r="E43" s="41">
        <v>24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88</v>
      </c>
      <c r="U43" s="38">
        <v>75</v>
      </c>
      <c r="V43" s="39">
        <v>13</v>
      </c>
      <c r="W43" s="40">
        <f t="shared" si="15"/>
        <v>38</v>
      </c>
      <c r="X43" s="38">
        <v>13</v>
      </c>
      <c r="Y43" s="41">
        <v>25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13</v>
      </c>
      <c r="AF43" s="48">
        <v>0</v>
      </c>
      <c r="AG43" s="38">
        <v>2</v>
      </c>
      <c r="AH43" s="55">
        <v>3</v>
      </c>
      <c r="AI43" s="47">
        <v>0</v>
      </c>
      <c r="AJ43" s="45">
        <v>1</v>
      </c>
      <c r="AK43" s="39">
        <v>0</v>
      </c>
      <c r="AL43" s="45">
        <v>12</v>
      </c>
      <c r="AM43" s="39">
        <v>0</v>
      </c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678</v>
      </c>
      <c r="C44" s="38">
        <v>0</v>
      </c>
      <c r="D44" s="41">
        <v>0</v>
      </c>
      <c r="E44" s="41">
        <v>0</v>
      </c>
      <c r="F44" s="41">
        <v>8</v>
      </c>
      <c r="G44" s="41">
        <v>8</v>
      </c>
      <c r="H44" s="41">
        <v>8</v>
      </c>
      <c r="I44" s="41">
        <v>19</v>
      </c>
      <c r="J44" s="41">
        <v>36</v>
      </c>
      <c r="K44" s="41">
        <v>48</v>
      </c>
      <c r="L44" s="41">
        <v>69</v>
      </c>
      <c r="M44" s="41">
        <v>55</v>
      </c>
      <c r="N44" s="41">
        <v>93</v>
      </c>
      <c r="O44" s="41">
        <v>83</v>
      </c>
      <c r="P44" s="41">
        <v>89</v>
      </c>
      <c r="Q44" s="41">
        <v>73</v>
      </c>
      <c r="R44" s="41">
        <v>48</v>
      </c>
      <c r="S44" s="39">
        <v>41</v>
      </c>
      <c r="T44" s="55">
        <v>678</v>
      </c>
      <c r="U44" s="38">
        <v>201</v>
      </c>
      <c r="V44" s="39">
        <v>477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236</v>
      </c>
      <c r="AB44" s="38">
        <v>98</v>
      </c>
      <c r="AC44" s="41">
        <v>138</v>
      </c>
      <c r="AD44" s="39">
        <v>0</v>
      </c>
      <c r="AE44" s="43">
        <v>85</v>
      </c>
      <c r="AF44" s="66">
        <v>17</v>
      </c>
      <c r="AG44" s="38">
        <v>4</v>
      </c>
      <c r="AH44" s="55">
        <v>12</v>
      </c>
      <c r="AI44" s="55">
        <v>48</v>
      </c>
      <c r="AJ44" s="45">
        <v>0</v>
      </c>
      <c r="AK44" s="39">
        <v>32</v>
      </c>
      <c r="AL44" s="45">
        <v>0</v>
      </c>
      <c r="AM44" s="39">
        <v>32</v>
      </c>
      <c r="AN44" s="48"/>
      <c r="AO44" s="48"/>
      <c r="AP44" s="48"/>
      <c r="AQ44" s="48">
        <v>48</v>
      </c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>
        <v>0</v>
      </c>
      <c r="D45" s="64">
        <v>0</v>
      </c>
      <c r="E45" s="64">
        <v>0</v>
      </c>
      <c r="F45" s="64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39">
        <v>0</v>
      </c>
      <c r="T45" s="55">
        <v>0</v>
      </c>
      <c r="U45" s="38">
        <v>0</v>
      </c>
      <c r="V45" s="39">
        <v>0</v>
      </c>
      <c r="W45" s="40">
        <f t="shared" si="15"/>
        <v>0</v>
      </c>
      <c r="X45" s="38">
        <v>0</v>
      </c>
      <c r="Y45" s="41">
        <v>0</v>
      </c>
      <c r="Z45" s="39">
        <v>0</v>
      </c>
      <c r="AA45" s="62">
        <f t="shared" si="16"/>
        <v>0</v>
      </c>
      <c r="AB45" s="38">
        <v>0</v>
      </c>
      <c r="AC45" s="41">
        <v>0</v>
      </c>
      <c r="AD45" s="39">
        <v>0</v>
      </c>
      <c r="AE45" s="43">
        <v>0</v>
      </c>
      <c r="AF45" s="39">
        <v>0</v>
      </c>
      <c r="AG45" s="38">
        <v>0</v>
      </c>
      <c r="AH45" s="39">
        <v>0</v>
      </c>
      <c r="AI45" s="47">
        <v>0</v>
      </c>
      <c r="AJ45" s="45">
        <v>0</v>
      </c>
      <c r="AK45" s="39">
        <v>0</v>
      </c>
      <c r="AL45" s="45">
        <v>0</v>
      </c>
      <c r="AM45" s="39">
        <v>0</v>
      </c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>
        <v>0</v>
      </c>
      <c r="D46" s="64">
        <v>0</v>
      </c>
      <c r="E46" s="64">
        <v>0</v>
      </c>
      <c r="F46" s="64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39">
        <v>0</v>
      </c>
      <c r="T46" s="55">
        <v>0</v>
      </c>
      <c r="U46" s="38">
        <v>0</v>
      </c>
      <c r="V46" s="39">
        <v>0</v>
      </c>
      <c r="W46" s="40">
        <f t="shared" si="15"/>
        <v>0</v>
      </c>
      <c r="X46" s="38">
        <v>0</v>
      </c>
      <c r="Y46" s="41">
        <v>0</v>
      </c>
      <c r="Z46" s="39">
        <v>0</v>
      </c>
      <c r="AA46" s="62">
        <f t="shared" si="16"/>
        <v>0</v>
      </c>
      <c r="AB46" s="38">
        <v>0</v>
      </c>
      <c r="AC46" s="41">
        <v>0</v>
      </c>
      <c r="AD46" s="39">
        <v>0</v>
      </c>
      <c r="AE46" s="43">
        <v>0</v>
      </c>
      <c r="AF46" s="66">
        <v>0</v>
      </c>
      <c r="AG46" s="38">
        <v>0</v>
      </c>
      <c r="AH46" s="39">
        <v>0</v>
      </c>
      <c r="AI46" s="47">
        <v>0</v>
      </c>
      <c r="AJ46" s="45">
        <v>0</v>
      </c>
      <c r="AK46" s="39">
        <v>0</v>
      </c>
      <c r="AL46" s="38">
        <v>0</v>
      </c>
      <c r="AM46" s="55">
        <v>0</v>
      </c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39">
        <v>0</v>
      </c>
      <c r="T47" s="55">
        <v>0</v>
      </c>
      <c r="U47" s="38">
        <v>0</v>
      </c>
      <c r="V47" s="39">
        <v>0</v>
      </c>
      <c r="W47" s="40">
        <f t="shared" si="15"/>
        <v>0</v>
      </c>
      <c r="X47" s="38">
        <v>0</v>
      </c>
      <c r="Y47" s="41">
        <v>0</v>
      </c>
      <c r="Z47" s="39">
        <v>0</v>
      </c>
      <c r="AA47" s="62">
        <f t="shared" si="16"/>
        <v>0</v>
      </c>
      <c r="AB47" s="38">
        <v>0</v>
      </c>
      <c r="AC47" s="41">
        <v>0</v>
      </c>
      <c r="AD47" s="39">
        <v>0</v>
      </c>
      <c r="AE47" s="43">
        <v>0</v>
      </c>
      <c r="AF47" s="39">
        <v>0</v>
      </c>
      <c r="AG47" s="38">
        <v>0</v>
      </c>
      <c r="AH47" s="39">
        <v>0</v>
      </c>
      <c r="AI47" s="47">
        <v>0</v>
      </c>
      <c r="AJ47" s="45">
        <v>0</v>
      </c>
      <c r="AK47" s="39">
        <v>0</v>
      </c>
      <c r="AL47" s="38">
        <v>0</v>
      </c>
      <c r="AM47" s="55">
        <v>0</v>
      </c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>
        <v>0</v>
      </c>
      <c r="D48" s="64">
        <v>0</v>
      </c>
      <c r="E48" s="64">
        <v>0</v>
      </c>
      <c r="F48" s="64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39">
        <v>0</v>
      </c>
      <c r="T48" s="51">
        <v>0</v>
      </c>
      <c r="U48" s="58">
        <v>0</v>
      </c>
      <c r="V48" s="48">
        <v>0</v>
      </c>
      <c r="W48" s="31">
        <f t="shared" si="15"/>
        <v>0</v>
      </c>
      <c r="X48" s="58">
        <v>0</v>
      </c>
      <c r="Y48" s="59">
        <v>0</v>
      </c>
      <c r="Z48" s="48">
        <v>0</v>
      </c>
      <c r="AA48" s="62">
        <f t="shared" si="16"/>
        <v>0</v>
      </c>
      <c r="AB48" s="38">
        <v>0</v>
      </c>
      <c r="AC48" s="41">
        <v>0</v>
      </c>
      <c r="AD48" s="39">
        <v>0</v>
      </c>
      <c r="AE48" s="43">
        <v>0</v>
      </c>
      <c r="AF48" s="39">
        <v>0</v>
      </c>
      <c r="AG48" s="38">
        <v>0</v>
      </c>
      <c r="AH48" s="39">
        <v>0</v>
      </c>
      <c r="AI48" s="47">
        <v>0</v>
      </c>
      <c r="AJ48" s="45">
        <v>0</v>
      </c>
      <c r="AK48" s="39">
        <v>0</v>
      </c>
      <c r="AL48" s="38">
        <v>0</v>
      </c>
      <c r="AM48" s="55">
        <v>0</v>
      </c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39">
        <v>0</v>
      </c>
      <c r="T49" s="55">
        <v>0</v>
      </c>
      <c r="U49" s="38">
        <v>0</v>
      </c>
      <c r="V49" s="39">
        <v>0</v>
      </c>
      <c r="W49" s="40">
        <f t="shared" si="15"/>
        <v>0</v>
      </c>
      <c r="X49" s="38">
        <v>0</v>
      </c>
      <c r="Y49" s="41">
        <v>0</v>
      </c>
      <c r="Z49" s="39">
        <v>0</v>
      </c>
      <c r="AA49" s="62">
        <f t="shared" si="16"/>
        <v>0</v>
      </c>
      <c r="AB49" s="38">
        <v>0</v>
      </c>
      <c r="AC49" s="41">
        <v>0</v>
      </c>
      <c r="AD49" s="39">
        <v>0</v>
      </c>
      <c r="AE49" s="43">
        <v>0</v>
      </c>
      <c r="AF49" s="66">
        <v>0</v>
      </c>
      <c r="AG49" s="38">
        <v>0</v>
      </c>
      <c r="AH49" s="39">
        <v>0</v>
      </c>
      <c r="AI49" s="47">
        <v>0</v>
      </c>
      <c r="AJ49" s="45">
        <v>0</v>
      </c>
      <c r="AK49" s="39">
        <v>0</v>
      </c>
      <c r="AL49" s="45">
        <v>0</v>
      </c>
      <c r="AM49" s="39">
        <v>0</v>
      </c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69</v>
      </c>
      <c r="C50" s="38">
        <v>0</v>
      </c>
      <c r="D50" s="41">
        <v>0</v>
      </c>
      <c r="E50" s="41">
        <v>1</v>
      </c>
      <c r="F50" s="41">
        <v>0</v>
      </c>
      <c r="G50" s="41">
        <v>2</v>
      </c>
      <c r="H50" s="41">
        <v>0</v>
      </c>
      <c r="I50" s="41">
        <v>2</v>
      </c>
      <c r="J50" s="41">
        <v>4</v>
      </c>
      <c r="K50" s="41">
        <v>2</v>
      </c>
      <c r="L50" s="41">
        <v>4</v>
      </c>
      <c r="M50" s="41">
        <v>6</v>
      </c>
      <c r="N50" s="41">
        <v>6</v>
      </c>
      <c r="O50" s="41">
        <v>5</v>
      </c>
      <c r="P50" s="41">
        <v>12</v>
      </c>
      <c r="Q50" s="41">
        <v>8</v>
      </c>
      <c r="R50" s="41">
        <v>11</v>
      </c>
      <c r="S50" s="39">
        <v>6</v>
      </c>
      <c r="T50" s="55">
        <v>69</v>
      </c>
      <c r="U50" s="38">
        <v>31</v>
      </c>
      <c r="V50" s="39">
        <v>38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29</v>
      </c>
      <c r="AB50" s="38">
        <v>12</v>
      </c>
      <c r="AC50" s="41">
        <v>17</v>
      </c>
      <c r="AD50" s="39">
        <v>0</v>
      </c>
      <c r="AE50" s="43">
        <v>12</v>
      </c>
      <c r="AF50" s="39">
        <v>0</v>
      </c>
      <c r="AG50" s="38">
        <v>0</v>
      </c>
      <c r="AH50" s="39">
        <v>0</v>
      </c>
      <c r="AI50" s="47">
        <v>0</v>
      </c>
      <c r="AJ50" s="45">
        <v>0</v>
      </c>
      <c r="AK50" s="39">
        <v>5</v>
      </c>
      <c r="AL50" s="45">
        <v>0</v>
      </c>
      <c r="AM50" s="39">
        <v>0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39">
        <v>0</v>
      </c>
      <c r="T51" s="55">
        <v>0</v>
      </c>
      <c r="U51" s="38">
        <v>0</v>
      </c>
      <c r="V51" s="39">
        <v>0</v>
      </c>
      <c r="W51" s="40">
        <f t="shared" si="15"/>
        <v>0</v>
      </c>
      <c r="X51" s="38">
        <v>0</v>
      </c>
      <c r="Y51" s="41">
        <v>0</v>
      </c>
      <c r="Z51" s="39">
        <v>0</v>
      </c>
      <c r="AA51" s="62">
        <f t="shared" si="16"/>
        <v>0</v>
      </c>
      <c r="AB51" s="38">
        <v>0</v>
      </c>
      <c r="AC51" s="41">
        <v>0</v>
      </c>
      <c r="AD51" s="39">
        <v>0</v>
      </c>
      <c r="AE51" s="43">
        <v>0</v>
      </c>
      <c r="AF51" s="57">
        <v>0</v>
      </c>
      <c r="AG51" s="38">
        <v>0</v>
      </c>
      <c r="AH51" s="39">
        <v>0</v>
      </c>
      <c r="AI51" s="47">
        <v>0</v>
      </c>
      <c r="AJ51" s="45">
        <v>0</v>
      </c>
      <c r="AK51" s="39">
        <v>0</v>
      </c>
      <c r="AL51" s="69">
        <v>0</v>
      </c>
      <c r="AM51" s="57">
        <v>0</v>
      </c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39">
        <v>0</v>
      </c>
      <c r="T52" s="55">
        <v>0</v>
      </c>
      <c r="U52" s="38">
        <v>0</v>
      </c>
      <c r="V52" s="39">
        <v>0</v>
      </c>
      <c r="W52" s="40">
        <f t="shared" si="15"/>
        <v>0</v>
      </c>
      <c r="X52" s="38">
        <v>0</v>
      </c>
      <c r="Y52" s="41">
        <v>0</v>
      </c>
      <c r="Z52" s="39">
        <v>0</v>
      </c>
      <c r="AA52" s="62">
        <f t="shared" si="16"/>
        <v>0</v>
      </c>
      <c r="AB52" s="38">
        <v>0</v>
      </c>
      <c r="AC52" s="41">
        <v>0</v>
      </c>
      <c r="AD52" s="39">
        <v>0</v>
      </c>
      <c r="AE52" s="43">
        <v>0</v>
      </c>
      <c r="AF52" s="57">
        <v>0</v>
      </c>
      <c r="AG52" s="38">
        <v>0</v>
      </c>
      <c r="AH52" s="39">
        <v>0</v>
      </c>
      <c r="AI52" s="47">
        <v>0</v>
      </c>
      <c r="AJ52" s="45">
        <v>0</v>
      </c>
      <c r="AK52" s="39">
        <v>0</v>
      </c>
      <c r="AL52" s="69">
        <v>0</v>
      </c>
      <c r="AM52" s="57">
        <v>0</v>
      </c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39">
        <v>0</v>
      </c>
      <c r="T53" s="55">
        <v>0</v>
      </c>
      <c r="U53" s="38">
        <v>0</v>
      </c>
      <c r="V53" s="39">
        <v>0</v>
      </c>
      <c r="W53" s="40">
        <f t="shared" si="15"/>
        <v>0</v>
      </c>
      <c r="X53" s="38">
        <v>0</v>
      </c>
      <c r="Y53" s="41">
        <v>0</v>
      </c>
      <c r="Z53" s="39">
        <v>0</v>
      </c>
      <c r="AA53" s="62">
        <f t="shared" si="16"/>
        <v>0</v>
      </c>
      <c r="AB53" s="38">
        <v>0</v>
      </c>
      <c r="AC53" s="41">
        <v>0</v>
      </c>
      <c r="AD53" s="39">
        <v>0</v>
      </c>
      <c r="AE53" s="43">
        <v>0</v>
      </c>
      <c r="AF53" s="57">
        <v>0</v>
      </c>
      <c r="AG53" s="38">
        <v>0</v>
      </c>
      <c r="AH53" s="39">
        <v>0</v>
      </c>
      <c r="AI53" s="47">
        <v>0</v>
      </c>
      <c r="AJ53" s="45">
        <v>0</v>
      </c>
      <c r="AK53" s="39">
        <v>0</v>
      </c>
      <c r="AL53" s="69">
        <v>0</v>
      </c>
      <c r="AM53" s="57">
        <v>0</v>
      </c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354</v>
      </c>
      <c r="C54" s="38">
        <v>0</v>
      </c>
      <c r="D54" s="41">
        <v>1</v>
      </c>
      <c r="E54" s="41">
        <v>0</v>
      </c>
      <c r="F54" s="41">
        <v>1</v>
      </c>
      <c r="G54" s="41">
        <v>1</v>
      </c>
      <c r="H54" s="41">
        <v>1</v>
      </c>
      <c r="I54" s="41">
        <v>5</v>
      </c>
      <c r="J54" s="41">
        <v>7</v>
      </c>
      <c r="K54" s="41">
        <v>4</v>
      </c>
      <c r="L54" s="41">
        <v>9</v>
      </c>
      <c r="M54" s="41">
        <v>15</v>
      </c>
      <c r="N54" s="41">
        <v>29</v>
      </c>
      <c r="O54" s="41">
        <v>37</v>
      </c>
      <c r="P54" s="41">
        <v>54</v>
      </c>
      <c r="Q54" s="41">
        <v>55</v>
      </c>
      <c r="R54" s="41">
        <v>51</v>
      </c>
      <c r="S54" s="39">
        <v>84</v>
      </c>
      <c r="T54" s="55">
        <v>354</v>
      </c>
      <c r="U54" s="38">
        <v>172</v>
      </c>
      <c r="V54" s="39">
        <v>182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50</v>
      </c>
      <c r="AB54" s="38">
        <v>0</v>
      </c>
      <c r="AC54" s="41">
        <v>50</v>
      </c>
      <c r="AD54" s="39">
        <v>0</v>
      </c>
      <c r="AE54" s="43">
        <v>0</v>
      </c>
      <c r="AF54" s="57">
        <v>0</v>
      </c>
      <c r="AG54" s="38">
        <v>0</v>
      </c>
      <c r="AH54" s="39">
        <v>12</v>
      </c>
      <c r="AI54" s="47">
        <v>22</v>
      </c>
      <c r="AJ54" s="45">
        <v>0</v>
      </c>
      <c r="AK54" s="39">
        <v>0</v>
      </c>
      <c r="AL54" s="69">
        <v>0</v>
      </c>
      <c r="AM54" s="57">
        <v>0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218</v>
      </c>
      <c r="C55" s="38">
        <v>0</v>
      </c>
      <c r="D55" s="41">
        <v>0</v>
      </c>
      <c r="E55" s="41">
        <v>0</v>
      </c>
      <c r="F55" s="41">
        <v>11</v>
      </c>
      <c r="G55" s="41">
        <v>33</v>
      </c>
      <c r="H55" s="41">
        <v>55</v>
      </c>
      <c r="I55" s="41">
        <v>60</v>
      </c>
      <c r="J55" s="41">
        <v>48</v>
      </c>
      <c r="K55" s="41">
        <v>9</v>
      </c>
      <c r="L55" s="41">
        <v>2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218</v>
      </c>
      <c r="U55" s="38">
        <v>0</v>
      </c>
      <c r="V55" s="39">
        <v>218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84</v>
      </c>
      <c r="AB55" s="38">
        <v>39</v>
      </c>
      <c r="AC55" s="41">
        <v>45</v>
      </c>
      <c r="AD55" s="39">
        <v>0</v>
      </c>
      <c r="AE55" s="43">
        <v>39</v>
      </c>
      <c r="AF55" s="57">
        <v>0</v>
      </c>
      <c r="AG55" s="38">
        <v>8</v>
      </c>
      <c r="AH55" s="39">
        <v>8</v>
      </c>
      <c r="AI55" s="47">
        <v>5</v>
      </c>
      <c r="AJ55" s="45">
        <v>1</v>
      </c>
      <c r="AK55" s="39">
        <v>5</v>
      </c>
      <c r="AL55" s="69">
        <v>0</v>
      </c>
      <c r="AM55" s="57">
        <v>15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49</v>
      </c>
      <c r="C56" s="38">
        <v>1</v>
      </c>
      <c r="D56" s="41">
        <v>13</v>
      </c>
      <c r="E56" s="41">
        <v>18</v>
      </c>
      <c r="F56" s="41">
        <v>15</v>
      </c>
      <c r="G56" s="41">
        <v>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49</v>
      </c>
      <c r="U56" s="38">
        <v>0</v>
      </c>
      <c r="V56" s="39">
        <v>49</v>
      </c>
      <c r="W56" s="40">
        <f t="shared" si="15"/>
        <v>9</v>
      </c>
      <c r="X56" s="38">
        <v>3</v>
      </c>
      <c r="Y56" s="41">
        <v>6</v>
      </c>
      <c r="Z56" s="39">
        <v>0</v>
      </c>
      <c r="AA56" s="62">
        <f t="shared" si="16"/>
        <v>6</v>
      </c>
      <c r="AB56" s="38">
        <v>0</v>
      </c>
      <c r="AC56" s="41">
        <v>6</v>
      </c>
      <c r="AD56" s="39">
        <v>0</v>
      </c>
      <c r="AE56" s="43">
        <v>3</v>
      </c>
      <c r="AF56" s="57">
        <v>0</v>
      </c>
      <c r="AG56" s="38">
        <v>14</v>
      </c>
      <c r="AH56" s="39">
        <v>1</v>
      </c>
      <c r="AI56" s="47">
        <v>15</v>
      </c>
      <c r="AJ56" s="45">
        <v>0</v>
      </c>
      <c r="AK56" s="39">
        <v>0</v>
      </c>
      <c r="AL56" s="69">
        <v>0</v>
      </c>
      <c r="AM56" s="57">
        <v>0</v>
      </c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326</v>
      </c>
      <c r="C57" s="38">
        <v>0</v>
      </c>
      <c r="D57" s="41">
        <v>0</v>
      </c>
      <c r="E57" s="41">
        <v>0</v>
      </c>
      <c r="F57" s="41">
        <v>6</v>
      </c>
      <c r="G57" s="41">
        <v>12</v>
      </c>
      <c r="H57" s="41">
        <v>39</v>
      </c>
      <c r="I57" s="41">
        <v>25</v>
      </c>
      <c r="J57" s="41">
        <v>30</v>
      </c>
      <c r="K57" s="41">
        <v>40</v>
      </c>
      <c r="L57" s="41">
        <v>48</v>
      </c>
      <c r="M57" s="41">
        <v>36</v>
      </c>
      <c r="N57" s="41">
        <v>35</v>
      </c>
      <c r="O57" s="41">
        <v>15</v>
      </c>
      <c r="P57" s="41">
        <v>22</v>
      </c>
      <c r="Q57" s="41">
        <v>11</v>
      </c>
      <c r="R57" s="41">
        <v>3</v>
      </c>
      <c r="S57" s="39">
        <v>4</v>
      </c>
      <c r="T57" s="55">
        <v>326</v>
      </c>
      <c r="U57" s="38">
        <v>0</v>
      </c>
      <c r="V57" s="39">
        <v>326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176</v>
      </c>
      <c r="AB57" s="38">
        <v>38</v>
      </c>
      <c r="AC57" s="41">
        <v>138</v>
      </c>
      <c r="AD57" s="39">
        <v>0</v>
      </c>
      <c r="AE57" s="43">
        <v>21</v>
      </c>
      <c r="AF57" s="57">
        <v>0</v>
      </c>
      <c r="AG57" s="38">
        <v>27</v>
      </c>
      <c r="AH57" s="39">
        <v>25</v>
      </c>
      <c r="AI57" s="47">
        <v>6</v>
      </c>
      <c r="AJ57" s="45">
        <v>0</v>
      </c>
      <c r="AK57" s="39">
        <v>0</v>
      </c>
      <c r="AL57" s="69">
        <v>0</v>
      </c>
      <c r="AM57" s="57">
        <v>17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610</v>
      </c>
      <c r="C58" s="38">
        <v>12</v>
      </c>
      <c r="D58" s="41">
        <v>5</v>
      </c>
      <c r="E58" s="41">
        <v>5</v>
      </c>
      <c r="F58" s="41">
        <v>7</v>
      </c>
      <c r="G58" s="41">
        <v>9</v>
      </c>
      <c r="H58" s="41">
        <v>6</v>
      </c>
      <c r="I58" s="41">
        <v>16</v>
      </c>
      <c r="J58" s="41">
        <v>11</v>
      </c>
      <c r="K58" s="41">
        <v>27</v>
      </c>
      <c r="L58" s="41">
        <v>35</v>
      </c>
      <c r="M58" s="41">
        <v>30</v>
      </c>
      <c r="N58" s="41">
        <v>46</v>
      </c>
      <c r="O58" s="41">
        <v>78</v>
      </c>
      <c r="P58" s="41">
        <v>69</v>
      </c>
      <c r="Q58" s="41">
        <v>101</v>
      </c>
      <c r="R58" s="41">
        <v>76</v>
      </c>
      <c r="S58" s="39">
        <v>77</v>
      </c>
      <c r="T58" s="55">
        <v>601</v>
      </c>
      <c r="U58" s="38">
        <v>299</v>
      </c>
      <c r="V58" s="39">
        <v>311</v>
      </c>
      <c r="W58" s="40">
        <f t="shared" si="15"/>
        <v>16</v>
      </c>
      <c r="X58" s="38">
        <v>7</v>
      </c>
      <c r="Y58" s="41">
        <v>9</v>
      </c>
      <c r="Z58" s="39">
        <v>0</v>
      </c>
      <c r="AA58" s="62">
        <f t="shared" si="16"/>
        <v>310</v>
      </c>
      <c r="AB58" s="38">
        <v>120</v>
      </c>
      <c r="AC58" s="41">
        <v>190</v>
      </c>
      <c r="AD58" s="39">
        <v>0</v>
      </c>
      <c r="AE58" s="43">
        <v>127</v>
      </c>
      <c r="AF58" s="57">
        <v>5</v>
      </c>
      <c r="AG58" s="38">
        <v>70</v>
      </c>
      <c r="AH58" s="39">
        <v>15</v>
      </c>
      <c r="AI58" s="47">
        <v>254</v>
      </c>
      <c r="AJ58" s="45">
        <v>0</v>
      </c>
      <c r="AK58" s="39">
        <v>0</v>
      </c>
      <c r="AL58" s="69">
        <v>6</v>
      </c>
      <c r="AM58" s="57">
        <v>75</v>
      </c>
      <c r="AN58" s="70"/>
      <c r="AO58" s="39"/>
      <c r="AP58" s="48">
        <v>9</v>
      </c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182</v>
      </c>
      <c r="C59" s="38">
        <v>8</v>
      </c>
      <c r="D59" s="41">
        <v>13</v>
      </c>
      <c r="E59" s="41">
        <v>13</v>
      </c>
      <c r="F59" s="41">
        <v>8</v>
      </c>
      <c r="G59" s="41">
        <v>3</v>
      </c>
      <c r="H59" s="41">
        <v>5</v>
      </c>
      <c r="I59" s="41">
        <v>7</v>
      </c>
      <c r="J59" s="41">
        <v>5</v>
      </c>
      <c r="K59" s="41">
        <v>5</v>
      </c>
      <c r="L59" s="41">
        <v>7</v>
      </c>
      <c r="M59" s="41">
        <v>10</v>
      </c>
      <c r="N59" s="41">
        <v>10</v>
      </c>
      <c r="O59" s="41">
        <v>15</v>
      </c>
      <c r="P59" s="41">
        <v>10</v>
      </c>
      <c r="Q59" s="41">
        <v>14</v>
      </c>
      <c r="R59" s="41">
        <v>19</v>
      </c>
      <c r="S59" s="39">
        <v>30</v>
      </c>
      <c r="T59" s="55">
        <v>182</v>
      </c>
      <c r="U59" s="38">
        <v>92</v>
      </c>
      <c r="V59" s="39">
        <v>90</v>
      </c>
      <c r="W59" s="40">
        <f t="shared" si="15"/>
        <v>18</v>
      </c>
      <c r="X59" s="38">
        <v>2</v>
      </c>
      <c r="Y59" s="41">
        <v>16</v>
      </c>
      <c r="Z59" s="39">
        <v>0</v>
      </c>
      <c r="AA59" s="62">
        <f t="shared" si="16"/>
        <v>71</v>
      </c>
      <c r="AB59" s="38">
        <v>18</v>
      </c>
      <c r="AC59" s="41">
        <v>53</v>
      </c>
      <c r="AD59" s="39">
        <v>0</v>
      </c>
      <c r="AE59" s="43">
        <v>20</v>
      </c>
      <c r="AF59" s="39">
        <v>0</v>
      </c>
      <c r="AG59" s="38">
        <v>17</v>
      </c>
      <c r="AH59" s="39">
        <v>6</v>
      </c>
      <c r="AI59" s="47">
        <v>0</v>
      </c>
      <c r="AJ59" s="45">
        <v>0</v>
      </c>
      <c r="AK59" s="39">
        <v>0</v>
      </c>
      <c r="AL59" s="69">
        <v>0</v>
      </c>
      <c r="AM59" s="57">
        <v>4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153</v>
      </c>
      <c r="C60" s="38">
        <v>56</v>
      </c>
      <c r="D60" s="41">
        <v>42</v>
      </c>
      <c r="E60" s="41">
        <v>54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153</v>
      </c>
      <c r="U60" s="38">
        <v>77</v>
      </c>
      <c r="V60" s="39">
        <v>76</v>
      </c>
      <c r="W60" s="40">
        <f t="shared" si="15"/>
        <v>104</v>
      </c>
      <c r="X60" s="38">
        <v>15</v>
      </c>
      <c r="Y60" s="41">
        <v>89</v>
      </c>
      <c r="Z60" s="39">
        <v>0</v>
      </c>
      <c r="AA60" s="62">
        <f t="shared" si="16"/>
        <v>1</v>
      </c>
      <c r="AB60" s="38">
        <v>0</v>
      </c>
      <c r="AC60" s="41">
        <v>1</v>
      </c>
      <c r="AD60" s="39">
        <v>0</v>
      </c>
      <c r="AE60" s="43">
        <v>15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14</v>
      </c>
      <c r="AM60" s="57">
        <v>0</v>
      </c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530</v>
      </c>
      <c r="C61" s="38">
        <v>0</v>
      </c>
      <c r="D61" s="41">
        <v>0</v>
      </c>
      <c r="E61" s="41">
        <v>0</v>
      </c>
      <c r="F61" s="41">
        <v>22</v>
      </c>
      <c r="G61" s="41">
        <v>18</v>
      </c>
      <c r="H61" s="41">
        <v>29</v>
      </c>
      <c r="I61" s="41">
        <v>31</v>
      </c>
      <c r="J61" s="41">
        <v>23</v>
      </c>
      <c r="K61" s="41">
        <v>28</v>
      </c>
      <c r="L61" s="41">
        <v>32</v>
      </c>
      <c r="M61" s="41">
        <v>54</v>
      </c>
      <c r="N61" s="41">
        <v>69</v>
      </c>
      <c r="O61" s="41">
        <v>57</v>
      </c>
      <c r="P61" s="41">
        <v>50</v>
      </c>
      <c r="Q61" s="41">
        <v>45</v>
      </c>
      <c r="R61" s="41">
        <v>36</v>
      </c>
      <c r="S61" s="39">
        <v>36</v>
      </c>
      <c r="T61" s="55">
        <v>530</v>
      </c>
      <c r="U61" s="38">
        <v>220</v>
      </c>
      <c r="V61" s="39">
        <v>310</v>
      </c>
      <c r="W61" s="40">
        <f t="shared" si="15"/>
        <v>0</v>
      </c>
      <c r="X61" s="38"/>
      <c r="Y61" s="41"/>
      <c r="Z61" s="39"/>
      <c r="AA61" s="62">
        <f t="shared" si="16"/>
        <v>275</v>
      </c>
      <c r="AB61" s="38">
        <v>93</v>
      </c>
      <c r="AC61" s="41">
        <v>182</v>
      </c>
      <c r="AD61" s="39">
        <v>0</v>
      </c>
      <c r="AE61" s="43">
        <v>89</v>
      </c>
      <c r="AF61" s="66">
        <v>10</v>
      </c>
      <c r="AG61" s="38">
        <v>38</v>
      </c>
      <c r="AH61" s="39">
        <v>26</v>
      </c>
      <c r="AI61" s="47">
        <v>10</v>
      </c>
      <c r="AJ61" s="45">
        <v>0</v>
      </c>
      <c r="AK61" s="39">
        <v>41</v>
      </c>
      <c r="AL61" s="69">
        <v>0</v>
      </c>
      <c r="AM61" s="57">
        <v>60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>
        <v>0</v>
      </c>
      <c r="AC62" s="41">
        <v>0</v>
      </c>
      <c r="AD62" s="39">
        <v>0</v>
      </c>
      <c r="AE62" s="43">
        <v>0</v>
      </c>
      <c r="AF62" s="57">
        <v>0</v>
      </c>
      <c r="AG62" s="38">
        <v>0</v>
      </c>
      <c r="AH62" s="39">
        <v>0</v>
      </c>
      <c r="AI62" s="47">
        <v>0</v>
      </c>
      <c r="AJ62" s="45">
        <v>0</v>
      </c>
      <c r="AK62" s="39">
        <v>0</v>
      </c>
      <c r="AL62" s="69">
        <v>0</v>
      </c>
      <c r="AM62" s="57">
        <v>0</v>
      </c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302</v>
      </c>
      <c r="C63" s="38">
        <v>0</v>
      </c>
      <c r="D63" s="41">
        <v>0</v>
      </c>
      <c r="E63" s="41">
        <v>0</v>
      </c>
      <c r="F63" s="41">
        <v>3</v>
      </c>
      <c r="G63" s="41">
        <v>1</v>
      </c>
      <c r="H63" s="41">
        <v>8</v>
      </c>
      <c r="I63" s="41">
        <v>8</v>
      </c>
      <c r="J63" s="41">
        <v>5</v>
      </c>
      <c r="K63" s="41">
        <v>4</v>
      </c>
      <c r="L63" s="41">
        <v>6</v>
      </c>
      <c r="M63" s="41">
        <v>13</v>
      </c>
      <c r="N63" s="41">
        <v>20</v>
      </c>
      <c r="O63" s="41">
        <v>40</v>
      </c>
      <c r="P63" s="41">
        <v>39</v>
      </c>
      <c r="Q63" s="41">
        <v>61</v>
      </c>
      <c r="R63" s="41">
        <v>51</v>
      </c>
      <c r="S63" s="39">
        <v>43</v>
      </c>
      <c r="T63" s="55">
        <v>302</v>
      </c>
      <c r="U63" s="38">
        <v>266</v>
      </c>
      <c r="V63" s="39">
        <v>36</v>
      </c>
      <c r="W63" s="40">
        <f t="shared" si="15"/>
        <v>0</v>
      </c>
      <c r="X63" s="38"/>
      <c r="Y63" s="41"/>
      <c r="Z63" s="39"/>
      <c r="AA63" s="62">
        <f t="shared" si="16"/>
        <v>171</v>
      </c>
      <c r="AB63" s="38">
        <v>42</v>
      </c>
      <c r="AC63" s="41">
        <v>129</v>
      </c>
      <c r="AD63" s="39">
        <v>0</v>
      </c>
      <c r="AE63" s="43">
        <v>42</v>
      </c>
      <c r="AF63" s="57">
        <v>15</v>
      </c>
      <c r="AG63" s="38">
        <v>13</v>
      </c>
      <c r="AH63" s="39">
        <v>7</v>
      </c>
      <c r="AI63" s="47">
        <v>0</v>
      </c>
      <c r="AJ63" s="45">
        <v>0</v>
      </c>
      <c r="AK63" s="39">
        <v>20</v>
      </c>
      <c r="AL63" s="69">
        <v>0</v>
      </c>
      <c r="AM63" s="57">
        <v>133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>
        <v>0</v>
      </c>
      <c r="AC64" s="41">
        <v>0</v>
      </c>
      <c r="AD64" s="39">
        <v>0</v>
      </c>
      <c r="AE64" s="43">
        <v>0</v>
      </c>
      <c r="AF64" s="57">
        <v>0</v>
      </c>
      <c r="AG64" s="38">
        <v>0</v>
      </c>
      <c r="AH64" s="39">
        <v>0</v>
      </c>
      <c r="AI64" s="47">
        <v>0</v>
      </c>
      <c r="AJ64" s="45">
        <v>0</v>
      </c>
      <c r="AK64" s="39">
        <v>0</v>
      </c>
      <c r="AL64" s="71">
        <v>0</v>
      </c>
      <c r="AM64" s="72">
        <v>0</v>
      </c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127</v>
      </c>
      <c r="C65" s="38">
        <v>0</v>
      </c>
      <c r="D65" s="41">
        <v>0</v>
      </c>
      <c r="E65" s="41">
        <v>0</v>
      </c>
      <c r="F65" s="41">
        <v>0</v>
      </c>
      <c r="G65" s="41">
        <v>7</v>
      </c>
      <c r="H65" s="41">
        <v>9</v>
      </c>
      <c r="I65" s="41">
        <v>14</v>
      </c>
      <c r="J65" s="41">
        <v>9</v>
      </c>
      <c r="K65" s="41">
        <v>18</v>
      </c>
      <c r="L65" s="41">
        <v>14</v>
      </c>
      <c r="M65" s="41">
        <v>22</v>
      </c>
      <c r="N65" s="41">
        <v>12</v>
      </c>
      <c r="O65" s="41">
        <v>15</v>
      </c>
      <c r="P65" s="41">
        <v>4</v>
      </c>
      <c r="Q65" s="41">
        <v>0</v>
      </c>
      <c r="R65" s="41">
        <v>1</v>
      </c>
      <c r="S65" s="39">
        <v>2</v>
      </c>
      <c r="T65" s="55">
        <v>127</v>
      </c>
      <c r="U65" s="38">
        <v>23</v>
      </c>
      <c r="V65" s="39">
        <v>104</v>
      </c>
      <c r="W65" s="40">
        <f t="shared" si="15"/>
        <v>0</v>
      </c>
      <c r="X65" s="38"/>
      <c r="Y65" s="41"/>
      <c r="Z65" s="39"/>
      <c r="AA65" s="62">
        <f t="shared" si="16"/>
        <v>76</v>
      </c>
      <c r="AB65" s="38">
        <v>0</v>
      </c>
      <c r="AC65" s="41">
        <v>76</v>
      </c>
      <c r="AD65" s="39">
        <v>0</v>
      </c>
      <c r="AE65" s="43">
        <v>0</v>
      </c>
      <c r="AF65" s="39">
        <v>0</v>
      </c>
      <c r="AG65" s="38">
        <v>18</v>
      </c>
      <c r="AH65" s="39">
        <v>6</v>
      </c>
      <c r="AI65" s="47">
        <v>3</v>
      </c>
      <c r="AJ65" s="45">
        <v>0</v>
      </c>
      <c r="AK65" s="39">
        <v>0</v>
      </c>
      <c r="AL65" s="71">
        <v>0</v>
      </c>
      <c r="AM65" s="72">
        <v>0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>
        <v>0</v>
      </c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>
        <v>0</v>
      </c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>
        <v>0</v>
      </c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>
        <v>0</v>
      </c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>
        <v>0</v>
      </c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74" t="s">
        <v>118</v>
      </c>
      <c r="B71" s="536">
        <f t="shared" ref="B71:AA71" si="17">SUM(B11:B70)</f>
        <v>6288</v>
      </c>
      <c r="C71" s="91">
        <f t="shared" si="17"/>
        <v>453</v>
      </c>
      <c r="D71" s="92">
        <f t="shared" si="17"/>
        <v>303</v>
      </c>
      <c r="E71" s="92">
        <f t="shared" si="17"/>
        <v>253</v>
      </c>
      <c r="F71" s="92">
        <f t="shared" si="17"/>
        <v>159</v>
      </c>
      <c r="G71" s="92">
        <f t="shared" si="17"/>
        <v>157</v>
      </c>
      <c r="H71" s="92">
        <f t="shared" si="17"/>
        <v>262</v>
      </c>
      <c r="I71" s="92">
        <f t="shared" si="17"/>
        <v>293</v>
      </c>
      <c r="J71" s="92">
        <f t="shared" si="17"/>
        <v>293</v>
      </c>
      <c r="K71" s="92">
        <f t="shared" si="17"/>
        <v>280</v>
      </c>
      <c r="L71" s="92">
        <f t="shared" si="17"/>
        <v>347</v>
      </c>
      <c r="M71" s="92">
        <f t="shared" si="17"/>
        <v>418</v>
      </c>
      <c r="N71" s="92">
        <f t="shared" si="17"/>
        <v>526</v>
      </c>
      <c r="O71" s="92">
        <f t="shared" si="17"/>
        <v>535</v>
      </c>
      <c r="P71" s="92">
        <f t="shared" si="17"/>
        <v>546</v>
      </c>
      <c r="Q71" s="92">
        <f t="shared" si="17"/>
        <v>531</v>
      </c>
      <c r="R71" s="92">
        <f t="shared" si="17"/>
        <v>441</v>
      </c>
      <c r="S71" s="93">
        <f t="shared" si="17"/>
        <v>491</v>
      </c>
      <c r="T71" s="94">
        <f t="shared" si="17"/>
        <v>6272</v>
      </c>
      <c r="U71" s="95">
        <f t="shared" si="17"/>
        <v>2568</v>
      </c>
      <c r="V71" s="93">
        <f t="shared" si="17"/>
        <v>3720</v>
      </c>
      <c r="W71" s="95">
        <f t="shared" si="17"/>
        <v>399</v>
      </c>
      <c r="X71" s="95">
        <f t="shared" si="17"/>
        <v>81</v>
      </c>
      <c r="Y71" s="92">
        <f t="shared" si="17"/>
        <v>318</v>
      </c>
      <c r="Z71" s="94">
        <f t="shared" si="17"/>
        <v>0</v>
      </c>
      <c r="AA71" s="91">
        <f t="shared" si="17"/>
        <v>2219</v>
      </c>
      <c r="AB71" s="95">
        <f t="shared" ref="AB71:AX71" si="18">SUM(AB11:AB70)</f>
        <v>696</v>
      </c>
      <c r="AC71" s="92">
        <f t="shared" si="18"/>
        <v>1523</v>
      </c>
      <c r="AD71" s="93">
        <f t="shared" si="18"/>
        <v>0</v>
      </c>
      <c r="AE71" s="95">
        <f t="shared" si="18"/>
        <v>733</v>
      </c>
      <c r="AF71" s="93">
        <f t="shared" si="18"/>
        <v>78</v>
      </c>
      <c r="AG71" s="91">
        <f t="shared" si="18"/>
        <v>373</v>
      </c>
      <c r="AH71" s="96">
        <f t="shared" si="18"/>
        <v>324</v>
      </c>
      <c r="AI71" s="96">
        <f t="shared" si="18"/>
        <v>2814</v>
      </c>
      <c r="AJ71" s="95">
        <f t="shared" si="18"/>
        <v>18</v>
      </c>
      <c r="AK71" s="93">
        <f t="shared" si="18"/>
        <v>216</v>
      </c>
      <c r="AL71" s="91">
        <f t="shared" si="18"/>
        <v>43</v>
      </c>
      <c r="AM71" s="96">
        <f t="shared" si="18"/>
        <v>431</v>
      </c>
      <c r="AN71" s="96">
        <f t="shared" si="18"/>
        <v>0</v>
      </c>
      <c r="AO71" s="96">
        <f t="shared" si="18"/>
        <v>0</v>
      </c>
      <c r="AP71" s="96">
        <f t="shared" si="18"/>
        <v>9</v>
      </c>
      <c r="AQ71" s="97">
        <f t="shared" si="18"/>
        <v>48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9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136</v>
      </c>
      <c r="C75" s="38">
        <v>0</v>
      </c>
      <c r="D75" s="41">
        <v>8</v>
      </c>
      <c r="E75" s="41">
        <v>4</v>
      </c>
      <c r="F75" s="41">
        <v>3</v>
      </c>
      <c r="G75" s="41">
        <v>2</v>
      </c>
      <c r="H75" s="41">
        <v>3</v>
      </c>
      <c r="I75" s="41">
        <v>4</v>
      </c>
      <c r="J75" s="41">
        <v>7</v>
      </c>
      <c r="K75" s="41">
        <v>8</v>
      </c>
      <c r="L75" s="41">
        <v>7</v>
      </c>
      <c r="M75" s="41">
        <v>10</v>
      </c>
      <c r="N75" s="41">
        <v>22</v>
      </c>
      <c r="O75" s="41">
        <v>17</v>
      </c>
      <c r="P75" s="41">
        <v>18</v>
      </c>
      <c r="Q75" s="41">
        <v>13</v>
      </c>
      <c r="R75" s="41">
        <v>5</v>
      </c>
      <c r="S75" s="39">
        <v>5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176</v>
      </c>
      <c r="C76" s="38">
        <v>0</v>
      </c>
      <c r="D76" s="41">
        <v>0</v>
      </c>
      <c r="E76" s="41">
        <v>0</v>
      </c>
      <c r="F76" s="41">
        <v>4</v>
      </c>
      <c r="G76" s="41">
        <v>2</v>
      </c>
      <c r="H76" s="41">
        <v>3</v>
      </c>
      <c r="I76" s="41">
        <v>9</v>
      </c>
      <c r="J76" s="41">
        <v>3</v>
      </c>
      <c r="K76" s="41">
        <v>17</v>
      </c>
      <c r="L76" s="41">
        <v>18</v>
      </c>
      <c r="M76" s="41">
        <v>17</v>
      </c>
      <c r="N76" s="41">
        <v>30</v>
      </c>
      <c r="O76" s="41">
        <v>15</v>
      </c>
      <c r="P76" s="41">
        <v>24</v>
      </c>
      <c r="Q76" s="41">
        <v>15</v>
      </c>
      <c r="R76" s="41">
        <v>12</v>
      </c>
      <c r="S76" s="39">
        <v>7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218</v>
      </c>
      <c r="C77" s="38">
        <v>11</v>
      </c>
      <c r="D77" s="41">
        <v>33</v>
      </c>
      <c r="E77" s="41">
        <v>55</v>
      </c>
      <c r="F77" s="41">
        <v>60</v>
      </c>
      <c r="G77" s="41">
        <v>48</v>
      </c>
      <c r="H77" s="41">
        <v>9</v>
      </c>
      <c r="I77" s="41">
        <v>2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114</v>
      </c>
      <c r="C79" s="38">
        <v>4</v>
      </c>
      <c r="D79" s="41">
        <v>1</v>
      </c>
      <c r="E79" s="41">
        <v>1</v>
      </c>
      <c r="F79" s="41">
        <v>5</v>
      </c>
      <c r="G79" s="41">
        <v>5</v>
      </c>
      <c r="H79" s="41">
        <v>3</v>
      </c>
      <c r="I79" s="41">
        <v>6</v>
      </c>
      <c r="J79" s="41">
        <v>13</v>
      </c>
      <c r="K79" s="41">
        <v>11</v>
      </c>
      <c r="L79" s="41">
        <v>18</v>
      </c>
      <c r="M79" s="41">
        <v>13</v>
      </c>
      <c r="N79" s="41">
        <v>15</v>
      </c>
      <c r="O79" s="41">
        <v>19</v>
      </c>
      <c r="P79" s="41">
        <v>0</v>
      </c>
      <c r="Q79" s="41">
        <v>0</v>
      </c>
      <c r="R79" s="41">
        <v>0</v>
      </c>
      <c r="S79" s="39">
        <v>0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228</v>
      </c>
      <c r="C80" s="38">
        <v>0</v>
      </c>
      <c r="D80" s="41">
        <v>0</v>
      </c>
      <c r="E80" s="41">
        <v>0</v>
      </c>
      <c r="F80" s="41">
        <v>0</v>
      </c>
      <c r="G80" s="41">
        <v>1</v>
      </c>
      <c r="H80" s="41">
        <v>1</v>
      </c>
      <c r="I80" s="41">
        <v>4</v>
      </c>
      <c r="J80" s="41">
        <v>4</v>
      </c>
      <c r="K80" s="41">
        <v>4</v>
      </c>
      <c r="L80" s="41">
        <v>4</v>
      </c>
      <c r="M80" s="41">
        <v>8</v>
      </c>
      <c r="N80" s="41">
        <v>21</v>
      </c>
      <c r="O80" s="41">
        <v>27</v>
      </c>
      <c r="P80" s="41">
        <v>30</v>
      </c>
      <c r="Q80" s="41">
        <v>32</v>
      </c>
      <c r="R80" s="41">
        <v>31</v>
      </c>
      <c r="S80" s="39">
        <v>61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131</v>
      </c>
      <c r="C82" s="38">
        <v>0</v>
      </c>
      <c r="D82" s="41">
        <v>0</v>
      </c>
      <c r="E82" s="41">
        <v>0</v>
      </c>
      <c r="F82" s="41">
        <v>1</v>
      </c>
      <c r="G82" s="41">
        <v>4</v>
      </c>
      <c r="H82" s="41">
        <v>18</v>
      </c>
      <c r="I82" s="41">
        <v>16</v>
      </c>
      <c r="J82" s="41">
        <v>15</v>
      </c>
      <c r="K82" s="41">
        <v>17</v>
      </c>
      <c r="L82" s="41">
        <v>19</v>
      </c>
      <c r="M82" s="41">
        <v>16</v>
      </c>
      <c r="N82" s="41">
        <v>13</v>
      </c>
      <c r="O82" s="41">
        <v>7</v>
      </c>
      <c r="P82" s="41">
        <v>2</v>
      </c>
      <c r="Q82" s="41">
        <v>2</v>
      </c>
      <c r="R82" s="41">
        <v>1</v>
      </c>
      <c r="S82" s="39">
        <v>0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38</v>
      </c>
      <c r="C84" s="38">
        <v>0</v>
      </c>
      <c r="D84" s="41">
        <v>12</v>
      </c>
      <c r="E84" s="41">
        <v>13</v>
      </c>
      <c r="F84" s="41">
        <v>13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87</v>
      </c>
      <c r="C85" s="38">
        <v>57</v>
      </c>
      <c r="D85" s="41">
        <v>16</v>
      </c>
      <c r="E85" s="41">
        <v>9</v>
      </c>
      <c r="F85" s="41">
        <v>5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6</v>
      </c>
      <c r="C86" s="38">
        <v>0</v>
      </c>
      <c r="D86" s="41">
        <v>0</v>
      </c>
      <c r="E86" s="41">
        <v>0</v>
      </c>
      <c r="F86" s="41">
        <v>1</v>
      </c>
      <c r="G86" s="41">
        <v>0</v>
      </c>
      <c r="H86" s="41">
        <v>1</v>
      </c>
      <c r="I86" s="41">
        <v>0</v>
      </c>
      <c r="J86" s="41">
        <v>1</v>
      </c>
      <c r="K86" s="41">
        <v>0</v>
      </c>
      <c r="L86" s="41">
        <v>1</v>
      </c>
      <c r="M86" s="41">
        <v>0</v>
      </c>
      <c r="N86" s="41">
        <v>2</v>
      </c>
      <c r="O86" s="41">
        <v>0</v>
      </c>
      <c r="P86" s="41">
        <v>0</v>
      </c>
      <c r="Q86" s="41"/>
      <c r="R86" s="41"/>
      <c r="S86" s="39"/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29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11</v>
      </c>
      <c r="I87" s="41">
        <v>2</v>
      </c>
      <c r="J87" s="41">
        <v>5</v>
      </c>
      <c r="K87" s="41">
        <v>1</v>
      </c>
      <c r="L87" s="41">
        <v>1</v>
      </c>
      <c r="M87" s="41">
        <v>8</v>
      </c>
      <c r="N87" s="41">
        <v>1</v>
      </c>
      <c r="O87" s="41">
        <v>0</v>
      </c>
      <c r="P87" s="41">
        <v>0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242</v>
      </c>
      <c r="C88" s="80">
        <v>0</v>
      </c>
      <c r="D88" s="81">
        <v>0</v>
      </c>
      <c r="E88" s="81">
        <v>0</v>
      </c>
      <c r="F88" s="81">
        <v>0</v>
      </c>
      <c r="G88" s="81">
        <v>11</v>
      </c>
      <c r="H88" s="81">
        <v>20</v>
      </c>
      <c r="I88" s="81">
        <v>23</v>
      </c>
      <c r="J88" s="81">
        <v>28</v>
      </c>
      <c r="K88" s="81">
        <v>30</v>
      </c>
      <c r="L88" s="81">
        <v>23</v>
      </c>
      <c r="M88" s="81">
        <v>39</v>
      </c>
      <c r="N88" s="81">
        <v>24</v>
      </c>
      <c r="O88" s="81">
        <v>26</v>
      </c>
      <c r="P88" s="81">
        <v>10</v>
      </c>
      <c r="Q88" s="81">
        <v>4</v>
      </c>
      <c r="R88" s="81">
        <v>2</v>
      </c>
      <c r="S88" s="82">
        <v>2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1405</v>
      </c>
      <c r="C89" s="91">
        <f t="shared" si="20"/>
        <v>72</v>
      </c>
      <c r="D89" s="92">
        <f t="shared" si="20"/>
        <v>70</v>
      </c>
      <c r="E89" s="92">
        <f t="shared" si="20"/>
        <v>82</v>
      </c>
      <c r="F89" s="92">
        <f t="shared" si="20"/>
        <v>92</v>
      </c>
      <c r="G89" s="92">
        <f t="shared" si="20"/>
        <v>73</v>
      </c>
      <c r="H89" s="92">
        <f t="shared" si="20"/>
        <v>69</v>
      </c>
      <c r="I89" s="92">
        <f t="shared" si="20"/>
        <v>66</v>
      </c>
      <c r="J89" s="92">
        <f t="shared" si="20"/>
        <v>76</v>
      </c>
      <c r="K89" s="92">
        <f t="shared" si="20"/>
        <v>88</v>
      </c>
      <c r="L89" s="92">
        <f t="shared" si="20"/>
        <v>91</v>
      </c>
      <c r="M89" s="92">
        <f t="shared" si="20"/>
        <v>111</v>
      </c>
      <c r="N89" s="92">
        <f t="shared" si="20"/>
        <v>128</v>
      </c>
      <c r="O89" s="92">
        <f t="shared" si="20"/>
        <v>111</v>
      </c>
      <c r="P89" s="92">
        <f t="shared" si="20"/>
        <v>84</v>
      </c>
      <c r="Q89" s="92">
        <f t="shared" si="20"/>
        <v>66</v>
      </c>
      <c r="R89" s="92">
        <f t="shared" si="20"/>
        <v>51</v>
      </c>
      <c r="S89" s="93">
        <f t="shared" si="20"/>
        <v>75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73" t="s">
        <v>117</v>
      </c>
      <c r="F93" s="570" t="s">
        <v>116</v>
      </c>
      <c r="G93" s="567" t="s">
        <v>117</v>
      </c>
      <c r="H93" s="570" t="s">
        <v>116</v>
      </c>
      <c r="I93" s="567" t="s">
        <v>117</v>
      </c>
      <c r="J93" s="570" t="s">
        <v>116</v>
      </c>
      <c r="K93" s="567" t="s">
        <v>117</v>
      </c>
      <c r="L93" s="570" t="s">
        <v>116</v>
      </c>
      <c r="M93" s="567" t="s">
        <v>117</v>
      </c>
      <c r="N93" s="570" t="s">
        <v>116</v>
      </c>
      <c r="O93" s="567" t="s">
        <v>117</v>
      </c>
      <c r="P93" s="570" t="s">
        <v>116</v>
      </c>
      <c r="Q93" s="567" t="s">
        <v>117</v>
      </c>
      <c r="R93" s="570" t="s">
        <v>116</v>
      </c>
      <c r="S93" s="567" t="s">
        <v>117</v>
      </c>
      <c r="T93" s="570" t="s">
        <v>116</v>
      </c>
      <c r="U93" s="567" t="s">
        <v>117</v>
      </c>
      <c r="V93" s="570" t="s">
        <v>116</v>
      </c>
      <c r="W93" s="567" t="s">
        <v>117</v>
      </c>
      <c r="X93" s="570" t="s">
        <v>116</v>
      </c>
      <c r="Y93" s="567" t="s">
        <v>117</v>
      </c>
      <c r="Z93" s="570" t="s">
        <v>116</v>
      </c>
      <c r="AA93" s="567" t="s">
        <v>117</v>
      </c>
      <c r="AB93" s="570" t="s">
        <v>116</v>
      </c>
      <c r="AC93" s="567" t="s">
        <v>117</v>
      </c>
      <c r="AD93" s="570" t="s">
        <v>116</v>
      </c>
      <c r="AE93" s="567" t="s">
        <v>117</v>
      </c>
      <c r="AF93" s="570" t="s">
        <v>116</v>
      </c>
      <c r="AG93" s="567" t="s">
        <v>117</v>
      </c>
      <c r="AH93" s="570" t="s">
        <v>116</v>
      </c>
      <c r="AI93" s="567" t="s">
        <v>117</v>
      </c>
      <c r="AJ93" s="570" t="s">
        <v>116</v>
      </c>
      <c r="AK93" s="567" t="s">
        <v>117</v>
      </c>
      <c r="AL93" s="570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1147</v>
      </c>
      <c r="D94" s="120">
        <f>SUM(F94+H94+J94+L94+N94+P94+R94+T94+V94+X94+Z94+AB94+AD94+AF94+AH94+AJ94+AL94)</f>
        <v>490</v>
      </c>
      <c r="E94" s="121">
        <f>SUM(G94+I94+K94+M94+O94+Q94+S94+U94+W94+Y94+AA94+AC94+AE94+AG94+AI94+AK94+AM94)</f>
        <v>657</v>
      </c>
      <c r="F94" s="122">
        <v>4</v>
      </c>
      <c r="G94" s="123">
        <v>5</v>
      </c>
      <c r="H94" s="122">
        <v>5</v>
      </c>
      <c r="I94" s="123">
        <v>3</v>
      </c>
      <c r="J94" s="122">
        <v>3</v>
      </c>
      <c r="K94" s="44">
        <v>3</v>
      </c>
      <c r="L94" s="122">
        <v>3</v>
      </c>
      <c r="M94" s="44">
        <v>5</v>
      </c>
      <c r="N94" s="122">
        <v>5</v>
      </c>
      <c r="O94" s="44">
        <v>12</v>
      </c>
      <c r="P94" s="122">
        <v>3</v>
      </c>
      <c r="Q94" s="44">
        <v>9</v>
      </c>
      <c r="R94" s="122">
        <v>9</v>
      </c>
      <c r="S94" s="44">
        <v>7</v>
      </c>
      <c r="T94" s="122">
        <v>10</v>
      </c>
      <c r="U94" s="44">
        <v>28</v>
      </c>
      <c r="V94" s="122">
        <v>7</v>
      </c>
      <c r="W94" s="44">
        <v>46</v>
      </c>
      <c r="X94" s="122">
        <v>19</v>
      </c>
      <c r="Y94" s="44">
        <v>51</v>
      </c>
      <c r="Z94" s="122">
        <v>26</v>
      </c>
      <c r="AA94" s="44">
        <v>61</v>
      </c>
      <c r="AB94" s="122">
        <v>45</v>
      </c>
      <c r="AC94" s="44">
        <v>59</v>
      </c>
      <c r="AD94" s="122">
        <v>40</v>
      </c>
      <c r="AE94" s="44">
        <v>62</v>
      </c>
      <c r="AF94" s="122">
        <v>71</v>
      </c>
      <c r="AG94" s="44">
        <v>67</v>
      </c>
      <c r="AH94" s="122">
        <v>82</v>
      </c>
      <c r="AI94" s="44">
        <v>76</v>
      </c>
      <c r="AJ94" s="122">
        <v>74</v>
      </c>
      <c r="AK94" s="44">
        <v>75</v>
      </c>
      <c r="AL94" s="124">
        <v>84</v>
      </c>
      <c r="AM94" s="125">
        <v>88</v>
      </c>
      <c r="AN94" s="123">
        <v>1147</v>
      </c>
      <c r="AO94" s="126">
        <v>1009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206</v>
      </c>
      <c r="D95" s="542"/>
      <c r="E95" s="543">
        <f>SUM(K95+M95+O95+Q95+S95+U95+W95+Y95+AA95+AC95+AE95+AG95+AI95+AK95+AM95)</f>
        <v>206</v>
      </c>
      <c r="F95" s="544"/>
      <c r="G95" s="545"/>
      <c r="H95" s="544"/>
      <c r="I95" s="545"/>
      <c r="J95" s="544"/>
      <c r="K95" s="534"/>
      <c r="L95" s="544"/>
      <c r="M95" s="534">
        <v>12</v>
      </c>
      <c r="N95" s="544"/>
      <c r="O95" s="534">
        <v>33</v>
      </c>
      <c r="P95" s="544"/>
      <c r="Q95" s="534">
        <v>52</v>
      </c>
      <c r="R95" s="544"/>
      <c r="S95" s="534">
        <v>52</v>
      </c>
      <c r="T95" s="544"/>
      <c r="U95" s="534">
        <v>42</v>
      </c>
      <c r="V95" s="544"/>
      <c r="W95" s="534">
        <v>13</v>
      </c>
      <c r="X95" s="544"/>
      <c r="Y95" s="534">
        <v>2</v>
      </c>
      <c r="Z95" s="544"/>
      <c r="AA95" s="534"/>
      <c r="AB95" s="544"/>
      <c r="AC95" s="534"/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206</v>
      </c>
      <c r="AO95" s="547">
        <v>158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0</v>
      </c>
      <c r="D96" s="138"/>
      <c r="E96" s="139">
        <f>SUM(K96+M96+O96+Q96+S96+U96+W96+Y96+AA96+AC96+AE96+AG96+AI96+AK96+AM96)</f>
        <v>0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/>
      <c r="AO96" s="144"/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467</v>
      </c>
      <c r="D97" s="148">
        <f>SUM(F97+H97+J97+L97+N97+P97+R97+T97+V97+X97+Z97+AB97+AD97+AF97+AH97+AJ97+AL97)</f>
        <v>128</v>
      </c>
      <c r="E97" s="149">
        <f>SUM(G97+I97+K97+M97+O97+Q97+S97+U97+W97+Y97+AA97+AC97+AE97+AG97+AI97+AK97+AM97)</f>
        <v>339</v>
      </c>
      <c r="F97" s="38">
        <v>1</v>
      </c>
      <c r="G97" s="39">
        <v>0</v>
      </c>
      <c r="H97" s="38">
        <v>0</v>
      </c>
      <c r="I97" s="39">
        <v>0</v>
      </c>
      <c r="J97" s="38">
        <v>0</v>
      </c>
      <c r="K97" s="39">
        <v>0</v>
      </c>
      <c r="L97" s="38">
        <v>2</v>
      </c>
      <c r="M97" s="39">
        <v>0</v>
      </c>
      <c r="N97" s="38">
        <v>8</v>
      </c>
      <c r="O97" s="39">
        <v>17</v>
      </c>
      <c r="P97" s="38">
        <v>24</v>
      </c>
      <c r="Q97" s="39">
        <v>37</v>
      </c>
      <c r="R97" s="38">
        <v>17</v>
      </c>
      <c r="S97" s="39">
        <v>49</v>
      </c>
      <c r="T97" s="38">
        <v>19</v>
      </c>
      <c r="U97" s="39">
        <v>46</v>
      </c>
      <c r="V97" s="38">
        <v>16</v>
      </c>
      <c r="W97" s="39">
        <v>42</v>
      </c>
      <c r="X97" s="38">
        <v>8</v>
      </c>
      <c r="Y97" s="39">
        <v>49</v>
      </c>
      <c r="Z97" s="38">
        <v>22</v>
      </c>
      <c r="AA97" s="39">
        <v>34</v>
      </c>
      <c r="AB97" s="38">
        <v>7</v>
      </c>
      <c r="AC97" s="39">
        <v>25</v>
      </c>
      <c r="AD97" s="38">
        <v>0</v>
      </c>
      <c r="AE97" s="39">
        <v>14</v>
      </c>
      <c r="AF97" s="38">
        <v>3</v>
      </c>
      <c r="AG97" s="39">
        <v>12</v>
      </c>
      <c r="AH97" s="38">
        <v>0</v>
      </c>
      <c r="AI97" s="39">
        <v>8</v>
      </c>
      <c r="AJ97" s="38">
        <v>1</v>
      </c>
      <c r="AK97" s="39">
        <v>1</v>
      </c>
      <c r="AL97" s="45">
        <v>0</v>
      </c>
      <c r="AM97" s="150">
        <v>5</v>
      </c>
      <c r="AN97" s="55">
        <v>467</v>
      </c>
      <c r="AO97" s="70">
        <v>364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>
        <v>0</v>
      </c>
      <c r="AQ98" s="83">
        <v>0</v>
      </c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549</v>
      </c>
      <c r="D99" s="160">
        <f t="shared" ref="D99:E103" si="31">SUM(F99+H99+J99+L99+N99+P99+R99+T99+V99+X99+Z99+AB99+AD99+AF99+AH99+AJ99+AL99)</f>
        <v>239</v>
      </c>
      <c r="E99" s="161">
        <f t="shared" si="31"/>
        <v>310</v>
      </c>
      <c r="F99" s="58">
        <v>34</v>
      </c>
      <c r="G99" s="51">
        <v>38</v>
      </c>
      <c r="H99" s="58">
        <v>18</v>
      </c>
      <c r="I99" s="51">
        <v>19</v>
      </c>
      <c r="J99" s="58">
        <v>15</v>
      </c>
      <c r="K99" s="48">
        <v>8</v>
      </c>
      <c r="L99" s="58">
        <v>7</v>
      </c>
      <c r="M99" s="48">
        <v>11</v>
      </c>
      <c r="N99" s="58">
        <v>1</v>
      </c>
      <c r="O99" s="48">
        <v>9</v>
      </c>
      <c r="P99" s="58">
        <v>2</v>
      </c>
      <c r="Q99" s="48">
        <v>8</v>
      </c>
      <c r="R99" s="58">
        <v>4</v>
      </c>
      <c r="S99" s="48">
        <v>7</v>
      </c>
      <c r="T99" s="58">
        <v>4</v>
      </c>
      <c r="U99" s="48">
        <v>16</v>
      </c>
      <c r="V99" s="58">
        <v>8</v>
      </c>
      <c r="W99" s="48">
        <v>16</v>
      </c>
      <c r="X99" s="58">
        <v>8</v>
      </c>
      <c r="Y99" s="48">
        <v>14</v>
      </c>
      <c r="Z99" s="58">
        <v>8</v>
      </c>
      <c r="AA99" s="48">
        <v>16</v>
      </c>
      <c r="AB99" s="58">
        <v>14</v>
      </c>
      <c r="AC99" s="48">
        <v>21</v>
      </c>
      <c r="AD99" s="58">
        <v>11</v>
      </c>
      <c r="AE99" s="48">
        <v>34</v>
      </c>
      <c r="AF99" s="58">
        <v>19</v>
      </c>
      <c r="AG99" s="48">
        <v>26</v>
      </c>
      <c r="AH99" s="58">
        <v>25</v>
      </c>
      <c r="AI99" s="51">
        <v>23</v>
      </c>
      <c r="AJ99" s="58">
        <v>26</v>
      </c>
      <c r="AK99" s="51">
        <v>14</v>
      </c>
      <c r="AL99" s="75">
        <v>35</v>
      </c>
      <c r="AM99" s="143">
        <v>30</v>
      </c>
      <c r="AN99" s="51">
        <v>549</v>
      </c>
      <c r="AO99" s="144">
        <v>470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130</v>
      </c>
      <c r="D100" s="148">
        <f t="shared" si="31"/>
        <v>56</v>
      </c>
      <c r="E100" s="149">
        <f t="shared" si="31"/>
        <v>74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1</v>
      </c>
      <c r="M100" s="39">
        <v>0</v>
      </c>
      <c r="N100" s="38">
        <v>1</v>
      </c>
      <c r="O100" s="39">
        <v>0</v>
      </c>
      <c r="P100" s="38">
        <v>3</v>
      </c>
      <c r="Q100" s="39">
        <v>0</v>
      </c>
      <c r="R100" s="38">
        <v>1</v>
      </c>
      <c r="S100" s="39">
        <v>3</v>
      </c>
      <c r="T100" s="38">
        <v>2</v>
      </c>
      <c r="U100" s="39">
        <v>2</v>
      </c>
      <c r="V100" s="38">
        <v>1</v>
      </c>
      <c r="W100" s="39">
        <v>6</v>
      </c>
      <c r="X100" s="38">
        <v>4</v>
      </c>
      <c r="Y100" s="39">
        <v>10</v>
      </c>
      <c r="Z100" s="38">
        <v>5</v>
      </c>
      <c r="AA100" s="39">
        <v>7</v>
      </c>
      <c r="AB100" s="38">
        <v>3</v>
      </c>
      <c r="AC100" s="55">
        <v>5</v>
      </c>
      <c r="AD100" s="38">
        <v>1</v>
      </c>
      <c r="AE100" s="55">
        <v>7</v>
      </c>
      <c r="AF100" s="38">
        <v>4</v>
      </c>
      <c r="AG100" s="55">
        <v>12</v>
      </c>
      <c r="AH100" s="38">
        <v>11</v>
      </c>
      <c r="AI100" s="55">
        <v>10</v>
      </c>
      <c r="AJ100" s="38">
        <v>8</v>
      </c>
      <c r="AK100" s="55">
        <v>4</v>
      </c>
      <c r="AL100" s="45">
        <v>11</v>
      </c>
      <c r="AM100" s="150">
        <v>8</v>
      </c>
      <c r="AN100" s="55">
        <v>130</v>
      </c>
      <c r="AO100" s="70">
        <v>81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48</v>
      </c>
      <c r="D101" s="164">
        <f t="shared" si="31"/>
        <v>24</v>
      </c>
      <c r="E101" s="149">
        <f t="shared" si="31"/>
        <v>24</v>
      </c>
      <c r="F101" s="38">
        <v>6</v>
      </c>
      <c r="G101" s="55">
        <v>9</v>
      </c>
      <c r="H101" s="38">
        <v>2</v>
      </c>
      <c r="I101" s="55">
        <v>2</v>
      </c>
      <c r="J101" s="38">
        <v>1</v>
      </c>
      <c r="K101" s="39">
        <v>0</v>
      </c>
      <c r="L101" s="38">
        <v>1</v>
      </c>
      <c r="M101" s="39">
        <v>1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1</v>
      </c>
      <c r="V101" s="38">
        <v>1</v>
      </c>
      <c r="W101" s="39">
        <v>3</v>
      </c>
      <c r="X101" s="38">
        <v>1</v>
      </c>
      <c r="Y101" s="39">
        <v>0</v>
      </c>
      <c r="Z101" s="38">
        <v>3</v>
      </c>
      <c r="AA101" s="39">
        <v>3</v>
      </c>
      <c r="AB101" s="38">
        <v>1</v>
      </c>
      <c r="AC101" s="55">
        <v>3</v>
      </c>
      <c r="AD101" s="38">
        <v>1</v>
      </c>
      <c r="AE101" s="55">
        <v>0</v>
      </c>
      <c r="AF101" s="38">
        <v>2</v>
      </c>
      <c r="AG101" s="55">
        <v>0</v>
      </c>
      <c r="AH101" s="38">
        <v>3</v>
      </c>
      <c r="AI101" s="55">
        <v>1</v>
      </c>
      <c r="AJ101" s="38">
        <v>2</v>
      </c>
      <c r="AK101" s="55">
        <v>1</v>
      </c>
      <c r="AL101" s="45">
        <v>0</v>
      </c>
      <c r="AM101" s="150">
        <v>0</v>
      </c>
      <c r="AN101" s="55">
        <v>48</v>
      </c>
      <c r="AO101" s="70">
        <v>44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344</v>
      </c>
      <c r="D102" s="148">
        <f t="shared" si="31"/>
        <v>129</v>
      </c>
      <c r="E102" s="149">
        <f t="shared" si="31"/>
        <v>215</v>
      </c>
      <c r="F102" s="38">
        <v>1</v>
      </c>
      <c r="G102" s="55">
        <v>1</v>
      </c>
      <c r="H102" s="38">
        <v>23</v>
      </c>
      <c r="I102" s="55">
        <v>23</v>
      </c>
      <c r="J102" s="38">
        <v>15</v>
      </c>
      <c r="K102" s="39">
        <v>31</v>
      </c>
      <c r="L102" s="38">
        <v>2</v>
      </c>
      <c r="M102" s="39">
        <v>15</v>
      </c>
      <c r="N102" s="38">
        <v>1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3</v>
      </c>
      <c r="V102" s="38">
        <v>0</v>
      </c>
      <c r="W102" s="39">
        <v>0</v>
      </c>
      <c r="X102" s="38">
        <v>0</v>
      </c>
      <c r="Y102" s="39">
        <v>3</v>
      </c>
      <c r="Z102" s="38">
        <v>1</v>
      </c>
      <c r="AA102" s="39">
        <v>2</v>
      </c>
      <c r="AB102" s="38">
        <v>2</v>
      </c>
      <c r="AC102" s="39">
        <v>7</v>
      </c>
      <c r="AD102" s="38">
        <v>2</v>
      </c>
      <c r="AE102" s="39">
        <v>4</v>
      </c>
      <c r="AF102" s="38">
        <v>24</v>
      </c>
      <c r="AG102" s="39">
        <v>40</v>
      </c>
      <c r="AH102" s="38">
        <v>23</v>
      </c>
      <c r="AI102" s="55">
        <v>42</v>
      </c>
      <c r="AJ102" s="38">
        <v>17</v>
      </c>
      <c r="AK102" s="55">
        <v>19</v>
      </c>
      <c r="AL102" s="45">
        <v>18</v>
      </c>
      <c r="AM102" s="150">
        <v>25</v>
      </c>
      <c r="AN102" s="55">
        <v>344</v>
      </c>
      <c r="AO102" s="70">
        <v>269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270</v>
      </c>
      <c r="D103" s="166">
        <f t="shared" si="31"/>
        <v>167</v>
      </c>
      <c r="E103" s="167">
        <f t="shared" si="31"/>
        <v>103</v>
      </c>
      <c r="F103" s="80">
        <v>10</v>
      </c>
      <c r="G103" s="83">
        <v>5</v>
      </c>
      <c r="H103" s="80">
        <v>3</v>
      </c>
      <c r="I103" s="83">
        <v>8</v>
      </c>
      <c r="J103" s="80">
        <v>3</v>
      </c>
      <c r="K103" s="82">
        <v>2</v>
      </c>
      <c r="L103" s="80">
        <v>3</v>
      </c>
      <c r="M103" s="82">
        <v>6</v>
      </c>
      <c r="N103" s="80">
        <v>1</v>
      </c>
      <c r="O103" s="82">
        <v>0</v>
      </c>
      <c r="P103" s="80">
        <v>3</v>
      </c>
      <c r="Q103" s="82">
        <v>3</v>
      </c>
      <c r="R103" s="80">
        <v>13</v>
      </c>
      <c r="S103" s="82">
        <v>5</v>
      </c>
      <c r="T103" s="80">
        <v>8</v>
      </c>
      <c r="U103" s="82">
        <v>4</v>
      </c>
      <c r="V103" s="80">
        <v>8</v>
      </c>
      <c r="W103" s="82">
        <v>6</v>
      </c>
      <c r="X103" s="80">
        <v>3</v>
      </c>
      <c r="Y103" s="82">
        <v>5</v>
      </c>
      <c r="Z103" s="80">
        <v>12</v>
      </c>
      <c r="AA103" s="82">
        <v>5</v>
      </c>
      <c r="AB103" s="80">
        <v>19</v>
      </c>
      <c r="AC103" s="82">
        <v>7</v>
      </c>
      <c r="AD103" s="80">
        <v>11</v>
      </c>
      <c r="AE103" s="82">
        <v>7</v>
      </c>
      <c r="AF103" s="80">
        <v>13</v>
      </c>
      <c r="AG103" s="82">
        <v>8</v>
      </c>
      <c r="AH103" s="80">
        <v>22</v>
      </c>
      <c r="AI103" s="82">
        <v>6</v>
      </c>
      <c r="AJ103" s="80">
        <v>16</v>
      </c>
      <c r="AK103" s="82">
        <v>7</v>
      </c>
      <c r="AL103" s="84">
        <v>19</v>
      </c>
      <c r="AM103" s="168">
        <v>19</v>
      </c>
      <c r="AN103" s="83">
        <v>255</v>
      </c>
      <c r="AO103" s="157">
        <v>149</v>
      </c>
      <c r="AP103" s="158">
        <v>2</v>
      </c>
      <c r="AQ103" s="83">
        <v>3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3161</v>
      </c>
      <c r="D104" s="170">
        <f t="shared" si="32"/>
        <v>1233</v>
      </c>
      <c r="E104" s="153">
        <f t="shared" si="32"/>
        <v>1928</v>
      </c>
      <c r="F104" s="91">
        <f t="shared" si="32"/>
        <v>56</v>
      </c>
      <c r="G104" s="96">
        <f t="shared" si="32"/>
        <v>58</v>
      </c>
      <c r="H104" s="91">
        <f t="shared" si="32"/>
        <v>51</v>
      </c>
      <c r="I104" s="96">
        <f t="shared" si="32"/>
        <v>55</v>
      </c>
      <c r="J104" s="549">
        <f t="shared" si="32"/>
        <v>37</v>
      </c>
      <c r="K104" s="550">
        <f t="shared" si="32"/>
        <v>44</v>
      </c>
      <c r="L104" s="549">
        <f t="shared" si="32"/>
        <v>19</v>
      </c>
      <c r="M104" s="550">
        <f t="shared" si="32"/>
        <v>50</v>
      </c>
      <c r="N104" s="549">
        <f t="shared" si="32"/>
        <v>17</v>
      </c>
      <c r="O104" s="550">
        <f t="shared" si="32"/>
        <v>71</v>
      </c>
      <c r="P104" s="549">
        <f t="shared" si="32"/>
        <v>35</v>
      </c>
      <c r="Q104" s="550">
        <f t="shared" si="32"/>
        <v>109</v>
      </c>
      <c r="R104" s="549">
        <f t="shared" si="32"/>
        <v>44</v>
      </c>
      <c r="S104" s="550">
        <f t="shared" si="32"/>
        <v>123</v>
      </c>
      <c r="T104" s="549">
        <f t="shared" si="32"/>
        <v>43</v>
      </c>
      <c r="U104" s="550">
        <f t="shared" si="32"/>
        <v>142</v>
      </c>
      <c r="V104" s="549">
        <f t="shared" si="32"/>
        <v>41</v>
      </c>
      <c r="W104" s="550">
        <f t="shared" si="32"/>
        <v>132</v>
      </c>
      <c r="X104" s="549">
        <f t="shared" si="32"/>
        <v>43</v>
      </c>
      <c r="Y104" s="550">
        <f t="shared" si="32"/>
        <v>134</v>
      </c>
      <c r="Z104" s="549">
        <f t="shared" si="32"/>
        <v>77</v>
      </c>
      <c r="AA104" s="550">
        <f t="shared" si="32"/>
        <v>128</v>
      </c>
      <c r="AB104" s="549">
        <f t="shared" si="32"/>
        <v>91</v>
      </c>
      <c r="AC104" s="550">
        <f t="shared" si="32"/>
        <v>127</v>
      </c>
      <c r="AD104" s="549">
        <f t="shared" si="32"/>
        <v>66</v>
      </c>
      <c r="AE104" s="550">
        <f t="shared" si="32"/>
        <v>128</v>
      </c>
      <c r="AF104" s="549">
        <f t="shared" si="32"/>
        <v>136</v>
      </c>
      <c r="AG104" s="550">
        <f t="shared" si="32"/>
        <v>165</v>
      </c>
      <c r="AH104" s="549">
        <f t="shared" si="32"/>
        <v>166</v>
      </c>
      <c r="AI104" s="550">
        <f t="shared" si="32"/>
        <v>166</v>
      </c>
      <c r="AJ104" s="549">
        <f t="shared" si="32"/>
        <v>144</v>
      </c>
      <c r="AK104" s="550">
        <f t="shared" si="32"/>
        <v>121</v>
      </c>
      <c r="AL104" s="551">
        <f t="shared" si="32"/>
        <v>167</v>
      </c>
      <c r="AM104" s="552">
        <f t="shared" si="32"/>
        <v>175</v>
      </c>
      <c r="AN104" s="96">
        <f t="shared" si="32"/>
        <v>3146</v>
      </c>
      <c r="AO104" s="175">
        <f t="shared" si="32"/>
        <v>2544</v>
      </c>
      <c r="AP104" s="176">
        <f t="shared" si="32"/>
        <v>2</v>
      </c>
      <c r="AQ104" s="96">
        <f t="shared" si="32"/>
        <v>3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70" t="s">
        <v>191</v>
      </c>
      <c r="G108" s="517" t="s">
        <v>192</v>
      </c>
      <c r="H108" s="511" t="s">
        <v>191</v>
      </c>
      <c r="I108" s="567" t="s">
        <v>192</v>
      </c>
      <c r="J108" s="570" t="s">
        <v>191</v>
      </c>
      <c r="K108" s="517" t="s">
        <v>192</v>
      </c>
      <c r="L108" s="570" t="s">
        <v>191</v>
      </c>
      <c r="M108" s="517" t="s">
        <v>192</v>
      </c>
      <c r="N108" s="570" t="s">
        <v>191</v>
      </c>
      <c r="O108" s="517" t="s">
        <v>192</v>
      </c>
      <c r="P108" s="511" t="s">
        <v>191</v>
      </c>
      <c r="Q108" s="567" t="s">
        <v>192</v>
      </c>
      <c r="R108" s="511" t="s">
        <v>191</v>
      </c>
      <c r="S108" s="567" t="s">
        <v>192</v>
      </c>
      <c r="T108" s="570" t="s">
        <v>191</v>
      </c>
      <c r="U108" s="517" t="s">
        <v>192</v>
      </c>
      <c r="V108" s="511" t="s">
        <v>191</v>
      </c>
      <c r="W108" s="567" t="s">
        <v>192</v>
      </c>
      <c r="X108" s="511" t="s">
        <v>191</v>
      </c>
      <c r="Y108" s="567" t="s">
        <v>192</v>
      </c>
      <c r="Z108" s="570" t="s">
        <v>191</v>
      </c>
      <c r="AA108" s="517" t="s">
        <v>192</v>
      </c>
      <c r="AB108" s="570" t="s">
        <v>191</v>
      </c>
      <c r="AC108" s="517" t="s">
        <v>192</v>
      </c>
      <c r="AD108" s="511" t="s">
        <v>191</v>
      </c>
      <c r="AE108" s="567" t="s">
        <v>192</v>
      </c>
      <c r="AF108" s="511" t="s">
        <v>191</v>
      </c>
      <c r="AG108" s="567" t="s">
        <v>192</v>
      </c>
      <c r="AH108" s="570" t="s">
        <v>191</v>
      </c>
      <c r="AI108" s="517" t="s">
        <v>192</v>
      </c>
      <c r="AJ108" s="511" t="s">
        <v>191</v>
      </c>
      <c r="AK108" s="567" t="s">
        <v>192</v>
      </c>
      <c r="AL108" s="570" t="s">
        <v>191</v>
      </c>
      <c r="AM108" s="553" t="s">
        <v>192</v>
      </c>
      <c r="AN108" s="668"/>
      <c r="AO108" s="568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>
        <v>0</v>
      </c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34</v>
      </c>
      <c r="D110" s="166">
        <f t="shared" si="34"/>
        <v>2</v>
      </c>
      <c r="E110" s="167">
        <f t="shared" si="35"/>
        <v>32</v>
      </c>
      <c r="F110" s="80">
        <v>1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1</v>
      </c>
      <c r="O110" s="82">
        <v>6</v>
      </c>
      <c r="P110" s="80">
        <v>0</v>
      </c>
      <c r="Q110" s="82">
        <v>4</v>
      </c>
      <c r="R110" s="80">
        <v>0</v>
      </c>
      <c r="S110" s="82">
        <v>3</v>
      </c>
      <c r="T110" s="80">
        <v>0</v>
      </c>
      <c r="U110" s="82">
        <v>3</v>
      </c>
      <c r="V110" s="80">
        <v>0</v>
      </c>
      <c r="W110" s="82">
        <v>4</v>
      </c>
      <c r="X110" s="80">
        <v>0</v>
      </c>
      <c r="Y110" s="82">
        <v>1</v>
      </c>
      <c r="Z110" s="80">
        <v>0</v>
      </c>
      <c r="AA110" s="82">
        <v>0</v>
      </c>
      <c r="AB110" s="80">
        <v>0</v>
      </c>
      <c r="AC110" s="82">
        <v>5</v>
      </c>
      <c r="AD110" s="80">
        <v>0</v>
      </c>
      <c r="AE110" s="82">
        <v>3</v>
      </c>
      <c r="AF110" s="80">
        <v>0</v>
      </c>
      <c r="AG110" s="82">
        <v>3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34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>
        <v>0</v>
      </c>
      <c r="AP111" s="533">
        <v>0</v>
      </c>
      <c r="AQ111" s="548">
        <v>0</v>
      </c>
      <c r="AR111" s="533">
        <v>0</v>
      </c>
      <c r="AS111" s="533">
        <v>0</v>
      </c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>
        <v>0</v>
      </c>
      <c r="AP113" s="83">
        <v>0</v>
      </c>
      <c r="AQ113" s="158">
        <v>0</v>
      </c>
      <c r="AR113" s="83">
        <v>0</v>
      </c>
      <c r="AS113" s="83">
        <v>0</v>
      </c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>
        <v>0</v>
      </c>
      <c r="AP114" s="533">
        <v>0</v>
      </c>
      <c r="AQ114" s="548">
        <v>0</v>
      </c>
      <c r="AR114" s="533">
        <v>0</v>
      </c>
      <c r="AS114" s="533">
        <v>0</v>
      </c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152</v>
      </c>
      <c r="D115" s="148">
        <f t="shared" si="34"/>
        <v>114</v>
      </c>
      <c r="E115" s="149">
        <f t="shared" si="35"/>
        <v>38</v>
      </c>
      <c r="F115" s="80">
        <v>0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2</v>
      </c>
      <c r="M115" s="82">
        <v>0</v>
      </c>
      <c r="N115" s="80">
        <v>4</v>
      </c>
      <c r="O115" s="82">
        <v>0</v>
      </c>
      <c r="P115" s="80">
        <v>22</v>
      </c>
      <c r="Q115" s="82">
        <v>3</v>
      </c>
      <c r="R115" s="80">
        <v>16</v>
      </c>
      <c r="S115" s="82">
        <v>7</v>
      </c>
      <c r="T115" s="80">
        <v>19</v>
      </c>
      <c r="U115" s="82">
        <v>11</v>
      </c>
      <c r="V115" s="80">
        <v>15</v>
      </c>
      <c r="W115" s="82">
        <v>6</v>
      </c>
      <c r="X115" s="80">
        <v>8</v>
      </c>
      <c r="Y115" s="82">
        <v>4</v>
      </c>
      <c r="Z115" s="80">
        <v>19</v>
      </c>
      <c r="AA115" s="82">
        <v>5</v>
      </c>
      <c r="AB115" s="80">
        <v>6</v>
      </c>
      <c r="AC115" s="82">
        <v>1</v>
      </c>
      <c r="AD115" s="80">
        <v>0</v>
      </c>
      <c r="AE115" s="82">
        <v>0</v>
      </c>
      <c r="AF115" s="80">
        <v>2</v>
      </c>
      <c r="AG115" s="82">
        <v>1</v>
      </c>
      <c r="AH115" s="80">
        <v>0</v>
      </c>
      <c r="AI115" s="82">
        <v>0</v>
      </c>
      <c r="AJ115" s="80">
        <v>1</v>
      </c>
      <c r="AK115" s="82">
        <v>0</v>
      </c>
      <c r="AL115" s="84">
        <v>0</v>
      </c>
      <c r="AM115" s="168">
        <v>0</v>
      </c>
      <c r="AN115" s="83">
        <v>152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>
        <v>0</v>
      </c>
      <c r="AP116" s="533">
        <v>0</v>
      </c>
      <c r="AQ116" s="548">
        <v>0</v>
      </c>
      <c r="AR116" s="533">
        <v>0</v>
      </c>
      <c r="AS116" s="533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15</v>
      </c>
      <c r="D117" s="148">
        <f t="shared" si="34"/>
        <v>10</v>
      </c>
      <c r="E117" s="149">
        <f t="shared" si="35"/>
        <v>5</v>
      </c>
      <c r="F117" s="80">
        <v>0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3</v>
      </c>
      <c r="O117" s="82">
        <v>0</v>
      </c>
      <c r="P117" s="80">
        <v>2</v>
      </c>
      <c r="Q117" s="82">
        <v>2</v>
      </c>
      <c r="R117" s="80">
        <v>1</v>
      </c>
      <c r="S117" s="82">
        <v>1</v>
      </c>
      <c r="T117" s="80">
        <v>0</v>
      </c>
      <c r="U117" s="82">
        <v>0</v>
      </c>
      <c r="V117" s="191">
        <v>0</v>
      </c>
      <c r="W117" s="51">
        <v>1</v>
      </c>
      <c r="X117" s="58">
        <v>0</v>
      </c>
      <c r="Y117" s="48">
        <v>0</v>
      </c>
      <c r="Z117" s="58">
        <v>3</v>
      </c>
      <c r="AA117" s="48">
        <v>0</v>
      </c>
      <c r="AB117" s="58">
        <v>0</v>
      </c>
      <c r="AC117" s="48">
        <v>1</v>
      </c>
      <c r="AD117" s="58">
        <v>0</v>
      </c>
      <c r="AE117" s="48">
        <v>0</v>
      </c>
      <c r="AF117" s="58">
        <v>1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15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21378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164E6B8D-8AF0-48AB-84CA-9AAB0A493039}">
      <formula1>0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",[14]NOMBRE!B2," - ","( ",[14]NOMBRE!C2,[14]NOMBRE!D2,[14]NOMBRE!E2,[14]NOMBRE!F2,[14]NOMBRE!G2,"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",[14]NOMBRE!B3," - ","( ",[14]NOMBRE!C3,[14]NOMBRE!D3,[14]NOMBRE!E3,[14]NOMBRE!F3,[14]NOMBRE!G3,[14]NOMBRE!H3,"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",[14]NOMBRE!B6," - ","( ",[14]NOMBRE!C6,[14]NOMBRE!D6," )")</f>
        <v>MES: DICIEMBRE - ( 12 )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",[14]NOMBRE!B7)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66" t="s">
        <v>116</v>
      </c>
      <c r="V10" s="517" t="s">
        <v>117</v>
      </c>
      <c r="W10" s="563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272</v>
      </c>
      <c r="C11" s="529">
        <v>106</v>
      </c>
      <c r="D11" s="530">
        <v>84</v>
      </c>
      <c r="E11" s="530">
        <v>69</v>
      </c>
      <c r="F11" s="530">
        <v>11</v>
      </c>
      <c r="G11" s="531">
        <v>1</v>
      </c>
      <c r="H11" s="531">
        <v>0</v>
      </c>
      <c r="I11" s="531">
        <v>0</v>
      </c>
      <c r="J11" s="531">
        <v>1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272</v>
      </c>
      <c r="U11" s="38">
        <v>112</v>
      </c>
      <c r="V11" s="39">
        <v>160</v>
      </c>
      <c r="W11" s="40">
        <f t="shared" ref="W11:W36" si="0">SUM(X11+Y11+Z11)</f>
        <v>95</v>
      </c>
      <c r="X11" s="38">
        <v>5</v>
      </c>
      <c r="Y11" s="41">
        <v>90</v>
      </c>
      <c r="Z11" s="39">
        <v>0</v>
      </c>
      <c r="AA11" s="42">
        <f t="shared" ref="AA11:AA37" si="1">SUM(AB11+AC11+AD11)</f>
        <v>4</v>
      </c>
      <c r="AB11" s="38">
        <v>0</v>
      </c>
      <c r="AC11" s="41">
        <v>4</v>
      </c>
      <c r="AD11" s="39">
        <v>0</v>
      </c>
      <c r="AE11" s="43">
        <v>2</v>
      </c>
      <c r="AF11" s="44">
        <v>0</v>
      </c>
      <c r="AG11" s="45">
        <v>19</v>
      </c>
      <c r="AH11" s="534">
        <v>25</v>
      </c>
      <c r="AI11" s="47">
        <v>45</v>
      </c>
      <c r="AJ11" s="45">
        <v>0</v>
      </c>
      <c r="AK11" s="534">
        <v>0</v>
      </c>
      <c r="AL11" s="45">
        <v>1</v>
      </c>
      <c r="AM11" s="534">
        <v>0</v>
      </c>
      <c r="AN11" s="48"/>
      <c r="AO11" s="48"/>
      <c r="AP11" s="48">
        <v>0</v>
      </c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827</v>
      </c>
      <c r="C12" s="38">
        <v>0</v>
      </c>
      <c r="D12" s="41">
        <v>0</v>
      </c>
      <c r="E12" s="41">
        <v>0</v>
      </c>
      <c r="F12" s="41">
        <v>9</v>
      </c>
      <c r="G12" s="41">
        <v>23</v>
      </c>
      <c r="H12" s="41">
        <v>44</v>
      </c>
      <c r="I12" s="41">
        <v>40</v>
      </c>
      <c r="J12" s="41">
        <v>54</v>
      </c>
      <c r="K12" s="41">
        <v>31</v>
      </c>
      <c r="L12" s="41">
        <v>48</v>
      </c>
      <c r="M12" s="41">
        <v>45</v>
      </c>
      <c r="N12" s="41">
        <v>82</v>
      </c>
      <c r="O12" s="41">
        <v>82</v>
      </c>
      <c r="P12" s="41">
        <v>83</v>
      </c>
      <c r="Q12" s="41">
        <v>95</v>
      </c>
      <c r="R12" s="41">
        <v>85</v>
      </c>
      <c r="S12" s="39">
        <v>106</v>
      </c>
      <c r="T12" s="55">
        <v>827</v>
      </c>
      <c r="U12" s="38">
        <v>407</v>
      </c>
      <c r="V12" s="39">
        <v>420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510</v>
      </c>
      <c r="AB12" s="38">
        <v>34</v>
      </c>
      <c r="AC12" s="56">
        <v>476</v>
      </c>
      <c r="AD12" s="39">
        <v>0</v>
      </c>
      <c r="AE12" s="43">
        <v>34</v>
      </c>
      <c r="AF12" s="57">
        <v>0</v>
      </c>
      <c r="AG12" s="38">
        <v>21</v>
      </c>
      <c r="AH12" s="39">
        <v>29</v>
      </c>
      <c r="AI12" s="47">
        <v>692</v>
      </c>
      <c r="AJ12" s="45">
        <v>0</v>
      </c>
      <c r="AK12" s="39">
        <v>6</v>
      </c>
      <c r="AL12" s="45">
        <v>0</v>
      </c>
      <c r="AM12" s="39">
        <v>33</v>
      </c>
      <c r="AN12" s="48"/>
      <c r="AO12" s="48"/>
      <c r="AP12" s="48">
        <v>0</v>
      </c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42</v>
      </c>
      <c r="C13" s="38">
        <v>42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42</v>
      </c>
      <c r="U13" s="38">
        <v>22</v>
      </c>
      <c r="V13" s="39">
        <v>20</v>
      </c>
      <c r="W13" s="40">
        <f t="shared" si="0"/>
        <v>16</v>
      </c>
      <c r="X13" s="38">
        <v>0</v>
      </c>
      <c r="Y13" s="41">
        <v>16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0</v>
      </c>
      <c r="AH13" s="39">
        <v>4</v>
      </c>
      <c r="AI13" s="47">
        <v>18</v>
      </c>
      <c r="AJ13" s="45">
        <v>0</v>
      </c>
      <c r="AK13" s="39">
        <v>0</v>
      </c>
      <c r="AL13" s="45">
        <v>1</v>
      </c>
      <c r="AM13" s="39">
        <v>0</v>
      </c>
      <c r="AN13" s="48"/>
      <c r="AO13" s="48"/>
      <c r="AP13" s="48">
        <v>0</v>
      </c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22</v>
      </c>
      <c r="C14" s="38">
        <v>12</v>
      </c>
      <c r="D14" s="41">
        <v>2</v>
      </c>
      <c r="E14" s="41">
        <v>7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22</v>
      </c>
      <c r="U14" s="38">
        <v>13</v>
      </c>
      <c r="V14" s="39">
        <v>9</v>
      </c>
      <c r="W14" s="40">
        <f t="shared" si="0"/>
        <v>4</v>
      </c>
      <c r="X14" s="38">
        <v>0</v>
      </c>
      <c r="Y14" s="41">
        <v>4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0</v>
      </c>
      <c r="AH14" s="39">
        <v>4</v>
      </c>
      <c r="AI14" s="47">
        <v>0</v>
      </c>
      <c r="AJ14" s="45">
        <v>0</v>
      </c>
      <c r="AK14" s="39">
        <v>0</v>
      </c>
      <c r="AL14" s="45">
        <v>0</v>
      </c>
      <c r="AM14" s="39">
        <v>0</v>
      </c>
      <c r="AN14" s="48"/>
      <c r="AO14" s="48"/>
      <c r="AP14" s="48">
        <v>0</v>
      </c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45</v>
      </c>
      <c r="C15" s="38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2</v>
      </c>
      <c r="J15" s="41">
        <v>1</v>
      </c>
      <c r="K15" s="41">
        <v>3</v>
      </c>
      <c r="L15" s="41">
        <v>0</v>
      </c>
      <c r="M15" s="41">
        <v>7</v>
      </c>
      <c r="N15" s="41">
        <v>4</v>
      </c>
      <c r="O15" s="41">
        <v>4</v>
      </c>
      <c r="P15" s="41">
        <v>10</v>
      </c>
      <c r="Q15" s="41">
        <v>4</v>
      </c>
      <c r="R15" s="41">
        <v>3</v>
      </c>
      <c r="S15" s="39">
        <v>7</v>
      </c>
      <c r="T15" s="55">
        <v>45</v>
      </c>
      <c r="U15" s="38">
        <v>21</v>
      </c>
      <c r="V15" s="39">
        <v>24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17</v>
      </c>
      <c r="AB15" s="38">
        <v>2</v>
      </c>
      <c r="AC15" s="41">
        <v>15</v>
      </c>
      <c r="AD15" s="39">
        <v>0</v>
      </c>
      <c r="AE15" s="43">
        <v>2</v>
      </c>
      <c r="AF15" s="43">
        <v>0</v>
      </c>
      <c r="AG15" s="38">
        <v>1</v>
      </c>
      <c r="AH15" s="39">
        <v>7</v>
      </c>
      <c r="AI15" s="47">
        <v>1</v>
      </c>
      <c r="AJ15" s="45">
        <v>0</v>
      </c>
      <c r="AK15" s="39">
        <v>0</v>
      </c>
      <c r="AL15" s="45">
        <v>0</v>
      </c>
      <c r="AM15" s="39">
        <v>10</v>
      </c>
      <c r="AN15" s="48"/>
      <c r="AO15" s="48"/>
      <c r="AP15" s="48">
        <v>0</v>
      </c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37</v>
      </c>
      <c r="C16" s="38">
        <v>26</v>
      </c>
      <c r="D16" s="41">
        <v>5</v>
      </c>
      <c r="E16" s="41">
        <v>2</v>
      </c>
      <c r="F16" s="41">
        <v>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37</v>
      </c>
      <c r="U16" s="38">
        <v>16</v>
      </c>
      <c r="V16" s="39">
        <v>21</v>
      </c>
      <c r="W16" s="40">
        <f t="shared" si="0"/>
        <v>8</v>
      </c>
      <c r="X16" s="38">
        <v>4</v>
      </c>
      <c r="Y16" s="41">
        <v>4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4</v>
      </c>
      <c r="AF16" s="43">
        <v>0</v>
      </c>
      <c r="AG16" s="38">
        <v>0</v>
      </c>
      <c r="AH16" s="39">
        <v>0</v>
      </c>
      <c r="AI16" s="47">
        <v>17</v>
      </c>
      <c r="AJ16" s="45">
        <v>0</v>
      </c>
      <c r="AK16" s="39">
        <v>0</v>
      </c>
      <c r="AL16" s="45">
        <v>0</v>
      </c>
      <c r="AM16" s="39">
        <v>0</v>
      </c>
      <c r="AN16" s="48"/>
      <c r="AO16" s="48"/>
      <c r="AP16" s="48">
        <v>0</v>
      </c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153</v>
      </c>
      <c r="C17" s="38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3</v>
      </c>
      <c r="K17" s="41">
        <v>3</v>
      </c>
      <c r="L17" s="41">
        <v>4</v>
      </c>
      <c r="M17" s="41">
        <v>13</v>
      </c>
      <c r="N17" s="41">
        <v>10</v>
      </c>
      <c r="O17" s="41">
        <v>19</v>
      </c>
      <c r="P17" s="41">
        <v>21</v>
      </c>
      <c r="Q17" s="41">
        <v>21</v>
      </c>
      <c r="R17" s="41">
        <v>20</v>
      </c>
      <c r="S17" s="39">
        <v>39</v>
      </c>
      <c r="T17" s="55">
        <v>153</v>
      </c>
      <c r="U17" s="38">
        <v>78</v>
      </c>
      <c r="V17" s="39">
        <v>75</v>
      </c>
      <c r="W17" s="40">
        <f t="shared" si="0"/>
        <v>0</v>
      </c>
      <c r="X17" s="38">
        <v>0</v>
      </c>
      <c r="Y17" s="41">
        <v>0</v>
      </c>
      <c r="Z17" s="39">
        <v>0</v>
      </c>
      <c r="AA17" s="62">
        <f t="shared" si="1"/>
        <v>58</v>
      </c>
      <c r="AB17" s="38">
        <v>31</v>
      </c>
      <c r="AC17" s="41">
        <v>27</v>
      </c>
      <c r="AD17" s="39">
        <v>0</v>
      </c>
      <c r="AE17" s="43">
        <v>28</v>
      </c>
      <c r="AF17" s="43">
        <v>12</v>
      </c>
      <c r="AG17" s="38">
        <v>20</v>
      </c>
      <c r="AH17" s="39">
        <v>23</v>
      </c>
      <c r="AI17" s="47">
        <v>647</v>
      </c>
      <c r="AJ17" s="45">
        <v>0</v>
      </c>
      <c r="AK17" s="39">
        <v>104</v>
      </c>
      <c r="AL17" s="45">
        <v>0</v>
      </c>
      <c r="AM17" s="39">
        <v>2</v>
      </c>
      <c r="AN17" s="48"/>
      <c r="AO17" s="48"/>
      <c r="AP17" s="48">
        <v>0</v>
      </c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39">
        <v>0</v>
      </c>
      <c r="T18" s="55">
        <v>0</v>
      </c>
      <c r="U18" s="38">
        <v>0</v>
      </c>
      <c r="V18" s="39">
        <v>0</v>
      </c>
      <c r="W18" s="40">
        <f t="shared" si="0"/>
        <v>0</v>
      </c>
      <c r="X18" s="38">
        <v>0</v>
      </c>
      <c r="Y18" s="41">
        <v>0</v>
      </c>
      <c r="Z18" s="39">
        <v>0</v>
      </c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>
        <v>0</v>
      </c>
      <c r="AK18" s="39">
        <v>0</v>
      </c>
      <c r="AL18" s="45">
        <v>0</v>
      </c>
      <c r="AM18" s="39">
        <v>0</v>
      </c>
      <c r="AN18" s="48"/>
      <c r="AO18" s="48"/>
      <c r="AP18" s="48">
        <v>0</v>
      </c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97</v>
      </c>
      <c r="C19" s="38">
        <v>0</v>
      </c>
      <c r="D19" s="41">
        <v>0</v>
      </c>
      <c r="E19" s="41">
        <v>0</v>
      </c>
      <c r="F19" s="41">
        <v>4</v>
      </c>
      <c r="G19" s="41">
        <v>6</v>
      </c>
      <c r="H19" s="41">
        <v>8</v>
      </c>
      <c r="I19" s="41">
        <v>11</v>
      </c>
      <c r="J19" s="41">
        <v>8</v>
      </c>
      <c r="K19" s="41">
        <v>8</v>
      </c>
      <c r="L19" s="41">
        <v>9</v>
      </c>
      <c r="M19" s="41">
        <v>12</v>
      </c>
      <c r="N19" s="41">
        <v>7</v>
      </c>
      <c r="O19" s="41">
        <v>8</v>
      </c>
      <c r="P19" s="41">
        <v>4</v>
      </c>
      <c r="Q19" s="41">
        <v>8</v>
      </c>
      <c r="R19" s="41">
        <v>2</v>
      </c>
      <c r="S19" s="39">
        <v>2</v>
      </c>
      <c r="T19" s="55">
        <v>97</v>
      </c>
      <c r="U19" s="38">
        <v>21</v>
      </c>
      <c r="V19" s="39">
        <v>76</v>
      </c>
      <c r="W19" s="40">
        <f t="shared" si="0"/>
        <v>0</v>
      </c>
      <c r="X19" s="38">
        <v>0</v>
      </c>
      <c r="Y19" s="41">
        <v>0</v>
      </c>
      <c r="Z19" s="39">
        <v>0</v>
      </c>
      <c r="AA19" s="62">
        <f t="shared" si="1"/>
        <v>40</v>
      </c>
      <c r="AB19" s="38">
        <v>21</v>
      </c>
      <c r="AC19" s="41">
        <v>19</v>
      </c>
      <c r="AD19" s="39">
        <v>0</v>
      </c>
      <c r="AE19" s="43">
        <v>21</v>
      </c>
      <c r="AF19" s="43">
        <v>0</v>
      </c>
      <c r="AG19" s="38">
        <v>2</v>
      </c>
      <c r="AH19" s="39">
        <v>8</v>
      </c>
      <c r="AI19" s="47">
        <v>15</v>
      </c>
      <c r="AJ19" s="45">
        <v>0</v>
      </c>
      <c r="AK19" s="39">
        <v>0</v>
      </c>
      <c r="AL19" s="45">
        <v>0</v>
      </c>
      <c r="AM19" s="39">
        <v>0</v>
      </c>
      <c r="AN19" s="48"/>
      <c r="AO19" s="48"/>
      <c r="AP19" s="48">
        <v>0</v>
      </c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>
        <v>0</v>
      </c>
      <c r="Y20" s="41">
        <v>0</v>
      </c>
      <c r="Z20" s="39">
        <v>0</v>
      </c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>
        <v>0</v>
      </c>
      <c r="AK20" s="39">
        <v>0</v>
      </c>
      <c r="AL20" s="45">
        <v>0</v>
      </c>
      <c r="AM20" s="39">
        <v>0</v>
      </c>
      <c r="AN20" s="48"/>
      <c r="AO20" s="48"/>
      <c r="AP20" s="48">
        <v>0</v>
      </c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43</v>
      </c>
      <c r="C21" s="38">
        <v>0</v>
      </c>
      <c r="D21" s="41">
        <v>0</v>
      </c>
      <c r="E21" s="41">
        <v>0</v>
      </c>
      <c r="F21" s="41">
        <v>0</v>
      </c>
      <c r="G21" s="41">
        <v>2</v>
      </c>
      <c r="H21" s="41">
        <v>2</v>
      </c>
      <c r="I21" s="41">
        <v>0</v>
      </c>
      <c r="J21" s="41">
        <v>2</v>
      </c>
      <c r="K21" s="41">
        <v>2</v>
      </c>
      <c r="L21" s="41">
        <v>4</v>
      </c>
      <c r="M21" s="41">
        <v>3</v>
      </c>
      <c r="N21" s="41">
        <v>5</v>
      </c>
      <c r="O21" s="41">
        <v>11</v>
      </c>
      <c r="P21" s="41">
        <v>4</v>
      </c>
      <c r="Q21" s="41">
        <v>4</v>
      </c>
      <c r="R21" s="41">
        <v>4</v>
      </c>
      <c r="S21" s="39">
        <v>0</v>
      </c>
      <c r="T21" s="55">
        <v>43</v>
      </c>
      <c r="U21" s="38">
        <v>14</v>
      </c>
      <c r="V21" s="39">
        <v>29</v>
      </c>
      <c r="W21" s="40">
        <f t="shared" si="0"/>
        <v>0</v>
      </c>
      <c r="X21" s="38">
        <v>0</v>
      </c>
      <c r="Y21" s="41">
        <v>0</v>
      </c>
      <c r="Z21" s="39">
        <v>0</v>
      </c>
      <c r="AA21" s="62">
        <f t="shared" si="1"/>
        <v>37</v>
      </c>
      <c r="AB21" s="38">
        <v>17</v>
      </c>
      <c r="AC21" s="41">
        <v>20</v>
      </c>
      <c r="AD21" s="39">
        <v>0</v>
      </c>
      <c r="AE21" s="43">
        <v>17</v>
      </c>
      <c r="AF21" s="43">
        <v>0</v>
      </c>
      <c r="AG21" s="38">
        <v>13</v>
      </c>
      <c r="AH21" s="39">
        <v>3</v>
      </c>
      <c r="AI21" s="47">
        <v>1</v>
      </c>
      <c r="AJ21" s="45">
        <v>0</v>
      </c>
      <c r="AK21" s="39">
        <v>9</v>
      </c>
      <c r="AL21" s="45">
        <v>0</v>
      </c>
      <c r="AM21" s="39">
        <v>0</v>
      </c>
      <c r="AN21" s="48"/>
      <c r="AO21" s="48"/>
      <c r="AP21" s="48">
        <v>0</v>
      </c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39">
        <v>0</v>
      </c>
      <c r="T22" s="55">
        <v>0</v>
      </c>
      <c r="U22" s="38">
        <v>0</v>
      </c>
      <c r="V22" s="39">
        <v>0</v>
      </c>
      <c r="W22" s="40">
        <f t="shared" si="0"/>
        <v>0</v>
      </c>
      <c r="X22" s="38">
        <v>0</v>
      </c>
      <c r="Y22" s="41">
        <v>0</v>
      </c>
      <c r="Z22" s="39">
        <v>0</v>
      </c>
      <c r="AA22" s="62">
        <f t="shared" si="1"/>
        <v>0</v>
      </c>
      <c r="AB22" s="38">
        <v>0</v>
      </c>
      <c r="AC22" s="41">
        <v>0</v>
      </c>
      <c r="AD22" s="39">
        <v>0</v>
      </c>
      <c r="AE22" s="43">
        <v>0</v>
      </c>
      <c r="AF22" s="43">
        <v>0</v>
      </c>
      <c r="AG22" s="38">
        <v>0</v>
      </c>
      <c r="AH22" s="39">
        <v>0</v>
      </c>
      <c r="AI22" s="47">
        <v>0</v>
      </c>
      <c r="AJ22" s="45">
        <v>0</v>
      </c>
      <c r="AK22" s="39">
        <v>0</v>
      </c>
      <c r="AL22" s="45">
        <v>0</v>
      </c>
      <c r="AM22" s="39">
        <v>0</v>
      </c>
      <c r="AN22" s="48"/>
      <c r="AO22" s="48"/>
      <c r="AP22" s="48">
        <v>0</v>
      </c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39">
        <v>0</v>
      </c>
      <c r="T23" s="55">
        <v>0</v>
      </c>
      <c r="U23" s="38">
        <v>0</v>
      </c>
      <c r="V23" s="39">
        <v>0</v>
      </c>
      <c r="W23" s="40">
        <f t="shared" si="0"/>
        <v>0</v>
      </c>
      <c r="X23" s="38">
        <v>0</v>
      </c>
      <c r="Y23" s="41">
        <v>0</v>
      </c>
      <c r="Z23" s="39">
        <v>0</v>
      </c>
      <c r="AA23" s="62">
        <f t="shared" si="1"/>
        <v>0</v>
      </c>
      <c r="AB23" s="38">
        <v>0</v>
      </c>
      <c r="AC23" s="41">
        <v>0</v>
      </c>
      <c r="AD23" s="39">
        <v>0</v>
      </c>
      <c r="AE23" s="43">
        <v>0</v>
      </c>
      <c r="AF23" s="43">
        <v>0</v>
      </c>
      <c r="AG23" s="38">
        <v>0</v>
      </c>
      <c r="AH23" s="39">
        <v>0</v>
      </c>
      <c r="AI23" s="47">
        <v>0</v>
      </c>
      <c r="AJ23" s="45">
        <v>0</v>
      </c>
      <c r="AK23" s="39">
        <v>0</v>
      </c>
      <c r="AL23" s="45">
        <v>0</v>
      </c>
      <c r="AM23" s="39">
        <v>0</v>
      </c>
      <c r="AN23" s="48"/>
      <c r="AO23" s="48"/>
      <c r="AP23" s="48">
        <v>0</v>
      </c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39">
        <v>0</v>
      </c>
      <c r="T24" s="55">
        <v>0</v>
      </c>
      <c r="U24" s="38">
        <v>0</v>
      </c>
      <c r="V24" s="39">
        <v>0</v>
      </c>
      <c r="W24" s="40">
        <f t="shared" si="0"/>
        <v>0</v>
      </c>
      <c r="X24" s="38">
        <v>0</v>
      </c>
      <c r="Y24" s="41">
        <v>0</v>
      </c>
      <c r="Z24" s="39">
        <v>0</v>
      </c>
      <c r="AA24" s="62">
        <f t="shared" si="1"/>
        <v>0</v>
      </c>
      <c r="AB24" s="38">
        <v>0</v>
      </c>
      <c r="AC24" s="41">
        <v>0</v>
      </c>
      <c r="AD24" s="39">
        <v>0</v>
      </c>
      <c r="AE24" s="43">
        <v>0</v>
      </c>
      <c r="AF24" s="43">
        <v>0</v>
      </c>
      <c r="AG24" s="38">
        <v>0</v>
      </c>
      <c r="AH24" s="39">
        <v>0</v>
      </c>
      <c r="AI24" s="47">
        <v>0</v>
      </c>
      <c r="AJ24" s="45">
        <v>0</v>
      </c>
      <c r="AK24" s="39">
        <v>0</v>
      </c>
      <c r="AL24" s="45">
        <v>0</v>
      </c>
      <c r="AM24" s="39">
        <v>0</v>
      </c>
      <c r="AN24" s="48"/>
      <c r="AO24" s="48"/>
      <c r="AP24" s="48">
        <v>0</v>
      </c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39">
        <v>0</v>
      </c>
      <c r="T25" s="55">
        <v>0</v>
      </c>
      <c r="U25" s="38">
        <v>0</v>
      </c>
      <c r="V25" s="39">
        <v>0</v>
      </c>
      <c r="W25" s="40">
        <f t="shared" si="0"/>
        <v>0</v>
      </c>
      <c r="X25" s="38">
        <v>0</v>
      </c>
      <c r="Y25" s="41">
        <v>0</v>
      </c>
      <c r="Z25" s="39">
        <v>0</v>
      </c>
      <c r="AA25" s="62">
        <f t="shared" si="1"/>
        <v>0</v>
      </c>
      <c r="AB25" s="38">
        <v>0</v>
      </c>
      <c r="AC25" s="41">
        <v>0</v>
      </c>
      <c r="AD25" s="39">
        <v>0</v>
      </c>
      <c r="AE25" s="43">
        <v>0</v>
      </c>
      <c r="AF25" s="43">
        <v>0</v>
      </c>
      <c r="AG25" s="38">
        <v>0</v>
      </c>
      <c r="AH25" s="39">
        <v>0</v>
      </c>
      <c r="AI25" s="47">
        <v>0</v>
      </c>
      <c r="AJ25" s="45">
        <v>0</v>
      </c>
      <c r="AK25" s="39">
        <v>0</v>
      </c>
      <c r="AL25" s="45">
        <v>0</v>
      </c>
      <c r="AM25" s="39">
        <v>0</v>
      </c>
      <c r="AN25" s="48"/>
      <c r="AO25" s="48"/>
      <c r="AP25" s="48">
        <v>0</v>
      </c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>
        <v>0</v>
      </c>
      <c r="AK26" s="39">
        <v>0</v>
      </c>
      <c r="AL26" s="45">
        <v>0</v>
      </c>
      <c r="AM26" s="39">
        <v>0</v>
      </c>
      <c r="AN26" s="48"/>
      <c r="AO26" s="48"/>
      <c r="AP26" s="48">
        <v>0</v>
      </c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39">
        <v>0</v>
      </c>
      <c r="T27" s="55">
        <v>0</v>
      </c>
      <c r="U27" s="38">
        <v>0</v>
      </c>
      <c r="V27" s="39">
        <v>0</v>
      </c>
      <c r="W27" s="40">
        <f t="shared" si="0"/>
        <v>0</v>
      </c>
      <c r="X27" s="38">
        <v>0</v>
      </c>
      <c r="Y27" s="41">
        <v>0</v>
      </c>
      <c r="Z27" s="39">
        <v>0</v>
      </c>
      <c r="AA27" s="62">
        <f t="shared" si="1"/>
        <v>0</v>
      </c>
      <c r="AB27" s="38">
        <v>0</v>
      </c>
      <c r="AC27" s="41">
        <v>0</v>
      </c>
      <c r="AD27" s="39">
        <v>0</v>
      </c>
      <c r="AE27" s="43">
        <v>0</v>
      </c>
      <c r="AF27" s="43">
        <v>0</v>
      </c>
      <c r="AG27" s="38">
        <v>0</v>
      </c>
      <c r="AH27" s="39">
        <v>0</v>
      </c>
      <c r="AI27" s="47">
        <v>0</v>
      </c>
      <c r="AJ27" s="45">
        <v>0</v>
      </c>
      <c r="AK27" s="39">
        <v>0</v>
      </c>
      <c r="AL27" s="45">
        <v>0</v>
      </c>
      <c r="AM27" s="39">
        <v>0</v>
      </c>
      <c r="AN27" s="48"/>
      <c r="AO27" s="48"/>
      <c r="AP27" s="48">
        <v>0</v>
      </c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39">
        <v>0</v>
      </c>
      <c r="T28" s="55">
        <v>0</v>
      </c>
      <c r="U28" s="38">
        <v>0</v>
      </c>
      <c r="V28" s="39">
        <v>0</v>
      </c>
      <c r="W28" s="40">
        <f t="shared" si="0"/>
        <v>0</v>
      </c>
      <c r="X28" s="38">
        <v>0</v>
      </c>
      <c r="Y28" s="41">
        <v>0</v>
      </c>
      <c r="Z28" s="39">
        <v>0</v>
      </c>
      <c r="AA28" s="62">
        <f t="shared" si="1"/>
        <v>0</v>
      </c>
      <c r="AB28" s="38">
        <v>0</v>
      </c>
      <c r="AC28" s="41">
        <v>0</v>
      </c>
      <c r="AD28" s="39">
        <v>0</v>
      </c>
      <c r="AE28" s="43">
        <v>0</v>
      </c>
      <c r="AF28" s="43">
        <v>0</v>
      </c>
      <c r="AG28" s="38">
        <v>0</v>
      </c>
      <c r="AH28" s="39">
        <v>0</v>
      </c>
      <c r="AI28" s="47">
        <v>0</v>
      </c>
      <c r="AJ28" s="45">
        <v>0</v>
      </c>
      <c r="AK28" s="39">
        <v>0</v>
      </c>
      <c r="AL28" s="45">
        <v>0</v>
      </c>
      <c r="AM28" s="39">
        <v>0</v>
      </c>
      <c r="AN28" s="48"/>
      <c r="AO28" s="48"/>
      <c r="AP28" s="48">
        <v>0</v>
      </c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39">
        <v>0</v>
      </c>
      <c r="T29" s="55">
        <v>0</v>
      </c>
      <c r="U29" s="38">
        <v>0</v>
      </c>
      <c r="V29" s="39">
        <v>0</v>
      </c>
      <c r="W29" s="40">
        <f t="shared" si="0"/>
        <v>0</v>
      </c>
      <c r="X29" s="38">
        <v>0</v>
      </c>
      <c r="Y29" s="41">
        <v>0</v>
      </c>
      <c r="Z29" s="39">
        <v>0</v>
      </c>
      <c r="AA29" s="62">
        <f t="shared" si="1"/>
        <v>0</v>
      </c>
      <c r="AB29" s="38">
        <v>0</v>
      </c>
      <c r="AC29" s="41">
        <v>0</v>
      </c>
      <c r="AD29" s="39">
        <v>0</v>
      </c>
      <c r="AE29" s="43">
        <v>0</v>
      </c>
      <c r="AF29" s="43">
        <v>0</v>
      </c>
      <c r="AG29" s="38">
        <v>0</v>
      </c>
      <c r="AH29" s="39">
        <v>0</v>
      </c>
      <c r="AI29" s="47">
        <v>0</v>
      </c>
      <c r="AJ29" s="45">
        <v>0</v>
      </c>
      <c r="AK29" s="39">
        <v>0</v>
      </c>
      <c r="AL29" s="45">
        <v>0</v>
      </c>
      <c r="AM29" s="39">
        <v>0</v>
      </c>
      <c r="AN29" s="48"/>
      <c r="AO29" s="48"/>
      <c r="AP29" s="48">
        <v>0</v>
      </c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39">
        <v>0</v>
      </c>
      <c r="T30" s="55">
        <v>0</v>
      </c>
      <c r="U30" s="38">
        <v>0</v>
      </c>
      <c r="V30" s="39">
        <v>0</v>
      </c>
      <c r="W30" s="40">
        <f t="shared" si="0"/>
        <v>0</v>
      </c>
      <c r="X30" s="38">
        <v>0</v>
      </c>
      <c r="Y30" s="41">
        <v>0</v>
      </c>
      <c r="Z30" s="39">
        <v>0</v>
      </c>
      <c r="AA30" s="62">
        <f t="shared" si="1"/>
        <v>0</v>
      </c>
      <c r="AB30" s="38">
        <v>0</v>
      </c>
      <c r="AC30" s="41">
        <v>0</v>
      </c>
      <c r="AD30" s="39">
        <v>0</v>
      </c>
      <c r="AE30" s="43">
        <v>0</v>
      </c>
      <c r="AF30" s="43">
        <v>0</v>
      </c>
      <c r="AG30" s="38">
        <v>0</v>
      </c>
      <c r="AH30" s="39">
        <v>0</v>
      </c>
      <c r="AI30" s="47">
        <v>0</v>
      </c>
      <c r="AJ30" s="45">
        <v>0</v>
      </c>
      <c r="AK30" s="39">
        <v>0</v>
      </c>
      <c r="AL30" s="45">
        <v>0</v>
      </c>
      <c r="AM30" s="39">
        <v>0</v>
      </c>
      <c r="AN30" s="48"/>
      <c r="AO30" s="48"/>
      <c r="AP30" s="48">
        <v>0</v>
      </c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39</v>
      </c>
      <c r="C31" s="38">
        <v>2</v>
      </c>
      <c r="D31" s="41">
        <v>3</v>
      </c>
      <c r="E31" s="41">
        <v>0</v>
      </c>
      <c r="F31" s="41">
        <v>3</v>
      </c>
      <c r="G31" s="41">
        <v>0</v>
      </c>
      <c r="H31" s="41">
        <v>0</v>
      </c>
      <c r="I31" s="41">
        <v>3</v>
      </c>
      <c r="J31" s="41">
        <v>2</v>
      </c>
      <c r="K31" s="41">
        <v>4</v>
      </c>
      <c r="L31" s="41">
        <v>2</v>
      </c>
      <c r="M31" s="41">
        <v>1</v>
      </c>
      <c r="N31" s="41">
        <v>4</v>
      </c>
      <c r="O31" s="41">
        <v>0</v>
      </c>
      <c r="P31" s="41">
        <v>6</v>
      </c>
      <c r="Q31" s="41">
        <v>3</v>
      </c>
      <c r="R31" s="41">
        <v>3</v>
      </c>
      <c r="S31" s="39">
        <v>3</v>
      </c>
      <c r="T31" s="55">
        <v>39</v>
      </c>
      <c r="U31" s="38">
        <v>13</v>
      </c>
      <c r="V31" s="39">
        <v>26</v>
      </c>
      <c r="W31" s="40">
        <f t="shared" si="0"/>
        <v>3</v>
      </c>
      <c r="X31" s="38">
        <v>2</v>
      </c>
      <c r="Y31" s="41">
        <v>1</v>
      </c>
      <c r="Z31" s="39">
        <v>0</v>
      </c>
      <c r="AA31" s="62">
        <f t="shared" si="1"/>
        <v>25</v>
      </c>
      <c r="AB31" s="38">
        <v>16</v>
      </c>
      <c r="AC31" s="41">
        <v>9</v>
      </c>
      <c r="AD31" s="39">
        <v>0</v>
      </c>
      <c r="AE31" s="43">
        <v>18</v>
      </c>
      <c r="AF31" s="43">
        <v>0</v>
      </c>
      <c r="AG31" s="38">
        <v>13</v>
      </c>
      <c r="AH31" s="39">
        <v>3</v>
      </c>
      <c r="AI31" s="47">
        <v>0</v>
      </c>
      <c r="AJ31" s="45">
        <v>0</v>
      </c>
      <c r="AK31" s="39">
        <v>0</v>
      </c>
      <c r="AL31" s="45">
        <v>1</v>
      </c>
      <c r="AM31" s="39">
        <v>7</v>
      </c>
      <c r="AN31" s="48"/>
      <c r="AO31" s="48"/>
      <c r="AP31" s="48">
        <v>0</v>
      </c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39">
        <v>0</v>
      </c>
      <c r="T32" s="55">
        <v>0</v>
      </c>
      <c r="U32" s="38">
        <v>0</v>
      </c>
      <c r="V32" s="39">
        <v>0</v>
      </c>
      <c r="W32" s="40">
        <f t="shared" si="0"/>
        <v>0</v>
      </c>
      <c r="X32" s="38">
        <v>0</v>
      </c>
      <c r="Y32" s="41">
        <v>0</v>
      </c>
      <c r="Z32" s="39">
        <v>0</v>
      </c>
      <c r="AA32" s="62">
        <f t="shared" si="1"/>
        <v>0</v>
      </c>
      <c r="AB32" s="38">
        <v>0</v>
      </c>
      <c r="AC32" s="41">
        <v>0</v>
      </c>
      <c r="AD32" s="39">
        <v>0</v>
      </c>
      <c r="AE32" s="43">
        <v>0</v>
      </c>
      <c r="AF32" s="43">
        <v>0</v>
      </c>
      <c r="AG32" s="38">
        <v>0</v>
      </c>
      <c r="AH32" s="39">
        <v>0</v>
      </c>
      <c r="AI32" s="47">
        <v>0</v>
      </c>
      <c r="AJ32" s="45">
        <v>0</v>
      </c>
      <c r="AK32" s="39">
        <v>0</v>
      </c>
      <c r="AL32" s="45">
        <v>0</v>
      </c>
      <c r="AM32" s="39">
        <v>0</v>
      </c>
      <c r="AN32" s="48"/>
      <c r="AO32" s="48"/>
      <c r="AP32" s="48">
        <v>0</v>
      </c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39">
        <v>0</v>
      </c>
      <c r="T33" s="55">
        <v>0</v>
      </c>
      <c r="U33" s="38">
        <v>0</v>
      </c>
      <c r="V33" s="39">
        <v>0</v>
      </c>
      <c r="W33" s="40">
        <f t="shared" si="0"/>
        <v>0</v>
      </c>
      <c r="X33" s="38">
        <v>0</v>
      </c>
      <c r="Y33" s="41">
        <v>0</v>
      </c>
      <c r="Z33" s="39">
        <v>0</v>
      </c>
      <c r="AA33" s="62">
        <f t="shared" si="1"/>
        <v>0</v>
      </c>
      <c r="AB33" s="38">
        <v>0</v>
      </c>
      <c r="AC33" s="41">
        <v>0</v>
      </c>
      <c r="AD33" s="39">
        <v>0</v>
      </c>
      <c r="AE33" s="43">
        <v>0</v>
      </c>
      <c r="AF33" s="43">
        <v>0</v>
      </c>
      <c r="AG33" s="38">
        <v>0</v>
      </c>
      <c r="AH33" s="39">
        <v>0</v>
      </c>
      <c r="AI33" s="47">
        <v>0</v>
      </c>
      <c r="AJ33" s="45">
        <v>0</v>
      </c>
      <c r="AK33" s="39">
        <v>0</v>
      </c>
      <c r="AL33" s="45">
        <v>0</v>
      </c>
      <c r="AM33" s="39">
        <v>0</v>
      </c>
      <c r="AN33" s="48"/>
      <c r="AO33" s="48"/>
      <c r="AP33" s="48">
        <v>0</v>
      </c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39">
        <v>0</v>
      </c>
      <c r="T34" s="55">
        <v>0</v>
      </c>
      <c r="U34" s="38">
        <v>0</v>
      </c>
      <c r="V34" s="39">
        <v>0</v>
      </c>
      <c r="W34" s="40">
        <f t="shared" si="0"/>
        <v>0</v>
      </c>
      <c r="X34" s="38"/>
      <c r="Y34" s="41"/>
      <c r="Z34" s="39"/>
      <c r="AA34" s="62">
        <f t="shared" si="1"/>
        <v>0</v>
      </c>
      <c r="AB34" s="38">
        <v>0</v>
      </c>
      <c r="AC34" s="41">
        <v>0</v>
      </c>
      <c r="AD34" s="39">
        <v>0</v>
      </c>
      <c r="AE34" s="43">
        <v>0</v>
      </c>
      <c r="AF34" s="43">
        <v>0</v>
      </c>
      <c r="AG34" s="38">
        <v>0</v>
      </c>
      <c r="AH34" s="39">
        <v>0</v>
      </c>
      <c r="AI34" s="47">
        <v>0</v>
      </c>
      <c r="AJ34" s="45">
        <v>0</v>
      </c>
      <c r="AK34" s="39">
        <v>0</v>
      </c>
      <c r="AL34" s="45">
        <v>0</v>
      </c>
      <c r="AM34" s="39">
        <v>0</v>
      </c>
      <c r="AN34" s="48"/>
      <c r="AO34" s="48"/>
      <c r="AP34" s="48">
        <v>0</v>
      </c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>
        <v>0</v>
      </c>
      <c r="AC35" s="41">
        <v>0</v>
      </c>
      <c r="AD35" s="39">
        <v>0</v>
      </c>
      <c r="AE35" s="43">
        <v>0</v>
      </c>
      <c r="AF35" s="43">
        <v>0</v>
      </c>
      <c r="AG35" s="38">
        <v>0</v>
      </c>
      <c r="AH35" s="39">
        <v>0</v>
      </c>
      <c r="AI35" s="47">
        <v>0</v>
      </c>
      <c r="AJ35" s="45">
        <v>0</v>
      </c>
      <c r="AK35" s="39">
        <v>0</v>
      </c>
      <c r="AL35" s="45">
        <v>0</v>
      </c>
      <c r="AM35" s="39">
        <v>0</v>
      </c>
      <c r="AN35" s="48"/>
      <c r="AO35" s="48"/>
      <c r="AP35" s="48">
        <v>0</v>
      </c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>
        <v>0</v>
      </c>
      <c r="AC36" s="41">
        <v>0</v>
      </c>
      <c r="AD36" s="39">
        <v>0</v>
      </c>
      <c r="AE36" s="43">
        <v>0</v>
      </c>
      <c r="AF36" s="43">
        <v>0</v>
      </c>
      <c r="AG36" s="38">
        <v>0</v>
      </c>
      <c r="AH36" s="39">
        <v>0</v>
      </c>
      <c r="AI36" s="47">
        <v>0</v>
      </c>
      <c r="AJ36" s="45">
        <v>0</v>
      </c>
      <c r="AK36" s="39">
        <v>0</v>
      </c>
      <c r="AL36" s="45">
        <v>0</v>
      </c>
      <c r="AM36" s="39">
        <v>0</v>
      </c>
      <c r="AN36" s="48"/>
      <c r="AO36" s="48"/>
      <c r="AP36" s="48">
        <v>0</v>
      </c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>
        <v>0</v>
      </c>
      <c r="AC37" s="41">
        <v>0</v>
      </c>
      <c r="AD37" s="39">
        <v>0</v>
      </c>
      <c r="AE37" s="43">
        <v>0</v>
      </c>
      <c r="AF37" s="43">
        <v>0</v>
      </c>
      <c r="AG37" s="38">
        <v>0</v>
      </c>
      <c r="AH37" s="39">
        <v>0</v>
      </c>
      <c r="AI37" s="47">
        <v>0</v>
      </c>
      <c r="AJ37" s="45">
        <v>0</v>
      </c>
      <c r="AK37" s="39">
        <v>0</v>
      </c>
      <c r="AL37" s="45">
        <v>0</v>
      </c>
      <c r="AM37" s="39">
        <v>0</v>
      </c>
      <c r="AN37" s="48"/>
      <c r="AO37" s="48"/>
      <c r="AP37" s="48">
        <v>0</v>
      </c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179</v>
      </c>
      <c r="C38" s="65">
        <v>55</v>
      </c>
      <c r="D38" s="64">
        <v>51</v>
      </c>
      <c r="E38" s="64">
        <v>61</v>
      </c>
      <c r="F38" s="64">
        <v>12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179</v>
      </c>
      <c r="U38" s="38">
        <v>106</v>
      </c>
      <c r="V38" s="39">
        <v>73</v>
      </c>
      <c r="W38" s="40">
        <f>SUM(X38+Y38+Z38)</f>
        <v>52</v>
      </c>
      <c r="X38" s="38">
        <v>14</v>
      </c>
      <c r="Y38" s="41">
        <v>38</v>
      </c>
      <c r="Z38" s="39">
        <v>0</v>
      </c>
      <c r="AA38" s="62">
        <f>SUM(AB38+AC38+AD38)</f>
        <v>2</v>
      </c>
      <c r="AB38" s="38">
        <v>0</v>
      </c>
      <c r="AC38" s="41">
        <v>2</v>
      </c>
      <c r="AD38" s="39">
        <v>0</v>
      </c>
      <c r="AE38" s="43">
        <v>14</v>
      </c>
      <c r="AF38" s="39">
        <v>0</v>
      </c>
      <c r="AG38" s="38">
        <v>0</v>
      </c>
      <c r="AH38" s="39">
        <v>0</v>
      </c>
      <c r="AI38" s="47">
        <v>78</v>
      </c>
      <c r="AJ38" s="45">
        <v>0</v>
      </c>
      <c r="AK38" s="39">
        <v>0</v>
      </c>
      <c r="AL38" s="45">
        <v>0</v>
      </c>
      <c r="AM38" s="39">
        <v>0</v>
      </c>
      <c r="AN38" s="48"/>
      <c r="AO38" s="48"/>
      <c r="AP38" s="48">
        <v>0</v>
      </c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77</v>
      </c>
      <c r="C39" s="65">
        <v>0</v>
      </c>
      <c r="D39" s="64">
        <v>0</v>
      </c>
      <c r="E39" s="64">
        <v>0</v>
      </c>
      <c r="F39" s="41">
        <v>3</v>
      </c>
      <c r="G39" s="41">
        <v>2</v>
      </c>
      <c r="H39" s="41">
        <v>1</v>
      </c>
      <c r="I39" s="41">
        <v>4</v>
      </c>
      <c r="J39" s="41">
        <v>5</v>
      </c>
      <c r="K39" s="41">
        <v>5</v>
      </c>
      <c r="L39" s="41">
        <v>7</v>
      </c>
      <c r="M39" s="41">
        <v>4</v>
      </c>
      <c r="N39" s="41">
        <v>9</v>
      </c>
      <c r="O39" s="41">
        <v>6</v>
      </c>
      <c r="P39" s="41">
        <v>11</v>
      </c>
      <c r="Q39" s="41">
        <v>6</v>
      </c>
      <c r="R39" s="41">
        <v>6</v>
      </c>
      <c r="S39" s="39">
        <v>8</v>
      </c>
      <c r="T39" s="55">
        <v>77</v>
      </c>
      <c r="U39" s="38">
        <v>35</v>
      </c>
      <c r="V39" s="39">
        <v>42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45</v>
      </c>
      <c r="AB39" s="38">
        <v>14</v>
      </c>
      <c r="AC39" s="41">
        <v>31</v>
      </c>
      <c r="AD39" s="39">
        <v>0</v>
      </c>
      <c r="AE39" s="43">
        <v>14</v>
      </c>
      <c r="AF39" s="66">
        <v>0</v>
      </c>
      <c r="AG39" s="38">
        <v>6</v>
      </c>
      <c r="AH39" s="39">
        <v>3</v>
      </c>
      <c r="AI39" s="47">
        <v>31</v>
      </c>
      <c r="AJ39" s="45">
        <v>0</v>
      </c>
      <c r="AK39" s="39">
        <v>0</v>
      </c>
      <c r="AL39" s="45">
        <v>0</v>
      </c>
      <c r="AM39" s="39">
        <v>0</v>
      </c>
      <c r="AN39" s="48"/>
      <c r="AO39" s="48"/>
      <c r="AP39" s="48">
        <v>0</v>
      </c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>
        <v>0</v>
      </c>
      <c r="AH40" s="39">
        <v>0</v>
      </c>
      <c r="AI40" s="47">
        <v>0</v>
      </c>
      <c r="AJ40" s="45">
        <v>0</v>
      </c>
      <c r="AK40" s="39">
        <v>0</v>
      </c>
      <c r="AL40" s="45">
        <v>0</v>
      </c>
      <c r="AM40" s="39">
        <v>0</v>
      </c>
      <c r="AN40" s="48"/>
      <c r="AO40" s="48"/>
      <c r="AP40" s="48">
        <v>0</v>
      </c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28</v>
      </c>
      <c r="C41" s="65">
        <v>0</v>
      </c>
      <c r="D41" s="64">
        <v>0</v>
      </c>
      <c r="E41" s="64">
        <v>12</v>
      </c>
      <c r="F41" s="41">
        <v>15</v>
      </c>
      <c r="G41" s="41">
        <v>1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28</v>
      </c>
      <c r="U41" s="38">
        <v>10</v>
      </c>
      <c r="V41" s="39">
        <v>18</v>
      </c>
      <c r="W41" s="40">
        <f>SUM(X41+Y41+Z41)</f>
        <v>3</v>
      </c>
      <c r="X41" s="38">
        <v>2</v>
      </c>
      <c r="Y41" s="41">
        <v>1</v>
      </c>
      <c r="Z41" s="39">
        <v>0</v>
      </c>
      <c r="AA41" s="62">
        <f>SUM(AB41+AC41+AD41)</f>
        <v>5</v>
      </c>
      <c r="AB41" s="38">
        <v>3</v>
      </c>
      <c r="AC41" s="41">
        <v>2</v>
      </c>
      <c r="AD41" s="39">
        <v>0</v>
      </c>
      <c r="AE41" s="43">
        <v>5</v>
      </c>
      <c r="AF41" s="39">
        <v>0</v>
      </c>
      <c r="AG41" s="38">
        <v>0</v>
      </c>
      <c r="AH41" s="39">
        <v>0</v>
      </c>
      <c r="AI41" s="47">
        <v>32</v>
      </c>
      <c r="AJ41" s="45">
        <v>8</v>
      </c>
      <c r="AK41" s="39">
        <v>0</v>
      </c>
      <c r="AL41" s="45">
        <v>0</v>
      </c>
      <c r="AM41" s="39">
        <v>3</v>
      </c>
      <c r="AN41" s="48"/>
      <c r="AO41" s="48"/>
      <c r="AP41" s="48">
        <v>0</v>
      </c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160</v>
      </c>
      <c r="C42" s="38">
        <v>0</v>
      </c>
      <c r="D42" s="41">
        <v>0</v>
      </c>
      <c r="E42" s="41">
        <v>0</v>
      </c>
      <c r="F42" s="41">
        <v>5</v>
      </c>
      <c r="G42" s="41">
        <v>9</v>
      </c>
      <c r="H42" s="41">
        <v>11</v>
      </c>
      <c r="I42" s="41">
        <v>20</v>
      </c>
      <c r="J42" s="41">
        <v>15</v>
      </c>
      <c r="K42" s="41">
        <v>14</v>
      </c>
      <c r="L42" s="41">
        <v>20</v>
      </c>
      <c r="M42" s="41">
        <v>19</v>
      </c>
      <c r="N42" s="41">
        <v>20</v>
      </c>
      <c r="O42" s="41">
        <v>13</v>
      </c>
      <c r="P42" s="41">
        <v>9</v>
      </c>
      <c r="Q42" s="41">
        <v>3</v>
      </c>
      <c r="R42" s="41">
        <v>1</v>
      </c>
      <c r="S42" s="39">
        <v>1</v>
      </c>
      <c r="T42" s="55">
        <v>160</v>
      </c>
      <c r="U42" s="38">
        <v>75</v>
      </c>
      <c r="V42" s="39">
        <v>85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21</v>
      </c>
      <c r="AB42" s="38">
        <v>7</v>
      </c>
      <c r="AC42" s="41">
        <v>14</v>
      </c>
      <c r="AD42" s="39">
        <v>0</v>
      </c>
      <c r="AE42" s="43">
        <v>6</v>
      </c>
      <c r="AF42" s="39">
        <v>12</v>
      </c>
      <c r="AG42" s="38">
        <v>6</v>
      </c>
      <c r="AH42" s="55">
        <v>22</v>
      </c>
      <c r="AI42" s="47">
        <v>219</v>
      </c>
      <c r="AJ42" s="45">
        <v>0</v>
      </c>
      <c r="AK42" s="39">
        <v>4</v>
      </c>
      <c r="AL42" s="45">
        <v>0</v>
      </c>
      <c r="AM42" s="39">
        <v>7</v>
      </c>
      <c r="AN42" s="48"/>
      <c r="AO42" s="48"/>
      <c r="AP42" s="48">
        <v>0</v>
      </c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64</v>
      </c>
      <c r="C43" s="38">
        <v>21</v>
      </c>
      <c r="D43" s="41">
        <v>30</v>
      </c>
      <c r="E43" s="41">
        <v>13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64</v>
      </c>
      <c r="U43" s="38">
        <v>54</v>
      </c>
      <c r="V43" s="39">
        <v>10</v>
      </c>
      <c r="W43" s="40">
        <f t="shared" si="15"/>
        <v>31</v>
      </c>
      <c r="X43" s="38">
        <v>8</v>
      </c>
      <c r="Y43" s="41">
        <v>23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8</v>
      </c>
      <c r="AF43" s="48">
        <v>0</v>
      </c>
      <c r="AG43" s="38">
        <v>4</v>
      </c>
      <c r="AH43" s="55">
        <v>3</v>
      </c>
      <c r="AI43" s="47">
        <v>0</v>
      </c>
      <c r="AJ43" s="45">
        <v>0</v>
      </c>
      <c r="AK43" s="39">
        <v>0</v>
      </c>
      <c r="AL43" s="45">
        <v>4</v>
      </c>
      <c r="AM43" s="39">
        <v>0</v>
      </c>
      <c r="AN43" s="48"/>
      <c r="AO43" s="48"/>
      <c r="AP43" s="48">
        <v>0</v>
      </c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533</v>
      </c>
      <c r="C44" s="38">
        <v>0</v>
      </c>
      <c r="D44" s="41">
        <v>0</v>
      </c>
      <c r="E44" s="41">
        <v>0</v>
      </c>
      <c r="F44" s="41">
        <v>4</v>
      </c>
      <c r="G44" s="41">
        <v>9</v>
      </c>
      <c r="H44" s="41">
        <v>9</v>
      </c>
      <c r="I44" s="41">
        <v>26</v>
      </c>
      <c r="J44" s="41">
        <v>27</v>
      </c>
      <c r="K44" s="41">
        <v>32</v>
      </c>
      <c r="L44" s="41">
        <v>48</v>
      </c>
      <c r="M44" s="41">
        <v>47</v>
      </c>
      <c r="N44" s="41">
        <v>68</v>
      </c>
      <c r="O44" s="41">
        <v>74</v>
      </c>
      <c r="P44" s="41">
        <v>73</v>
      </c>
      <c r="Q44" s="41">
        <v>46</v>
      </c>
      <c r="R44" s="41">
        <v>38</v>
      </c>
      <c r="S44" s="39">
        <v>32</v>
      </c>
      <c r="T44" s="55">
        <v>499</v>
      </c>
      <c r="U44" s="38">
        <v>190</v>
      </c>
      <c r="V44" s="39">
        <v>343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193</v>
      </c>
      <c r="AB44" s="38">
        <v>78</v>
      </c>
      <c r="AC44" s="41">
        <v>115</v>
      </c>
      <c r="AD44" s="39">
        <v>0</v>
      </c>
      <c r="AE44" s="43">
        <v>69</v>
      </c>
      <c r="AF44" s="66">
        <v>15</v>
      </c>
      <c r="AG44" s="38">
        <v>0</v>
      </c>
      <c r="AH44" s="55">
        <v>2</v>
      </c>
      <c r="AI44" s="55">
        <v>122</v>
      </c>
      <c r="AJ44" s="45">
        <v>0</v>
      </c>
      <c r="AK44" s="39">
        <v>30</v>
      </c>
      <c r="AL44" s="45">
        <v>0</v>
      </c>
      <c r="AM44" s="39">
        <v>41</v>
      </c>
      <c r="AN44" s="48"/>
      <c r="AO44" s="48"/>
      <c r="AP44" s="48">
        <v>0</v>
      </c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>
        <v>0</v>
      </c>
      <c r="D45" s="64">
        <v>0</v>
      </c>
      <c r="E45" s="64">
        <v>0</v>
      </c>
      <c r="F45" s="64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39">
        <v>0</v>
      </c>
      <c r="T45" s="55">
        <v>0</v>
      </c>
      <c r="U45" s="38">
        <v>0</v>
      </c>
      <c r="V45" s="39">
        <v>0</v>
      </c>
      <c r="W45" s="40">
        <f t="shared" si="15"/>
        <v>0</v>
      </c>
      <c r="X45" s="38">
        <v>0</v>
      </c>
      <c r="Y45" s="41">
        <v>0</v>
      </c>
      <c r="Z45" s="39">
        <v>0</v>
      </c>
      <c r="AA45" s="62">
        <f t="shared" si="16"/>
        <v>0</v>
      </c>
      <c r="AB45" s="38">
        <v>0</v>
      </c>
      <c r="AC45" s="41">
        <v>0</v>
      </c>
      <c r="AD45" s="39">
        <v>0</v>
      </c>
      <c r="AE45" s="43">
        <v>0</v>
      </c>
      <c r="AF45" s="39">
        <v>0</v>
      </c>
      <c r="AG45" s="38">
        <v>0</v>
      </c>
      <c r="AH45" s="39">
        <v>0</v>
      </c>
      <c r="AI45" s="47">
        <v>0</v>
      </c>
      <c r="AJ45" s="45">
        <v>0</v>
      </c>
      <c r="AK45" s="39">
        <v>0</v>
      </c>
      <c r="AL45" s="45">
        <v>0</v>
      </c>
      <c r="AM45" s="39">
        <v>0</v>
      </c>
      <c r="AN45" s="48"/>
      <c r="AO45" s="48"/>
      <c r="AP45" s="48">
        <v>0</v>
      </c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>
        <v>0</v>
      </c>
      <c r="D46" s="64">
        <v>0</v>
      </c>
      <c r="E46" s="64">
        <v>0</v>
      </c>
      <c r="F46" s="64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39">
        <v>0</v>
      </c>
      <c r="T46" s="55">
        <v>0</v>
      </c>
      <c r="U46" s="38">
        <v>0</v>
      </c>
      <c r="V46" s="39">
        <v>0</v>
      </c>
      <c r="W46" s="40">
        <f t="shared" si="15"/>
        <v>0</v>
      </c>
      <c r="X46" s="38">
        <v>0</v>
      </c>
      <c r="Y46" s="41">
        <v>0</v>
      </c>
      <c r="Z46" s="39">
        <v>0</v>
      </c>
      <c r="AA46" s="62">
        <f t="shared" si="16"/>
        <v>0</v>
      </c>
      <c r="AB46" s="38">
        <v>0</v>
      </c>
      <c r="AC46" s="41">
        <v>0</v>
      </c>
      <c r="AD46" s="39">
        <v>0</v>
      </c>
      <c r="AE46" s="43">
        <v>0</v>
      </c>
      <c r="AF46" s="66">
        <v>0</v>
      </c>
      <c r="AG46" s="38">
        <v>0</v>
      </c>
      <c r="AH46" s="39">
        <v>0</v>
      </c>
      <c r="AI46" s="47">
        <v>0</v>
      </c>
      <c r="AJ46" s="45">
        <v>0</v>
      </c>
      <c r="AK46" s="39">
        <v>0</v>
      </c>
      <c r="AL46" s="38">
        <v>0</v>
      </c>
      <c r="AM46" s="55">
        <v>0</v>
      </c>
      <c r="AN46" s="48"/>
      <c r="AO46" s="48"/>
      <c r="AP46" s="48">
        <v>0</v>
      </c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39">
        <v>0</v>
      </c>
      <c r="T47" s="55">
        <v>0</v>
      </c>
      <c r="U47" s="38">
        <v>0</v>
      </c>
      <c r="V47" s="39">
        <v>0</v>
      </c>
      <c r="W47" s="40">
        <f t="shared" si="15"/>
        <v>0</v>
      </c>
      <c r="X47" s="38">
        <v>0</v>
      </c>
      <c r="Y47" s="41">
        <v>0</v>
      </c>
      <c r="Z47" s="39">
        <v>0</v>
      </c>
      <c r="AA47" s="62">
        <f t="shared" si="16"/>
        <v>0</v>
      </c>
      <c r="AB47" s="38">
        <v>0</v>
      </c>
      <c r="AC47" s="41">
        <v>0</v>
      </c>
      <c r="AD47" s="39">
        <v>0</v>
      </c>
      <c r="AE47" s="43">
        <v>0</v>
      </c>
      <c r="AF47" s="39">
        <v>0</v>
      </c>
      <c r="AG47" s="38">
        <v>0</v>
      </c>
      <c r="AH47" s="39">
        <v>0</v>
      </c>
      <c r="AI47" s="47">
        <v>0</v>
      </c>
      <c r="AJ47" s="45">
        <v>0</v>
      </c>
      <c r="AK47" s="39">
        <v>0</v>
      </c>
      <c r="AL47" s="38">
        <v>0</v>
      </c>
      <c r="AM47" s="55">
        <v>0</v>
      </c>
      <c r="AN47" s="48"/>
      <c r="AO47" s="48"/>
      <c r="AP47" s="48">
        <v>0</v>
      </c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>
        <v>0</v>
      </c>
      <c r="D48" s="64">
        <v>0</v>
      </c>
      <c r="E48" s="64">
        <v>0</v>
      </c>
      <c r="F48" s="64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39">
        <v>0</v>
      </c>
      <c r="T48" s="51">
        <v>0</v>
      </c>
      <c r="U48" s="58">
        <v>0</v>
      </c>
      <c r="V48" s="48">
        <v>0</v>
      </c>
      <c r="W48" s="31">
        <f t="shared" si="15"/>
        <v>0</v>
      </c>
      <c r="X48" s="58">
        <v>0</v>
      </c>
      <c r="Y48" s="59">
        <v>0</v>
      </c>
      <c r="Z48" s="48">
        <v>0</v>
      </c>
      <c r="AA48" s="62">
        <f t="shared" si="16"/>
        <v>0</v>
      </c>
      <c r="AB48" s="38">
        <v>0</v>
      </c>
      <c r="AC48" s="41">
        <v>0</v>
      </c>
      <c r="AD48" s="39">
        <v>0</v>
      </c>
      <c r="AE48" s="43">
        <v>0</v>
      </c>
      <c r="AF48" s="39">
        <v>0</v>
      </c>
      <c r="AG48" s="38">
        <v>0</v>
      </c>
      <c r="AH48" s="39">
        <v>0</v>
      </c>
      <c r="AI48" s="47">
        <v>0</v>
      </c>
      <c r="AJ48" s="45">
        <v>0</v>
      </c>
      <c r="AK48" s="39">
        <v>0</v>
      </c>
      <c r="AL48" s="38">
        <v>0</v>
      </c>
      <c r="AM48" s="55">
        <v>0</v>
      </c>
      <c r="AN48" s="48"/>
      <c r="AO48" s="48"/>
      <c r="AP48" s="48">
        <v>0</v>
      </c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39">
        <v>0</v>
      </c>
      <c r="T49" s="55">
        <v>0</v>
      </c>
      <c r="U49" s="38">
        <v>0</v>
      </c>
      <c r="V49" s="39">
        <v>0</v>
      </c>
      <c r="W49" s="40">
        <f t="shared" si="15"/>
        <v>0</v>
      </c>
      <c r="X49" s="38">
        <v>0</v>
      </c>
      <c r="Y49" s="41">
        <v>0</v>
      </c>
      <c r="Z49" s="39">
        <v>0</v>
      </c>
      <c r="AA49" s="62">
        <f t="shared" si="16"/>
        <v>0</v>
      </c>
      <c r="AB49" s="38">
        <v>0</v>
      </c>
      <c r="AC49" s="41">
        <v>0</v>
      </c>
      <c r="AD49" s="39">
        <v>0</v>
      </c>
      <c r="AE49" s="43">
        <v>0</v>
      </c>
      <c r="AF49" s="66">
        <v>0</v>
      </c>
      <c r="AG49" s="38">
        <v>0</v>
      </c>
      <c r="AH49" s="39">
        <v>0</v>
      </c>
      <c r="AI49" s="47">
        <v>0</v>
      </c>
      <c r="AJ49" s="45">
        <v>0</v>
      </c>
      <c r="AK49" s="39">
        <v>0</v>
      </c>
      <c r="AL49" s="45">
        <v>0</v>
      </c>
      <c r="AM49" s="39">
        <v>0</v>
      </c>
      <c r="AN49" s="48"/>
      <c r="AO49" s="48"/>
      <c r="AP49" s="48">
        <v>0</v>
      </c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78</v>
      </c>
      <c r="C50" s="38">
        <v>0</v>
      </c>
      <c r="D50" s="41">
        <v>0</v>
      </c>
      <c r="E50" s="41">
        <v>0</v>
      </c>
      <c r="F50" s="41">
        <v>3</v>
      </c>
      <c r="G50" s="41">
        <v>2</v>
      </c>
      <c r="H50" s="41">
        <v>0</v>
      </c>
      <c r="I50" s="41">
        <v>1</v>
      </c>
      <c r="J50" s="41">
        <v>6</v>
      </c>
      <c r="K50" s="41">
        <v>3</v>
      </c>
      <c r="L50" s="41">
        <v>6</v>
      </c>
      <c r="M50" s="41">
        <v>3</v>
      </c>
      <c r="N50" s="41">
        <v>6</v>
      </c>
      <c r="O50" s="41">
        <v>9</v>
      </c>
      <c r="P50" s="41">
        <v>11</v>
      </c>
      <c r="Q50" s="41">
        <v>10</v>
      </c>
      <c r="R50" s="41">
        <v>10</v>
      </c>
      <c r="S50" s="39">
        <v>8</v>
      </c>
      <c r="T50" s="55">
        <v>78</v>
      </c>
      <c r="U50" s="38">
        <v>39</v>
      </c>
      <c r="V50" s="39">
        <v>39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28</v>
      </c>
      <c r="AB50" s="38">
        <v>4</v>
      </c>
      <c r="AC50" s="41">
        <v>24</v>
      </c>
      <c r="AD50" s="39">
        <v>0</v>
      </c>
      <c r="AE50" s="43">
        <v>4</v>
      </c>
      <c r="AF50" s="39">
        <v>0</v>
      </c>
      <c r="AG50" s="38">
        <v>0</v>
      </c>
      <c r="AH50" s="39">
        <v>0</v>
      </c>
      <c r="AI50" s="47">
        <v>0</v>
      </c>
      <c r="AJ50" s="45">
        <v>0</v>
      </c>
      <c r="AK50" s="39">
        <v>7</v>
      </c>
      <c r="AL50" s="45">
        <v>0</v>
      </c>
      <c r="AM50" s="39">
        <v>0</v>
      </c>
      <c r="AN50" s="48"/>
      <c r="AO50" s="48"/>
      <c r="AP50" s="48">
        <v>0</v>
      </c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39">
        <v>0</v>
      </c>
      <c r="T51" s="55">
        <v>0</v>
      </c>
      <c r="U51" s="38">
        <v>0</v>
      </c>
      <c r="V51" s="39">
        <v>0</v>
      </c>
      <c r="W51" s="40">
        <f t="shared" si="15"/>
        <v>0</v>
      </c>
      <c r="X51" s="38">
        <v>0</v>
      </c>
      <c r="Y51" s="41">
        <v>0</v>
      </c>
      <c r="Z51" s="39">
        <v>0</v>
      </c>
      <c r="AA51" s="62">
        <f t="shared" si="16"/>
        <v>0</v>
      </c>
      <c r="AB51" s="38">
        <v>0</v>
      </c>
      <c r="AC51" s="41">
        <v>0</v>
      </c>
      <c r="AD51" s="39">
        <v>0</v>
      </c>
      <c r="AE51" s="43">
        <v>0</v>
      </c>
      <c r="AF51" s="57">
        <v>0</v>
      </c>
      <c r="AG51" s="38">
        <v>0</v>
      </c>
      <c r="AH51" s="39">
        <v>0</v>
      </c>
      <c r="AI51" s="47">
        <v>0</v>
      </c>
      <c r="AJ51" s="45">
        <v>0</v>
      </c>
      <c r="AK51" s="39">
        <v>0</v>
      </c>
      <c r="AL51" s="69">
        <v>0</v>
      </c>
      <c r="AM51" s="57">
        <v>0</v>
      </c>
      <c r="AN51" s="70"/>
      <c r="AO51" s="39"/>
      <c r="AP51" s="48">
        <v>0</v>
      </c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39">
        <v>0</v>
      </c>
      <c r="T52" s="55">
        <v>0</v>
      </c>
      <c r="U52" s="38">
        <v>0</v>
      </c>
      <c r="V52" s="39">
        <v>0</v>
      </c>
      <c r="W52" s="40">
        <f t="shared" si="15"/>
        <v>0</v>
      </c>
      <c r="X52" s="38">
        <v>0</v>
      </c>
      <c r="Y52" s="41">
        <v>0</v>
      </c>
      <c r="Z52" s="39">
        <v>0</v>
      </c>
      <c r="AA52" s="62">
        <f t="shared" si="16"/>
        <v>0</v>
      </c>
      <c r="AB52" s="38">
        <v>0</v>
      </c>
      <c r="AC52" s="41">
        <v>0</v>
      </c>
      <c r="AD52" s="39">
        <v>0</v>
      </c>
      <c r="AE52" s="43">
        <v>0</v>
      </c>
      <c r="AF52" s="57">
        <v>0</v>
      </c>
      <c r="AG52" s="38">
        <v>0</v>
      </c>
      <c r="AH52" s="39">
        <v>0</v>
      </c>
      <c r="AI52" s="47">
        <v>0</v>
      </c>
      <c r="AJ52" s="45">
        <v>0</v>
      </c>
      <c r="AK52" s="39">
        <v>0</v>
      </c>
      <c r="AL52" s="69">
        <v>0</v>
      </c>
      <c r="AM52" s="57">
        <v>0</v>
      </c>
      <c r="AN52" s="70"/>
      <c r="AO52" s="39"/>
      <c r="AP52" s="48">
        <v>0</v>
      </c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39">
        <v>0</v>
      </c>
      <c r="T53" s="55">
        <v>0</v>
      </c>
      <c r="U53" s="38">
        <v>0</v>
      </c>
      <c r="V53" s="39">
        <v>0</v>
      </c>
      <c r="W53" s="40">
        <f t="shared" si="15"/>
        <v>0</v>
      </c>
      <c r="X53" s="38">
        <v>0</v>
      </c>
      <c r="Y53" s="41">
        <v>0</v>
      </c>
      <c r="Z53" s="39">
        <v>0</v>
      </c>
      <c r="AA53" s="62">
        <f t="shared" si="16"/>
        <v>0</v>
      </c>
      <c r="AB53" s="38">
        <v>0</v>
      </c>
      <c r="AC53" s="41">
        <v>0</v>
      </c>
      <c r="AD53" s="39">
        <v>0</v>
      </c>
      <c r="AE53" s="43">
        <v>0</v>
      </c>
      <c r="AF53" s="57">
        <v>0</v>
      </c>
      <c r="AG53" s="38">
        <v>0</v>
      </c>
      <c r="AH53" s="39">
        <v>0</v>
      </c>
      <c r="AI53" s="47">
        <v>0</v>
      </c>
      <c r="AJ53" s="45">
        <v>0</v>
      </c>
      <c r="AK53" s="39">
        <v>0</v>
      </c>
      <c r="AL53" s="69">
        <v>0</v>
      </c>
      <c r="AM53" s="57">
        <v>0</v>
      </c>
      <c r="AN53" s="70"/>
      <c r="AO53" s="39"/>
      <c r="AP53" s="48">
        <v>0</v>
      </c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160</v>
      </c>
      <c r="C54" s="38">
        <v>0</v>
      </c>
      <c r="D54" s="41">
        <v>1</v>
      </c>
      <c r="E54" s="41">
        <v>0</v>
      </c>
      <c r="F54" s="41">
        <v>0</v>
      </c>
      <c r="G54" s="41">
        <v>1</v>
      </c>
      <c r="H54" s="41">
        <v>0</v>
      </c>
      <c r="I54" s="41">
        <v>2</v>
      </c>
      <c r="J54" s="41">
        <v>6</v>
      </c>
      <c r="K54" s="41">
        <v>1</v>
      </c>
      <c r="L54" s="41">
        <v>6</v>
      </c>
      <c r="M54" s="41">
        <v>12</v>
      </c>
      <c r="N54" s="41">
        <v>10</v>
      </c>
      <c r="O54" s="41">
        <v>16</v>
      </c>
      <c r="P54" s="41">
        <v>20</v>
      </c>
      <c r="Q54" s="41">
        <v>21</v>
      </c>
      <c r="R54" s="41">
        <v>30</v>
      </c>
      <c r="S54" s="39">
        <v>34</v>
      </c>
      <c r="T54" s="55">
        <v>150</v>
      </c>
      <c r="U54" s="38">
        <v>72</v>
      </c>
      <c r="V54" s="39">
        <v>88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34</v>
      </c>
      <c r="AB54" s="38">
        <v>13</v>
      </c>
      <c r="AC54" s="41">
        <v>21</v>
      </c>
      <c r="AD54" s="39">
        <v>0</v>
      </c>
      <c r="AE54" s="43">
        <v>0</v>
      </c>
      <c r="AF54" s="57">
        <v>0</v>
      </c>
      <c r="AG54" s="38">
        <v>0</v>
      </c>
      <c r="AH54" s="39">
        <v>2</v>
      </c>
      <c r="AI54" s="47">
        <v>11</v>
      </c>
      <c r="AJ54" s="45">
        <v>0</v>
      </c>
      <c r="AK54" s="39">
        <v>0</v>
      </c>
      <c r="AL54" s="69">
        <v>0</v>
      </c>
      <c r="AM54" s="57">
        <v>0</v>
      </c>
      <c r="AN54" s="70"/>
      <c r="AO54" s="39"/>
      <c r="AP54" s="48">
        <v>0</v>
      </c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81</v>
      </c>
      <c r="C55" s="38">
        <v>0</v>
      </c>
      <c r="D55" s="41">
        <v>0</v>
      </c>
      <c r="E55" s="41">
        <v>0</v>
      </c>
      <c r="F55" s="41">
        <v>5</v>
      </c>
      <c r="G55" s="41">
        <v>13</v>
      </c>
      <c r="H55" s="41">
        <v>24</v>
      </c>
      <c r="I55" s="41">
        <v>22</v>
      </c>
      <c r="J55" s="41">
        <v>15</v>
      </c>
      <c r="K55" s="41">
        <v>2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81</v>
      </c>
      <c r="U55" s="38">
        <v>0</v>
      </c>
      <c r="V55" s="39">
        <v>81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26</v>
      </c>
      <c r="AB55" s="38">
        <v>12</v>
      </c>
      <c r="AC55" s="41">
        <v>14</v>
      </c>
      <c r="AD55" s="39">
        <v>0</v>
      </c>
      <c r="AE55" s="43">
        <v>12</v>
      </c>
      <c r="AF55" s="57">
        <v>0</v>
      </c>
      <c r="AG55" s="38">
        <v>3</v>
      </c>
      <c r="AH55" s="39">
        <v>5</v>
      </c>
      <c r="AI55" s="47">
        <v>5</v>
      </c>
      <c r="AJ55" s="45">
        <v>0</v>
      </c>
      <c r="AK55" s="39">
        <v>2</v>
      </c>
      <c r="AL55" s="69">
        <v>0</v>
      </c>
      <c r="AM55" s="57">
        <v>6</v>
      </c>
      <c r="AN55" s="70"/>
      <c r="AO55" s="39"/>
      <c r="AP55" s="48">
        <v>0</v>
      </c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30</v>
      </c>
      <c r="C56" s="38">
        <v>0</v>
      </c>
      <c r="D56" s="41">
        <v>8</v>
      </c>
      <c r="E56" s="41">
        <v>8</v>
      </c>
      <c r="F56" s="41">
        <v>11</v>
      </c>
      <c r="G56" s="41">
        <v>3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30</v>
      </c>
      <c r="U56" s="38">
        <v>0</v>
      </c>
      <c r="V56" s="39">
        <v>30</v>
      </c>
      <c r="W56" s="40">
        <f t="shared" si="15"/>
        <v>4</v>
      </c>
      <c r="X56" s="38">
        <v>1</v>
      </c>
      <c r="Y56" s="41">
        <v>3</v>
      </c>
      <c r="Z56" s="39">
        <v>0</v>
      </c>
      <c r="AA56" s="62">
        <f t="shared" si="16"/>
        <v>4</v>
      </c>
      <c r="AB56" s="38">
        <v>0</v>
      </c>
      <c r="AC56" s="41">
        <v>4</v>
      </c>
      <c r="AD56" s="39">
        <v>0</v>
      </c>
      <c r="AE56" s="43">
        <v>1</v>
      </c>
      <c r="AF56" s="57">
        <v>0</v>
      </c>
      <c r="AG56" s="38">
        <v>0</v>
      </c>
      <c r="AH56" s="39">
        <v>0</v>
      </c>
      <c r="AI56" s="47">
        <v>9</v>
      </c>
      <c r="AJ56" s="45">
        <v>0</v>
      </c>
      <c r="AK56" s="39">
        <v>0</v>
      </c>
      <c r="AL56" s="69">
        <v>0</v>
      </c>
      <c r="AM56" s="57">
        <v>0</v>
      </c>
      <c r="AN56" s="70"/>
      <c r="AO56" s="39"/>
      <c r="AP56" s="48">
        <v>0</v>
      </c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152</v>
      </c>
      <c r="C57" s="38">
        <v>0</v>
      </c>
      <c r="D57" s="41">
        <v>0</v>
      </c>
      <c r="E57" s="41">
        <v>0</v>
      </c>
      <c r="F57" s="41">
        <v>1</v>
      </c>
      <c r="G57" s="41">
        <v>11</v>
      </c>
      <c r="H57" s="41">
        <v>13</v>
      </c>
      <c r="I57" s="41">
        <v>26</v>
      </c>
      <c r="J57" s="41">
        <v>30</v>
      </c>
      <c r="K57" s="41">
        <v>24</v>
      </c>
      <c r="L57" s="41">
        <v>9</v>
      </c>
      <c r="M57" s="41">
        <v>10</v>
      </c>
      <c r="N57" s="41">
        <v>13</v>
      </c>
      <c r="O57" s="41">
        <v>5</v>
      </c>
      <c r="P57" s="41">
        <v>3</v>
      </c>
      <c r="Q57" s="41">
        <v>5</v>
      </c>
      <c r="R57" s="41">
        <v>2</v>
      </c>
      <c r="S57" s="39">
        <v>0</v>
      </c>
      <c r="T57" s="55">
        <v>152</v>
      </c>
      <c r="U57" s="38">
        <v>0</v>
      </c>
      <c r="V57" s="39">
        <v>152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62</v>
      </c>
      <c r="AB57" s="38">
        <v>8</v>
      </c>
      <c r="AC57" s="41">
        <v>54</v>
      </c>
      <c r="AD57" s="39">
        <v>0</v>
      </c>
      <c r="AE57" s="43">
        <v>3</v>
      </c>
      <c r="AF57" s="57">
        <v>0</v>
      </c>
      <c r="AG57" s="38">
        <v>20</v>
      </c>
      <c r="AH57" s="39">
        <v>14</v>
      </c>
      <c r="AI57" s="47">
        <v>7</v>
      </c>
      <c r="AJ57" s="45">
        <v>0</v>
      </c>
      <c r="AK57" s="39">
        <v>0</v>
      </c>
      <c r="AL57" s="69">
        <v>0</v>
      </c>
      <c r="AM57" s="57">
        <v>3</v>
      </c>
      <c r="AN57" s="70"/>
      <c r="AO57" s="39"/>
      <c r="AP57" s="48">
        <v>0</v>
      </c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580</v>
      </c>
      <c r="C58" s="38">
        <v>15</v>
      </c>
      <c r="D58" s="41">
        <v>6</v>
      </c>
      <c r="E58" s="41">
        <v>5</v>
      </c>
      <c r="F58" s="41">
        <v>3</v>
      </c>
      <c r="G58" s="41">
        <v>8</v>
      </c>
      <c r="H58" s="41">
        <v>16</v>
      </c>
      <c r="I58" s="41">
        <v>15</v>
      </c>
      <c r="J58" s="41">
        <v>21</v>
      </c>
      <c r="K58" s="41">
        <v>6</v>
      </c>
      <c r="L58" s="41">
        <v>30</v>
      </c>
      <c r="M58" s="41">
        <v>39</v>
      </c>
      <c r="N58" s="41">
        <v>52</v>
      </c>
      <c r="O58" s="41">
        <v>64</v>
      </c>
      <c r="P58" s="41">
        <v>74</v>
      </c>
      <c r="Q58" s="41">
        <v>101</v>
      </c>
      <c r="R58" s="41">
        <v>60</v>
      </c>
      <c r="S58" s="39">
        <v>65</v>
      </c>
      <c r="T58" s="55">
        <v>580</v>
      </c>
      <c r="U58" s="38">
        <v>281</v>
      </c>
      <c r="V58" s="39">
        <v>299</v>
      </c>
      <c r="W58" s="40">
        <f t="shared" si="15"/>
        <v>17</v>
      </c>
      <c r="X58" s="38">
        <v>3</v>
      </c>
      <c r="Y58" s="41">
        <v>14</v>
      </c>
      <c r="Z58" s="39">
        <v>0</v>
      </c>
      <c r="AA58" s="62">
        <f t="shared" si="16"/>
        <v>271</v>
      </c>
      <c r="AB58" s="38">
        <v>100</v>
      </c>
      <c r="AC58" s="41">
        <v>171</v>
      </c>
      <c r="AD58" s="39">
        <v>0</v>
      </c>
      <c r="AE58" s="43">
        <v>103</v>
      </c>
      <c r="AF58" s="57">
        <v>6</v>
      </c>
      <c r="AG58" s="38">
        <v>36</v>
      </c>
      <c r="AH58" s="39">
        <v>17</v>
      </c>
      <c r="AI58" s="47">
        <v>234</v>
      </c>
      <c r="AJ58" s="45">
        <v>0</v>
      </c>
      <c r="AK58" s="39">
        <v>0</v>
      </c>
      <c r="AL58" s="69">
        <v>1</v>
      </c>
      <c r="AM58" s="57">
        <v>46</v>
      </c>
      <c r="AN58" s="70"/>
      <c r="AO58" s="39"/>
      <c r="AP58" s="48">
        <v>32</v>
      </c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196</v>
      </c>
      <c r="C59" s="38">
        <v>8</v>
      </c>
      <c r="D59" s="41">
        <v>22</v>
      </c>
      <c r="E59" s="41">
        <v>18</v>
      </c>
      <c r="F59" s="41">
        <v>15</v>
      </c>
      <c r="G59" s="41">
        <v>2</v>
      </c>
      <c r="H59" s="41">
        <v>9</v>
      </c>
      <c r="I59" s="41">
        <v>3</v>
      </c>
      <c r="J59" s="41">
        <v>9</v>
      </c>
      <c r="K59" s="41">
        <v>3</v>
      </c>
      <c r="L59" s="41">
        <v>9</v>
      </c>
      <c r="M59" s="41">
        <v>5</v>
      </c>
      <c r="N59" s="41">
        <v>9</v>
      </c>
      <c r="O59" s="41">
        <v>10</v>
      </c>
      <c r="P59" s="41">
        <v>16</v>
      </c>
      <c r="Q59" s="41">
        <v>16</v>
      </c>
      <c r="R59" s="41">
        <v>20</v>
      </c>
      <c r="S59" s="39">
        <v>22</v>
      </c>
      <c r="T59" s="55">
        <v>196</v>
      </c>
      <c r="U59" s="38">
        <v>99</v>
      </c>
      <c r="V59" s="39">
        <v>97</v>
      </c>
      <c r="W59" s="40">
        <f t="shared" si="15"/>
        <v>18</v>
      </c>
      <c r="X59" s="38">
        <v>0</v>
      </c>
      <c r="Y59" s="41">
        <v>18</v>
      </c>
      <c r="Z59" s="39">
        <v>0</v>
      </c>
      <c r="AA59" s="62">
        <f t="shared" si="16"/>
        <v>66</v>
      </c>
      <c r="AB59" s="38">
        <v>23</v>
      </c>
      <c r="AC59" s="41">
        <v>43</v>
      </c>
      <c r="AD59" s="39">
        <v>0</v>
      </c>
      <c r="AE59" s="43">
        <v>23</v>
      </c>
      <c r="AF59" s="39">
        <v>0</v>
      </c>
      <c r="AG59" s="38">
        <v>19</v>
      </c>
      <c r="AH59" s="39">
        <v>16</v>
      </c>
      <c r="AI59" s="47">
        <v>0</v>
      </c>
      <c r="AJ59" s="45">
        <v>0</v>
      </c>
      <c r="AK59" s="39">
        <v>0</v>
      </c>
      <c r="AL59" s="69">
        <v>0</v>
      </c>
      <c r="AM59" s="57">
        <v>3</v>
      </c>
      <c r="AN59" s="70"/>
      <c r="AO59" s="39"/>
      <c r="AP59" s="48">
        <v>0</v>
      </c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125</v>
      </c>
      <c r="C60" s="38">
        <v>53</v>
      </c>
      <c r="D60" s="41">
        <v>41</v>
      </c>
      <c r="E60" s="41">
        <v>30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125</v>
      </c>
      <c r="U60" s="38">
        <v>63</v>
      </c>
      <c r="V60" s="39">
        <v>62</v>
      </c>
      <c r="W60" s="40">
        <f t="shared" si="15"/>
        <v>76</v>
      </c>
      <c r="X60" s="38">
        <v>10</v>
      </c>
      <c r="Y60" s="41">
        <v>66</v>
      </c>
      <c r="Z60" s="39">
        <v>0</v>
      </c>
      <c r="AA60" s="62">
        <f t="shared" si="16"/>
        <v>0</v>
      </c>
      <c r="AB60" s="38">
        <v>0</v>
      </c>
      <c r="AC60" s="41">
        <v>0</v>
      </c>
      <c r="AD60" s="39">
        <v>0</v>
      </c>
      <c r="AE60" s="43">
        <v>4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9</v>
      </c>
      <c r="AM60" s="57">
        <v>0</v>
      </c>
      <c r="AN60" s="70"/>
      <c r="AO60" s="39"/>
      <c r="AP60" s="48">
        <v>0</v>
      </c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396</v>
      </c>
      <c r="C61" s="38">
        <v>0</v>
      </c>
      <c r="D61" s="41">
        <v>0</v>
      </c>
      <c r="E61" s="41">
        <v>0</v>
      </c>
      <c r="F61" s="41">
        <v>10</v>
      </c>
      <c r="G61" s="41">
        <v>18</v>
      </c>
      <c r="H61" s="41">
        <v>12</v>
      </c>
      <c r="I61" s="41">
        <v>16</v>
      </c>
      <c r="J61" s="41">
        <v>16</v>
      </c>
      <c r="K61" s="41">
        <v>31</v>
      </c>
      <c r="L61" s="41">
        <v>28</v>
      </c>
      <c r="M61" s="41">
        <v>44</v>
      </c>
      <c r="N61" s="41">
        <v>40</v>
      </c>
      <c r="O61" s="41">
        <v>35</v>
      </c>
      <c r="P61" s="41">
        <v>48</v>
      </c>
      <c r="Q61" s="41">
        <v>31</v>
      </c>
      <c r="R61" s="41">
        <v>35</v>
      </c>
      <c r="S61" s="39">
        <v>32</v>
      </c>
      <c r="T61" s="55">
        <v>379</v>
      </c>
      <c r="U61" s="38">
        <v>147</v>
      </c>
      <c r="V61" s="39">
        <v>249</v>
      </c>
      <c r="W61" s="40">
        <f t="shared" si="15"/>
        <v>0</v>
      </c>
      <c r="X61" s="38"/>
      <c r="Y61" s="41"/>
      <c r="Z61" s="39"/>
      <c r="AA61" s="62">
        <f t="shared" si="16"/>
        <v>177</v>
      </c>
      <c r="AB61" s="38">
        <v>24</v>
      </c>
      <c r="AC61" s="41">
        <v>153</v>
      </c>
      <c r="AD61" s="39">
        <v>0</v>
      </c>
      <c r="AE61" s="43">
        <v>24</v>
      </c>
      <c r="AF61" s="66">
        <v>12</v>
      </c>
      <c r="AG61" s="38">
        <v>25</v>
      </c>
      <c r="AH61" s="39">
        <v>15</v>
      </c>
      <c r="AI61" s="47">
        <v>12</v>
      </c>
      <c r="AJ61" s="45">
        <v>0</v>
      </c>
      <c r="AK61" s="39">
        <v>27</v>
      </c>
      <c r="AL61" s="69">
        <v>0</v>
      </c>
      <c r="AM61" s="57">
        <v>44</v>
      </c>
      <c r="AN61" s="70"/>
      <c r="AO61" s="39"/>
      <c r="AP61" s="48">
        <v>0</v>
      </c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>
        <v>0</v>
      </c>
      <c r="AC62" s="41">
        <v>0</v>
      </c>
      <c r="AD62" s="39">
        <v>0</v>
      </c>
      <c r="AE62" s="43">
        <v>0</v>
      </c>
      <c r="AF62" s="57">
        <v>0</v>
      </c>
      <c r="AG62" s="38">
        <v>0</v>
      </c>
      <c r="AH62" s="39">
        <v>0</v>
      </c>
      <c r="AI62" s="47">
        <v>0</v>
      </c>
      <c r="AJ62" s="45">
        <v>0</v>
      </c>
      <c r="AK62" s="39">
        <v>0</v>
      </c>
      <c r="AL62" s="69">
        <v>0</v>
      </c>
      <c r="AM62" s="57">
        <v>0</v>
      </c>
      <c r="AN62" s="70"/>
      <c r="AO62" s="39"/>
      <c r="AP62" s="48">
        <v>0</v>
      </c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382</v>
      </c>
      <c r="C63" s="38">
        <v>0</v>
      </c>
      <c r="D63" s="41">
        <v>0</v>
      </c>
      <c r="E63" s="41">
        <v>0</v>
      </c>
      <c r="F63" s="41">
        <v>0</v>
      </c>
      <c r="G63" s="41">
        <v>1</v>
      </c>
      <c r="H63" s="41">
        <v>3</v>
      </c>
      <c r="I63" s="41">
        <v>11</v>
      </c>
      <c r="J63" s="41">
        <v>10</v>
      </c>
      <c r="K63" s="41">
        <v>10</v>
      </c>
      <c r="L63" s="41">
        <v>17</v>
      </c>
      <c r="M63" s="41">
        <v>29</v>
      </c>
      <c r="N63" s="41">
        <v>25</v>
      </c>
      <c r="O63" s="41">
        <v>44</v>
      </c>
      <c r="P63" s="41">
        <v>73</v>
      </c>
      <c r="Q63" s="41">
        <v>62</v>
      </c>
      <c r="R63" s="41">
        <v>43</v>
      </c>
      <c r="S63" s="39">
        <v>54</v>
      </c>
      <c r="T63" s="55">
        <v>382</v>
      </c>
      <c r="U63" s="38">
        <v>315</v>
      </c>
      <c r="V63" s="39">
        <v>67</v>
      </c>
      <c r="W63" s="40">
        <f t="shared" si="15"/>
        <v>0</v>
      </c>
      <c r="X63" s="38"/>
      <c r="Y63" s="41"/>
      <c r="Z63" s="39"/>
      <c r="AA63" s="62">
        <f t="shared" si="16"/>
        <v>178</v>
      </c>
      <c r="AB63" s="38">
        <v>33</v>
      </c>
      <c r="AC63" s="41">
        <v>145</v>
      </c>
      <c r="AD63" s="39">
        <v>0</v>
      </c>
      <c r="AE63" s="43">
        <v>33</v>
      </c>
      <c r="AF63" s="57">
        <v>12</v>
      </c>
      <c r="AG63" s="38">
        <v>15</v>
      </c>
      <c r="AH63" s="39">
        <v>11</v>
      </c>
      <c r="AI63" s="47">
        <v>0</v>
      </c>
      <c r="AJ63" s="45">
        <v>0</v>
      </c>
      <c r="AK63" s="39">
        <v>4</v>
      </c>
      <c r="AL63" s="69">
        <v>0</v>
      </c>
      <c r="AM63" s="57">
        <v>79</v>
      </c>
      <c r="AN63" s="70"/>
      <c r="AO63" s="39"/>
      <c r="AP63" s="48">
        <v>48</v>
      </c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>
        <v>0</v>
      </c>
      <c r="AC64" s="41">
        <v>0</v>
      </c>
      <c r="AD64" s="39">
        <v>0</v>
      </c>
      <c r="AE64" s="43">
        <v>0</v>
      </c>
      <c r="AF64" s="57">
        <v>0</v>
      </c>
      <c r="AG64" s="38">
        <v>0</v>
      </c>
      <c r="AH64" s="39">
        <v>0</v>
      </c>
      <c r="AI64" s="47">
        <v>0</v>
      </c>
      <c r="AJ64" s="45">
        <v>0</v>
      </c>
      <c r="AK64" s="39">
        <v>0</v>
      </c>
      <c r="AL64" s="71">
        <v>0</v>
      </c>
      <c r="AM64" s="72">
        <v>0</v>
      </c>
      <c r="AN64" s="70"/>
      <c r="AO64" s="39"/>
      <c r="AP64" s="48">
        <v>0</v>
      </c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129</v>
      </c>
      <c r="C65" s="38">
        <v>0</v>
      </c>
      <c r="D65" s="41">
        <v>0</v>
      </c>
      <c r="E65" s="41">
        <v>0</v>
      </c>
      <c r="F65" s="41">
        <v>0</v>
      </c>
      <c r="G65" s="41">
        <v>1</v>
      </c>
      <c r="H65" s="41">
        <v>5</v>
      </c>
      <c r="I65" s="41">
        <v>8</v>
      </c>
      <c r="J65" s="41">
        <v>13</v>
      </c>
      <c r="K65" s="41">
        <v>11</v>
      </c>
      <c r="L65" s="41">
        <v>6</v>
      </c>
      <c r="M65" s="41">
        <v>9</v>
      </c>
      <c r="N65" s="41">
        <v>14</v>
      </c>
      <c r="O65" s="41">
        <v>9</v>
      </c>
      <c r="P65" s="41">
        <v>12</v>
      </c>
      <c r="Q65" s="41">
        <v>10</v>
      </c>
      <c r="R65" s="41">
        <v>13</v>
      </c>
      <c r="S65" s="39">
        <v>18</v>
      </c>
      <c r="T65" s="55">
        <v>129</v>
      </c>
      <c r="U65" s="38">
        <v>40</v>
      </c>
      <c r="V65" s="39">
        <v>89</v>
      </c>
      <c r="W65" s="40">
        <f t="shared" si="15"/>
        <v>0</v>
      </c>
      <c r="X65" s="38"/>
      <c r="Y65" s="41"/>
      <c r="Z65" s="39"/>
      <c r="AA65" s="62">
        <f t="shared" si="16"/>
        <v>45</v>
      </c>
      <c r="AB65" s="38">
        <v>0</v>
      </c>
      <c r="AC65" s="41">
        <v>45</v>
      </c>
      <c r="AD65" s="39">
        <v>0</v>
      </c>
      <c r="AE65" s="43">
        <v>0</v>
      </c>
      <c r="AF65" s="39">
        <v>0</v>
      </c>
      <c r="AG65" s="38">
        <v>4</v>
      </c>
      <c r="AH65" s="39">
        <v>13</v>
      </c>
      <c r="AI65" s="47">
        <v>8</v>
      </c>
      <c r="AJ65" s="45">
        <v>0</v>
      </c>
      <c r="AK65" s="39">
        <v>0</v>
      </c>
      <c r="AL65" s="71">
        <v>0</v>
      </c>
      <c r="AM65" s="72">
        <v>0</v>
      </c>
      <c r="AN65" s="70"/>
      <c r="AO65" s="39"/>
      <c r="AP65" s="48">
        <v>0</v>
      </c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>
        <v>0</v>
      </c>
      <c r="AF66" s="39">
        <v>0</v>
      </c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>
        <v>0</v>
      </c>
      <c r="AF67" s="39">
        <v>0</v>
      </c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>
        <v>0</v>
      </c>
      <c r="AF68" s="39">
        <v>0</v>
      </c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>
        <v>0</v>
      </c>
      <c r="AF69" s="48">
        <v>0</v>
      </c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>
        <v>0</v>
      </c>
      <c r="AF70" s="82">
        <v>0</v>
      </c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64" t="s">
        <v>118</v>
      </c>
      <c r="B71" s="536">
        <f t="shared" ref="B71:AA71" si="17">SUM(B11:B70)</f>
        <v>4927</v>
      </c>
      <c r="C71" s="91">
        <f t="shared" si="17"/>
        <v>340</v>
      </c>
      <c r="D71" s="92">
        <f t="shared" si="17"/>
        <v>253</v>
      </c>
      <c r="E71" s="92">
        <f t="shared" si="17"/>
        <v>225</v>
      </c>
      <c r="F71" s="92">
        <f t="shared" si="17"/>
        <v>120</v>
      </c>
      <c r="G71" s="92">
        <f t="shared" si="17"/>
        <v>113</v>
      </c>
      <c r="H71" s="92">
        <f t="shared" si="17"/>
        <v>157</v>
      </c>
      <c r="I71" s="92">
        <f t="shared" si="17"/>
        <v>210</v>
      </c>
      <c r="J71" s="92">
        <f t="shared" si="17"/>
        <v>244</v>
      </c>
      <c r="K71" s="92">
        <f t="shared" si="17"/>
        <v>193</v>
      </c>
      <c r="L71" s="92">
        <f t="shared" si="17"/>
        <v>253</v>
      </c>
      <c r="M71" s="92">
        <f t="shared" si="17"/>
        <v>302</v>
      </c>
      <c r="N71" s="92">
        <f t="shared" si="17"/>
        <v>378</v>
      </c>
      <c r="O71" s="92">
        <f t="shared" si="17"/>
        <v>409</v>
      </c>
      <c r="P71" s="92">
        <f t="shared" si="17"/>
        <v>478</v>
      </c>
      <c r="Q71" s="92">
        <f t="shared" si="17"/>
        <v>446</v>
      </c>
      <c r="R71" s="92">
        <f t="shared" si="17"/>
        <v>375</v>
      </c>
      <c r="S71" s="93">
        <f t="shared" si="17"/>
        <v>431</v>
      </c>
      <c r="T71" s="94">
        <f t="shared" si="17"/>
        <v>4866</v>
      </c>
      <c r="U71" s="95">
        <f t="shared" si="17"/>
        <v>2243</v>
      </c>
      <c r="V71" s="93">
        <f t="shared" si="17"/>
        <v>2684</v>
      </c>
      <c r="W71" s="95">
        <f t="shared" si="17"/>
        <v>327</v>
      </c>
      <c r="X71" s="95">
        <f t="shared" si="17"/>
        <v>49</v>
      </c>
      <c r="Y71" s="92">
        <f t="shared" si="17"/>
        <v>278</v>
      </c>
      <c r="Z71" s="94">
        <f t="shared" si="17"/>
        <v>0</v>
      </c>
      <c r="AA71" s="91">
        <f t="shared" si="17"/>
        <v>1848</v>
      </c>
      <c r="AB71" s="95">
        <f t="shared" ref="AB71:AX71" si="18">SUM(AB11:AB70)</f>
        <v>440</v>
      </c>
      <c r="AC71" s="92">
        <f t="shared" si="18"/>
        <v>1408</v>
      </c>
      <c r="AD71" s="93">
        <f t="shared" si="18"/>
        <v>0</v>
      </c>
      <c r="AE71" s="95">
        <f t="shared" si="18"/>
        <v>449</v>
      </c>
      <c r="AF71" s="93">
        <f t="shared" si="18"/>
        <v>69</v>
      </c>
      <c r="AG71" s="91">
        <f t="shared" si="18"/>
        <v>227</v>
      </c>
      <c r="AH71" s="96">
        <f t="shared" si="18"/>
        <v>229</v>
      </c>
      <c r="AI71" s="96">
        <f t="shared" si="18"/>
        <v>2204</v>
      </c>
      <c r="AJ71" s="95">
        <f t="shared" si="18"/>
        <v>8</v>
      </c>
      <c r="AK71" s="93">
        <f t="shared" si="18"/>
        <v>193</v>
      </c>
      <c r="AL71" s="91">
        <f t="shared" si="18"/>
        <v>17</v>
      </c>
      <c r="AM71" s="96">
        <f t="shared" si="18"/>
        <v>284</v>
      </c>
      <c r="AN71" s="96">
        <f t="shared" si="18"/>
        <v>0</v>
      </c>
      <c r="AO71" s="96">
        <f t="shared" si="18"/>
        <v>0</v>
      </c>
      <c r="AP71" s="96">
        <f t="shared" si="18"/>
        <v>80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2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68</v>
      </c>
      <c r="C75" s="38">
        <v>3</v>
      </c>
      <c r="D75" s="41">
        <v>11</v>
      </c>
      <c r="E75" s="41">
        <v>9</v>
      </c>
      <c r="F75" s="41">
        <v>8</v>
      </c>
      <c r="G75" s="41">
        <v>0</v>
      </c>
      <c r="H75" s="41">
        <v>0</v>
      </c>
      <c r="I75" s="41">
        <v>0</v>
      </c>
      <c r="J75" s="41">
        <v>2</v>
      </c>
      <c r="K75" s="41">
        <v>1</v>
      </c>
      <c r="L75" s="41">
        <v>3</v>
      </c>
      <c r="M75" s="41">
        <v>4</v>
      </c>
      <c r="N75" s="41">
        <v>8</v>
      </c>
      <c r="O75" s="41">
        <v>7</v>
      </c>
      <c r="P75" s="41">
        <v>7</v>
      </c>
      <c r="Q75" s="41">
        <v>2</v>
      </c>
      <c r="R75" s="41">
        <v>2</v>
      </c>
      <c r="S75" s="39">
        <v>1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78</v>
      </c>
      <c r="C76" s="38">
        <v>0</v>
      </c>
      <c r="D76" s="41">
        <v>0</v>
      </c>
      <c r="E76" s="41">
        <v>0</v>
      </c>
      <c r="F76" s="41">
        <v>0</v>
      </c>
      <c r="G76" s="41">
        <v>2</v>
      </c>
      <c r="H76" s="41">
        <v>2</v>
      </c>
      <c r="I76" s="41">
        <v>2</v>
      </c>
      <c r="J76" s="41">
        <v>7</v>
      </c>
      <c r="K76" s="41">
        <v>4</v>
      </c>
      <c r="L76" s="41">
        <v>10</v>
      </c>
      <c r="M76" s="41">
        <v>17</v>
      </c>
      <c r="N76" s="41">
        <v>8</v>
      </c>
      <c r="O76" s="41">
        <v>4</v>
      </c>
      <c r="P76" s="41">
        <v>4</v>
      </c>
      <c r="Q76" s="41">
        <v>7</v>
      </c>
      <c r="R76" s="41">
        <v>7</v>
      </c>
      <c r="S76" s="39">
        <v>4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81</v>
      </c>
      <c r="C77" s="38">
        <v>0</v>
      </c>
      <c r="D77" s="41">
        <v>0</v>
      </c>
      <c r="E77" s="41">
        <v>0</v>
      </c>
      <c r="F77" s="41">
        <v>5</v>
      </c>
      <c r="G77" s="41">
        <v>13</v>
      </c>
      <c r="H77" s="41">
        <v>24</v>
      </c>
      <c r="I77" s="41">
        <v>22</v>
      </c>
      <c r="J77" s="41">
        <v>15</v>
      </c>
      <c r="K77" s="41">
        <v>2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94</v>
      </c>
      <c r="C79" s="38">
        <v>0</v>
      </c>
      <c r="D79" s="41">
        <v>0</v>
      </c>
      <c r="E79" s="41">
        <v>0</v>
      </c>
      <c r="F79" s="41">
        <v>0</v>
      </c>
      <c r="G79" s="41">
        <v>2</v>
      </c>
      <c r="H79" s="41">
        <v>0</v>
      </c>
      <c r="I79" s="41">
        <v>1</v>
      </c>
      <c r="J79" s="41">
        <v>3</v>
      </c>
      <c r="K79" s="41">
        <v>5</v>
      </c>
      <c r="L79" s="41">
        <v>3</v>
      </c>
      <c r="M79" s="41">
        <v>9</v>
      </c>
      <c r="N79" s="41">
        <v>10</v>
      </c>
      <c r="O79" s="41">
        <v>12</v>
      </c>
      <c r="P79" s="41">
        <v>9</v>
      </c>
      <c r="Q79" s="41">
        <v>16</v>
      </c>
      <c r="R79" s="41">
        <v>12</v>
      </c>
      <c r="S79" s="39">
        <v>12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127</v>
      </c>
      <c r="C80" s="38">
        <v>0</v>
      </c>
      <c r="D80" s="41">
        <v>0</v>
      </c>
      <c r="E80" s="41">
        <v>0</v>
      </c>
      <c r="F80" s="41">
        <v>0</v>
      </c>
      <c r="G80" s="41">
        <v>1</v>
      </c>
      <c r="H80" s="41">
        <v>2</v>
      </c>
      <c r="I80" s="41">
        <v>3</v>
      </c>
      <c r="J80" s="41">
        <v>5</v>
      </c>
      <c r="K80" s="41">
        <v>8</v>
      </c>
      <c r="L80" s="41">
        <v>7</v>
      </c>
      <c r="M80" s="41">
        <v>11</v>
      </c>
      <c r="N80" s="41">
        <v>15</v>
      </c>
      <c r="O80" s="41">
        <v>19</v>
      </c>
      <c r="P80" s="41">
        <v>24</v>
      </c>
      <c r="Q80" s="41">
        <v>32</v>
      </c>
      <c r="R80" s="41">
        <v>0</v>
      </c>
      <c r="S80" s="39">
        <v>0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76</v>
      </c>
      <c r="C82" s="38">
        <v>0</v>
      </c>
      <c r="D82" s="41">
        <v>0</v>
      </c>
      <c r="E82" s="41">
        <v>0</v>
      </c>
      <c r="F82" s="41">
        <v>0</v>
      </c>
      <c r="G82" s="41">
        <v>6</v>
      </c>
      <c r="H82" s="41">
        <v>7</v>
      </c>
      <c r="I82" s="41">
        <v>8</v>
      </c>
      <c r="J82" s="41">
        <v>13</v>
      </c>
      <c r="K82" s="41">
        <v>14</v>
      </c>
      <c r="L82" s="41">
        <v>5</v>
      </c>
      <c r="M82" s="41">
        <v>6</v>
      </c>
      <c r="N82" s="41">
        <v>9</v>
      </c>
      <c r="O82" s="41">
        <v>2</v>
      </c>
      <c r="P82" s="41">
        <v>3</v>
      </c>
      <c r="Q82" s="41">
        <v>3</v>
      </c>
      <c r="R82" s="41">
        <v>0</v>
      </c>
      <c r="S82" s="39">
        <v>0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58</v>
      </c>
      <c r="C84" s="38">
        <v>8</v>
      </c>
      <c r="D84" s="41">
        <v>20</v>
      </c>
      <c r="E84" s="41">
        <v>26</v>
      </c>
      <c r="F84" s="41">
        <v>4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48</v>
      </c>
      <c r="C85" s="38">
        <v>23</v>
      </c>
      <c r="D85" s="41">
        <v>15</v>
      </c>
      <c r="E85" s="41">
        <v>10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35</v>
      </c>
      <c r="C86" s="38">
        <v>0</v>
      </c>
      <c r="D86" s="41">
        <v>0</v>
      </c>
      <c r="E86" s="41">
        <v>0</v>
      </c>
      <c r="F86" s="41">
        <v>1</v>
      </c>
      <c r="G86" s="41">
        <v>3</v>
      </c>
      <c r="H86" s="41">
        <v>5</v>
      </c>
      <c r="I86" s="41">
        <v>14</v>
      </c>
      <c r="J86" s="41">
        <v>9</v>
      </c>
      <c r="K86" s="41">
        <v>2</v>
      </c>
      <c r="L86" s="41">
        <v>1</v>
      </c>
      <c r="M86" s="41">
        <v>0</v>
      </c>
      <c r="N86" s="41">
        <v>0</v>
      </c>
      <c r="O86" s="41">
        <v>0</v>
      </c>
      <c r="P86" s="41">
        <v>0</v>
      </c>
      <c r="Q86" s="41"/>
      <c r="R86" s="41"/>
      <c r="S86" s="39"/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8</v>
      </c>
      <c r="C87" s="38">
        <v>0</v>
      </c>
      <c r="D87" s="41">
        <v>0</v>
      </c>
      <c r="E87" s="41">
        <v>0</v>
      </c>
      <c r="F87" s="41">
        <v>0</v>
      </c>
      <c r="G87" s="41">
        <v>2</v>
      </c>
      <c r="H87" s="41">
        <v>2</v>
      </c>
      <c r="I87" s="41">
        <v>0</v>
      </c>
      <c r="J87" s="41">
        <v>2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507</v>
      </c>
      <c r="C88" s="80">
        <v>0</v>
      </c>
      <c r="D88" s="81">
        <v>0</v>
      </c>
      <c r="E88" s="81">
        <v>0</v>
      </c>
      <c r="F88" s="81">
        <v>0</v>
      </c>
      <c r="G88" s="81">
        <v>10</v>
      </c>
      <c r="H88" s="81">
        <v>30</v>
      </c>
      <c r="I88" s="81">
        <v>31</v>
      </c>
      <c r="J88" s="81">
        <v>42</v>
      </c>
      <c r="K88" s="81">
        <v>22</v>
      </c>
      <c r="L88" s="81">
        <v>37</v>
      </c>
      <c r="M88" s="81">
        <v>22</v>
      </c>
      <c r="N88" s="81">
        <v>51</v>
      </c>
      <c r="O88" s="81">
        <v>36</v>
      </c>
      <c r="P88" s="81">
        <v>49</v>
      </c>
      <c r="Q88" s="81">
        <v>54</v>
      </c>
      <c r="R88" s="81">
        <v>47</v>
      </c>
      <c r="S88" s="82">
        <v>76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1180</v>
      </c>
      <c r="C89" s="91">
        <f t="shared" si="20"/>
        <v>34</v>
      </c>
      <c r="D89" s="92">
        <f t="shared" si="20"/>
        <v>46</v>
      </c>
      <c r="E89" s="92">
        <f t="shared" si="20"/>
        <v>45</v>
      </c>
      <c r="F89" s="92">
        <f t="shared" si="20"/>
        <v>18</v>
      </c>
      <c r="G89" s="92">
        <f t="shared" si="20"/>
        <v>39</v>
      </c>
      <c r="H89" s="92">
        <f t="shared" si="20"/>
        <v>72</v>
      </c>
      <c r="I89" s="92">
        <f t="shared" si="20"/>
        <v>81</v>
      </c>
      <c r="J89" s="92">
        <f t="shared" si="20"/>
        <v>98</v>
      </c>
      <c r="K89" s="92">
        <f t="shared" si="20"/>
        <v>58</v>
      </c>
      <c r="L89" s="92">
        <f t="shared" si="20"/>
        <v>66</v>
      </c>
      <c r="M89" s="92">
        <f t="shared" si="20"/>
        <v>70</v>
      </c>
      <c r="N89" s="92">
        <f t="shared" si="20"/>
        <v>102</v>
      </c>
      <c r="O89" s="92">
        <f t="shared" si="20"/>
        <v>80</v>
      </c>
      <c r="P89" s="92">
        <f t="shared" si="20"/>
        <v>96</v>
      </c>
      <c r="Q89" s="92">
        <f t="shared" si="20"/>
        <v>114</v>
      </c>
      <c r="R89" s="92">
        <f t="shared" si="20"/>
        <v>68</v>
      </c>
      <c r="S89" s="93">
        <f t="shared" si="20"/>
        <v>93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65" t="s">
        <v>117</v>
      </c>
      <c r="F93" s="559" t="s">
        <v>116</v>
      </c>
      <c r="G93" s="561" t="s">
        <v>117</v>
      </c>
      <c r="H93" s="559" t="s">
        <v>116</v>
      </c>
      <c r="I93" s="561" t="s">
        <v>117</v>
      </c>
      <c r="J93" s="559" t="s">
        <v>116</v>
      </c>
      <c r="K93" s="561" t="s">
        <v>117</v>
      </c>
      <c r="L93" s="559" t="s">
        <v>116</v>
      </c>
      <c r="M93" s="561" t="s">
        <v>117</v>
      </c>
      <c r="N93" s="559" t="s">
        <v>116</v>
      </c>
      <c r="O93" s="561" t="s">
        <v>117</v>
      </c>
      <c r="P93" s="559" t="s">
        <v>116</v>
      </c>
      <c r="Q93" s="561" t="s">
        <v>117</v>
      </c>
      <c r="R93" s="559" t="s">
        <v>116</v>
      </c>
      <c r="S93" s="561" t="s">
        <v>117</v>
      </c>
      <c r="T93" s="559" t="s">
        <v>116</v>
      </c>
      <c r="U93" s="561" t="s">
        <v>117</v>
      </c>
      <c r="V93" s="559" t="s">
        <v>116</v>
      </c>
      <c r="W93" s="561" t="s">
        <v>117</v>
      </c>
      <c r="X93" s="559" t="s">
        <v>116</v>
      </c>
      <c r="Y93" s="561" t="s">
        <v>117</v>
      </c>
      <c r="Z93" s="559" t="s">
        <v>116</v>
      </c>
      <c r="AA93" s="561" t="s">
        <v>117</v>
      </c>
      <c r="AB93" s="559" t="s">
        <v>116</v>
      </c>
      <c r="AC93" s="561" t="s">
        <v>117</v>
      </c>
      <c r="AD93" s="559" t="s">
        <v>116</v>
      </c>
      <c r="AE93" s="561" t="s">
        <v>117</v>
      </c>
      <c r="AF93" s="559" t="s">
        <v>116</v>
      </c>
      <c r="AG93" s="561" t="s">
        <v>117</v>
      </c>
      <c r="AH93" s="559" t="s">
        <v>116</v>
      </c>
      <c r="AI93" s="561" t="s">
        <v>117</v>
      </c>
      <c r="AJ93" s="559" t="s">
        <v>116</v>
      </c>
      <c r="AK93" s="561" t="s">
        <v>117</v>
      </c>
      <c r="AL93" s="559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963</v>
      </c>
      <c r="D94" s="120">
        <f>SUM(F94+H94+J94+L94+N94+P94+R94+T94+V94+X94+Z94+AB94+AD94+AF94+AH94+AJ94+AL94)</f>
        <v>373</v>
      </c>
      <c r="E94" s="121">
        <f>SUM(G94+I94+K94+M94+O94+Q94+S94+U94+W94+Y94+AA94+AC94+AE94+AG94+AI94+AK94+AM94)</f>
        <v>590</v>
      </c>
      <c r="F94" s="122">
        <v>5</v>
      </c>
      <c r="G94" s="123">
        <v>5</v>
      </c>
      <c r="H94" s="122">
        <v>1</v>
      </c>
      <c r="I94" s="123">
        <v>0</v>
      </c>
      <c r="J94" s="122">
        <v>4</v>
      </c>
      <c r="K94" s="44">
        <v>13</v>
      </c>
      <c r="L94" s="122">
        <v>1</v>
      </c>
      <c r="M94" s="44">
        <v>11</v>
      </c>
      <c r="N94" s="122">
        <v>5</v>
      </c>
      <c r="O94" s="44">
        <v>8</v>
      </c>
      <c r="P94" s="122">
        <v>4</v>
      </c>
      <c r="Q94" s="44">
        <v>4</v>
      </c>
      <c r="R94" s="122">
        <v>4</v>
      </c>
      <c r="S94" s="44">
        <v>14</v>
      </c>
      <c r="T94" s="122">
        <v>8</v>
      </c>
      <c r="U94" s="44">
        <v>27</v>
      </c>
      <c r="V94" s="122">
        <v>10</v>
      </c>
      <c r="W94" s="44">
        <v>35</v>
      </c>
      <c r="X94" s="122">
        <v>10</v>
      </c>
      <c r="Y94" s="44">
        <v>47</v>
      </c>
      <c r="Z94" s="122">
        <v>15</v>
      </c>
      <c r="AA94" s="44">
        <v>43</v>
      </c>
      <c r="AB94" s="122">
        <v>37</v>
      </c>
      <c r="AC94" s="44">
        <v>51</v>
      </c>
      <c r="AD94" s="122">
        <v>19</v>
      </c>
      <c r="AE94" s="44">
        <v>49</v>
      </c>
      <c r="AF94" s="122">
        <v>59</v>
      </c>
      <c r="AG94" s="44">
        <v>70</v>
      </c>
      <c r="AH94" s="122">
        <v>63</v>
      </c>
      <c r="AI94" s="44">
        <v>75</v>
      </c>
      <c r="AJ94" s="122">
        <v>61</v>
      </c>
      <c r="AK94" s="44">
        <v>63</v>
      </c>
      <c r="AL94" s="124">
        <v>67</v>
      </c>
      <c r="AM94" s="125">
        <v>75</v>
      </c>
      <c r="AN94" s="123">
        <v>951</v>
      </c>
      <c r="AO94" s="126">
        <v>850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118</v>
      </c>
      <c r="D95" s="542"/>
      <c r="E95" s="543">
        <f>SUM(K95+M95+O95+Q95+S95+U95+W95+Y95+AA95+AC95+AE95+AG95+AI95+AK95+AM95)</f>
        <v>118</v>
      </c>
      <c r="F95" s="544"/>
      <c r="G95" s="545"/>
      <c r="H95" s="544"/>
      <c r="I95" s="545"/>
      <c r="J95" s="544"/>
      <c r="K95" s="534"/>
      <c r="L95" s="544"/>
      <c r="M95" s="534">
        <v>4</v>
      </c>
      <c r="N95" s="544"/>
      <c r="O95" s="534">
        <v>17</v>
      </c>
      <c r="P95" s="544"/>
      <c r="Q95" s="534">
        <v>33</v>
      </c>
      <c r="R95" s="544"/>
      <c r="S95" s="534">
        <v>34</v>
      </c>
      <c r="T95" s="544"/>
      <c r="U95" s="534">
        <v>24</v>
      </c>
      <c r="V95" s="544"/>
      <c r="W95" s="534">
        <v>6</v>
      </c>
      <c r="X95" s="544"/>
      <c r="Y95" s="534"/>
      <c r="Z95" s="544"/>
      <c r="AA95" s="534"/>
      <c r="AB95" s="544"/>
      <c r="AC95" s="534"/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118</v>
      </c>
      <c r="AO95" s="547">
        <v>75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0</v>
      </c>
      <c r="D96" s="138"/>
      <c r="E96" s="139">
        <f>SUM(K96+M96+O96+Q96+S96+U96+W96+Y96+AA96+AC96+AE96+AG96+AI96+AK96+AM96)</f>
        <v>0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/>
      <c r="AO96" s="144"/>
      <c r="AP96" s="145"/>
      <c r="AQ96" s="51"/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393</v>
      </c>
      <c r="D97" s="148">
        <f>SUM(F97+H97+J97+L97+N97+P97+R97+T97+V97+X97+Z97+AB97+AD97+AF97+AH97+AJ97+AL97)</f>
        <v>120</v>
      </c>
      <c r="E97" s="149">
        <f>SUM(G97+I97+K97+M97+O97+Q97+S97+U97+W97+Y97+AA97+AC97+AE97+AG97+AI97+AK97+AM97)</f>
        <v>273</v>
      </c>
      <c r="F97" s="38">
        <v>1</v>
      </c>
      <c r="G97" s="39">
        <v>0</v>
      </c>
      <c r="H97" s="38">
        <v>0</v>
      </c>
      <c r="I97" s="39">
        <v>0</v>
      </c>
      <c r="J97" s="38">
        <v>1</v>
      </c>
      <c r="K97" s="39">
        <v>0</v>
      </c>
      <c r="L97" s="38">
        <v>3</v>
      </c>
      <c r="M97" s="39">
        <v>1</v>
      </c>
      <c r="N97" s="38">
        <v>8</v>
      </c>
      <c r="O97" s="39">
        <v>11</v>
      </c>
      <c r="P97" s="38">
        <v>21</v>
      </c>
      <c r="Q97" s="39">
        <v>29</v>
      </c>
      <c r="R97" s="38">
        <v>19</v>
      </c>
      <c r="S97" s="39">
        <v>43</v>
      </c>
      <c r="T97" s="38">
        <v>16</v>
      </c>
      <c r="U97" s="39">
        <v>39</v>
      </c>
      <c r="V97" s="38">
        <v>10</v>
      </c>
      <c r="W97" s="39">
        <v>30</v>
      </c>
      <c r="X97" s="38">
        <v>14</v>
      </c>
      <c r="Y97" s="39">
        <v>30</v>
      </c>
      <c r="Z97" s="38">
        <v>9</v>
      </c>
      <c r="AA97" s="39">
        <v>31</v>
      </c>
      <c r="AB97" s="38">
        <v>15</v>
      </c>
      <c r="AC97" s="39">
        <v>25</v>
      </c>
      <c r="AD97" s="38">
        <v>0</v>
      </c>
      <c r="AE97" s="39">
        <v>14</v>
      </c>
      <c r="AF97" s="38">
        <v>1</v>
      </c>
      <c r="AG97" s="39">
        <v>15</v>
      </c>
      <c r="AH97" s="38">
        <v>2</v>
      </c>
      <c r="AI97" s="39">
        <v>4</v>
      </c>
      <c r="AJ97" s="38">
        <v>0</v>
      </c>
      <c r="AK97" s="39">
        <v>0</v>
      </c>
      <c r="AL97" s="45">
        <v>0</v>
      </c>
      <c r="AM97" s="150">
        <v>1</v>
      </c>
      <c r="AN97" s="55">
        <v>393</v>
      </c>
      <c r="AO97" s="70">
        <v>228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567</v>
      </c>
      <c r="D99" s="160">
        <f t="shared" ref="D99:E103" si="31">SUM(F99+H99+J99+L99+N99+P99+R99+T99+V99+X99+Z99+AB99+AD99+AF99+AH99+AJ99+AL99)</f>
        <v>218</v>
      </c>
      <c r="E99" s="161">
        <f t="shared" si="31"/>
        <v>349</v>
      </c>
      <c r="F99" s="58">
        <v>31</v>
      </c>
      <c r="G99" s="51">
        <v>42</v>
      </c>
      <c r="H99" s="58">
        <v>13</v>
      </c>
      <c r="I99" s="51">
        <v>9</v>
      </c>
      <c r="J99" s="58">
        <v>9</v>
      </c>
      <c r="K99" s="48">
        <v>7</v>
      </c>
      <c r="L99" s="58">
        <v>8</v>
      </c>
      <c r="M99" s="48">
        <v>11</v>
      </c>
      <c r="N99" s="58">
        <v>5</v>
      </c>
      <c r="O99" s="48">
        <v>12</v>
      </c>
      <c r="P99" s="58">
        <v>3</v>
      </c>
      <c r="Q99" s="48">
        <v>13</v>
      </c>
      <c r="R99" s="58">
        <v>5</v>
      </c>
      <c r="S99" s="48">
        <v>11</v>
      </c>
      <c r="T99" s="58">
        <v>8</v>
      </c>
      <c r="U99" s="48">
        <v>15</v>
      </c>
      <c r="V99" s="58">
        <v>12</v>
      </c>
      <c r="W99" s="48">
        <v>15</v>
      </c>
      <c r="X99" s="58">
        <v>7</v>
      </c>
      <c r="Y99" s="48">
        <v>16</v>
      </c>
      <c r="Z99" s="58">
        <v>13</v>
      </c>
      <c r="AA99" s="48">
        <v>25</v>
      </c>
      <c r="AB99" s="58">
        <v>13</v>
      </c>
      <c r="AC99" s="48">
        <v>29</v>
      </c>
      <c r="AD99" s="58">
        <v>11</v>
      </c>
      <c r="AE99" s="48">
        <v>36</v>
      </c>
      <c r="AF99" s="58">
        <v>14</v>
      </c>
      <c r="AG99" s="48">
        <v>33</v>
      </c>
      <c r="AH99" s="58">
        <v>20</v>
      </c>
      <c r="AI99" s="51">
        <v>25</v>
      </c>
      <c r="AJ99" s="58">
        <v>18</v>
      </c>
      <c r="AK99" s="51">
        <v>23</v>
      </c>
      <c r="AL99" s="75">
        <v>28</v>
      </c>
      <c r="AM99" s="143">
        <v>27</v>
      </c>
      <c r="AN99" s="51">
        <v>567</v>
      </c>
      <c r="AO99" s="144">
        <v>439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105</v>
      </c>
      <c r="D100" s="148">
        <f t="shared" si="31"/>
        <v>45</v>
      </c>
      <c r="E100" s="149">
        <f t="shared" si="31"/>
        <v>60</v>
      </c>
      <c r="F100" s="38">
        <v>0</v>
      </c>
      <c r="G100" s="55">
        <v>0</v>
      </c>
      <c r="H100" s="38">
        <v>0</v>
      </c>
      <c r="I100" s="55">
        <v>0</v>
      </c>
      <c r="J100" s="38">
        <v>1</v>
      </c>
      <c r="K100" s="39">
        <v>0</v>
      </c>
      <c r="L100" s="38">
        <v>0</v>
      </c>
      <c r="M100" s="39">
        <v>0</v>
      </c>
      <c r="N100" s="38">
        <v>0</v>
      </c>
      <c r="O100" s="39">
        <v>1</v>
      </c>
      <c r="P100" s="38">
        <v>2</v>
      </c>
      <c r="Q100" s="39">
        <v>3</v>
      </c>
      <c r="R100" s="38">
        <v>3</v>
      </c>
      <c r="S100" s="39">
        <v>2</v>
      </c>
      <c r="T100" s="38">
        <v>1</v>
      </c>
      <c r="U100" s="39">
        <v>2</v>
      </c>
      <c r="V100" s="38">
        <v>0</v>
      </c>
      <c r="W100" s="39">
        <v>4</v>
      </c>
      <c r="X100" s="38">
        <v>3</v>
      </c>
      <c r="Y100" s="39">
        <v>3</v>
      </c>
      <c r="Z100" s="38">
        <v>5</v>
      </c>
      <c r="AA100" s="39">
        <v>8</v>
      </c>
      <c r="AB100" s="38">
        <v>3</v>
      </c>
      <c r="AC100" s="55">
        <v>5</v>
      </c>
      <c r="AD100" s="38">
        <v>2</v>
      </c>
      <c r="AE100" s="55">
        <v>6</v>
      </c>
      <c r="AF100" s="38">
        <v>2</v>
      </c>
      <c r="AG100" s="55">
        <v>4</v>
      </c>
      <c r="AH100" s="38">
        <v>6</v>
      </c>
      <c r="AI100" s="55">
        <v>9</v>
      </c>
      <c r="AJ100" s="38">
        <v>5</v>
      </c>
      <c r="AK100" s="55">
        <v>3</v>
      </c>
      <c r="AL100" s="45">
        <v>12</v>
      </c>
      <c r="AM100" s="150">
        <v>10</v>
      </c>
      <c r="AN100" s="55">
        <v>105</v>
      </c>
      <c r="AO100" s="70">
        <v>93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58</v>
      </c>
      <c r="D101" s="164">
        <f t="shared" si="31"/>
        <v>34</v>
      </c>
      <c r="E101" s="149">
        <f t="shared" si="31"/>
        <v>24</v>
      </c>
      <c r="F101" s="38">
        <v>17</v>
      </c>
      <c r="G101" s="55">
        <v>11</v>
      </c>
      <c r="H101" s="38">
        <v>6</v>
      </c>
      <c r="I101" s="55">
        <v>6</v>
      </c>
      <c r="J101" s="38">
        <v>1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1</v>
      </c>
      <c r="W101" s="39">
        <v>1</v>
      </c>
      <c r="X101" s="38">
        <v>0</v>
      </c>
      <c r="Y101" s="39">
        <v>0</v>
      </c>
      <c r="Z101" s="38">
        <v>0</v>
      </c>
      <c r="AA101" s="39">
        <v>1</v>
      </c>
      <c r="AB101" s="38">
        <v>2</v>
      </c>
      <c r="AC101" s="55">
        <v>3</v>
      </c>
      <c r="AD101" s="38">
        <v>0</v>
      </c>
      <c r="AE101" s="55">
        <v>0</v>
      </c>
      <c r="AF101" s="38">
        <v>3</v>
      </c>
      <c r="AG101" s="55">
        <v>1</v>
      </c>
      <c r="AH101" s="38">
        <v>3</v>
      </c>
      <c r="AI101" s="55">
        <v>0</v>
      </c>
      <c r="AJ101" s="38">
        <v>0</v>
      </c>
      <c r="AK101" s="55">
        <v>0</v>
      </c>
      <c r="AL101" s="45">
        <v>1</v>
      </c>
      <c r="AM101" s="150">
        <v>1</v>
      </c>
      <c r="AN101" s="55">
        <v>58</v>
      </c>
      <c r="AO101" s="70">
        <v>52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235</v>
      </c>
      <c r="D102" s="148">
        <f t="shared" si="31"/>
        <v>98</v>
      </c>
      <c r="E102" s="149">
        <f t="shared" si="31"/>
        <v>137</v>
      </c>
      <c r="F102" s="38">
        <v>0</v>
      </c>
      <c r="G102" s="55">
        <v>2</v>
      </c>
      <c r="H102" s="38">
        <v>7</v>
      </c>
      <c r="I102" s="55">
        <v>7</v>
      </c>
      <c r="J102" s="38">
        <v>14</v>
      </c>
      <c r="K102" s="39">
        <v>14</v>
      </c>
      <c r="L102" s="38">
        <v>2</v>
      </c>
      <c r="M102" s="39">
        <v>8</v>
      </c>
      <c r="N102" s="38">
        <v>1</v>
      </c>
      <c r="O102" s="39">
        <v>2</v>
      </c>
      <c r="P102" s="38">
        <v>0</v>
      </c>
      <c r="Q102" s="39">
        <v>0</v>
      </c>
      <c r="R102" s="38">
        <v>0</v>
      </c>
      <c r="S102" s="39">
        <v>0</v>
      </c>
      <c r="T102" s="38">
        <v>1</v>
      </c>
      <c r="U102" s="39">
        <v>1</v>
      </c>
      <c r="V102" s="38">
        <v>0</v>
      </c>
      <c r="W102" s="39">
        <v>1</v>
      </c>
      <c r="X102" s="38">
        <v>0</v>
      </c>
      <c r="Y102" s="39">
        <v>0</v>
      </c>
      <c r="Z102" s="38">
        <v>0</v>
      </c>
      <c r="AA102" s="39">
        <v>3</v>
      </c>
      <c r="AB102" s="38">
        <v>0</v>
      </c>
      <c r="AC102" s="39">
        <v>1</v>
      </c>
      <c r="AD102" s="38">
        <v>4</v>
      </c>
      <c r="AE102" s="39">
        <v>3</v>
      </c>
      <c r="AF102" s="38">
        <v>13</v>
      </c>
      <c r="AG102" s="39">
        <v>34</v>
      </c>
      <c r="AH102" s="38">
        <v>20</v>
      </c>
      <c r="AI102" s="55">
        <v>30</v>
      </c>
      <c r="AJ102" s="38">
        <v>17</v>
      </c>
      <c r="AK102" s="55">
        <v>18</v>
      </c>
      <c r="AL102" s="45">
        <v>19</v>
      </c>
      <c r="AM102" s="150">
        <v>13</v>
      </c>
      <c r="AN102" s="55">
        <v>235</v>
      </c>
      <c r="AO102" s="70">
        <v>173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278</v>
      </c>
      <c r="D103" s="166">
        <f t="shared" si="31"/>
        <v>198</v>
      </c>
      <c r="E103" s="167">
        <f t="shared" si="31"/>
        <v>80</v>
      </c>
      <c r="F103" s="80">
        <v>7</v>
      </c>
      <c r="G103" s="83">
        <v>4</v>
      </c>
      <c r="H103" s="80">
        <v>8</v>
      </c>
      <c r="I103" s="83">
        <v>3</v>
      </c>
      <c r="J103" s="80">
        <v>2</v>
      </c>
      <c r="K103" s="82">
        <v>2</v>
      </c>
      <c r="L103" s="80">
        <v>17</v>
      </c>
      <c r="M103" s="82">
        <v>2</v>
      </c>
      <c r="N103" s="80">
        <v>4</v>
      </c>
      <c r="O103" s="82">
        <v>14</v>
      </c>
      <c r="P103" s="80">
        <v>19</v>
      </c>
      <c r="Q103" s="82">
        <v>2</v>
      </c>
      <c r="R103" s="80">
        <v>2</v>
      </c>
      <c r="S103" s="82">
        <v>3</v>
      </c>
      <c r="T103" s="80">
        <v>4</v>
      </c>
      <c r="U103" s="82">
        <v>2</v>
      </c>
      <c r="V103" s="80">
        <v>1</v>
      </c>
      <c r="W103" s="82">
        <v>7</v>
      </c>
      <c r="X103" s="80">
        <v>8</v>
      </c>
      <c r="Y103" s="82">
        <v>8</v>
      </c>
      <c r="Z103" s="80">
        <v>11</v>
      </c>
      <c r="AA103" s="82">
        <v>2</v>
      </c>
      <c r="AB103" s="80">
        <v>18</v>
      </c>
      <c r="AC103" s="82">
        <v>2</v>
      </c>
      <c r="AD103" s="80">
        <v>12</v>
      </c>
      <c r="AE103" s="82">
        <v>4</v>
      </c>
      <c r="AF103" s="80">
        <v>7</v>
      </c>
      <c r="AG103" s="82">
        <v>9</v>
      </c>
      <c r="AH103" s="80">
        <v>16</v>
      </c>
      <c r="AI103" s="82">
        <v>7</v>
      </c>
      <c r="AJ103" s="80">
        <v>18</v>
      </c>
      <c r="AK103" s="82">
        <v>6</v>
      </c>
      <c r="AL103" s="84">
        <v>44</v>
      </c>
      <c r="AM103" s="168">
        <v>3</v>
      </c>
      <c r="AN103" s="83">
        <v>274</v>
      </c>
      <c r="AO103" s="157">
        <v>128</v>
      </c>
      <c r="AP103" s="158">
        <v>0</v>
      </c>
      <c r="AQ103" s="83">
        <v>9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2717</v>
      </c>
      <c r="D104" s="170">
        <f t="shared" si="32"/>
        <v>1086</v>
      </c>
      <c r="E104" s="153">
        <f t="shared" si="32"/>
        <v>1631</v>
      </c>
      <c r="F104" s="91">
        <f t="shared" si="32"/>
        <v>61</v>
      </c>
      <c r="G104" s="96">
        <f t="shared" si="32"/>
        <v>64</v>
      </c>
      <c r="H104" s="91">
        <f t="shared" si="32"/>
        <v>35</v>
      </c>
      <c r="I104" s="96">
        <f t="shared" si="32"/>
        <v>25</v>
      </c>
      <c r="J104" s="549">
        <f t="shared" si="32"/>
        <v>32</v>
      </c>
      <c r="K104" s="550">
        <f t="shared" si="32"/>
        <v>36</v>
      </c>
      <c r="L104" s="549">
        <f t="shared" si="32"/>
        <v>31</v>
      </c>
      <c r="M104" s="550">
        <f t="shared" si="32"/>
        <v>37</v>
      </c>
      <c r="N104" s="549">
        <f t="shared" si="32"/>
        <v>23</v>
      </c>
      <c r="O104" s="550">
        <f t="shared" si="32"/>
        <v>65</v>
      </c>
      <c r="P104" s="549">
        <f t="shared" si="32"/>
        <v>49</v>
      </c>
      <c r="Q104" s="550">
        <f t="shared" si="32"/>
        <v>84</v>
      </c>
      <c r="R104" s="549">
        <f t="shared" si="32"/>
        <v>33</v>
      </c>
      <c r="S104" s="550">
        <f t="shared" si="32"/>
        <v>107</v>
      </c>
      <c r="T104" s="549">
        <f t="shared" si="32"/>
        <v>38</v>
      </c>
      <c r="U104" s="550">
        <f t="shared" si="32"/>
        <v>110</v>
      </c>
      <c r="V104" s="549">
        <f t="shared" si="32"/>
        <v>34</v>
      </c>
      <c r="W104" s="550">
        <f t="shared" si="32"/>
        <v>99</v>
      </c>
      <c r="X104" s="549">
        <f t="shared" si="32"/>
        <v>42</v>
      </c>
      <c r="Y104" s="550">
        <f t="shared" si="32"/>
        <v>104</v>
      </c>
      <c r="Z104" s="549">
        <f t="shared" si="32"/>
        <v>53</v>
      </c>
      <c r="AA104" s="550">
        <f t="shared" si="32"/>
        <v>113</v>
      </c>
      <c r="AB104" s="549">
        <f t="shared" si="32"/>
        <v>88</v>
      </c>
      <c r="AC104" s="550">
        <f t="shared" si="32"/>
        <v>116</v>
      </c>
      <c r="AD104" s="549">
        <f t="shared" si="32"/>
        <v>48</v>
      </c>
      <c r="AE104" s="550">
        <f t="shared" si="32"/>
        <v>112</v>
      </c>
      <c r="AF104" s="549">
        <f t="shared" si="32"/>
        <v>99</v>
      </c>
      <c r="AG104" s="550">
        <f t="shared" si="32"/>
        <v>166</v>
      </c>
      <c r="AH104" s="549">
        <f t="shared" si="32"/>
        <v>130</v>
      </c>
      <c r="AI104" s="550">
        <f t="shared" si="32"/>
        <v>150</v>
      </c>
      <c r="AJ104" s="549">
        <f t="shared" si="32"/>
        <v>119</v>
      </c>
      <c r="AK104" s="550">
        <f t="shared" si="32"/>
        <v>113</v>
      </c>
      <c r="AL104" s="551">
        <f t="shared" si="32"/>
        <v>171</v>
      </c>
      <c r="AM104" s="552">
        <f t="shared" si="32"/>
        <v>130</v>
      </c>
      <c r="AN104" s="96">
        <f t="shared" si="32"/>
        <v>2701</v>
      </c>
      <c r="AO104" s="175">
        <f t="shared" si="32"/>
        <v>2038</v>
      </c>
      <c r="AP104" s="176">
        <f t="shared" si="32"/>
        <v>0</v>
      </c>
      <c r="AQ104" s="96">
        <f t="shared" si="32"/>
        <v>9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59" t="s">
        <v>191</v>
      </c>
      <c r="G108" s="517" t="s">
        <v>192</v>
      </c>
      <c r="H108" s="511" t="s">
        <v>191</v>
      </c>
      <c r="I108" s="561" t="s">
        <v>192</v>
      </c>
      <c r="J108" s="559" t="s">
        <v>191</v>
      </c>
      <c r="K108" s="517" t="s">
        <v>192</v>
      </c>
      <c r="L108" s="559" t="s">
        <v>191</v>
      </c>
      <c r="M108" s="517" t="s">
        <v>192</v>
      </c>
      <c r="N108" s="559" t="s">
        <v>191</v>
      </c>
      <c r="O108" s="517" t="s">
        <v>192</v>
      </c>
      <c r="P108" s="511" t="s">
        <v>191</v>
      </c>
      <c r="Q108" s="561" t="s">
        <v>192</v>
      </c>
      <c r="R108" s="511" t="s">
        <v>191</v>
      </c>
      <c r="S108" s="561" t="s">
        <v>192</v>
      </c>
      <c r="T108" s="559" t="s">
        <v>191</v>
      </c>
      <c r="U108" s="517" t="s">
        <v>192</v>
      </c>
      <c r="V108" s="511" t="s">
        <v>191</v>
      </c>
      <c r="W108" s="561" t="s">
        <v>192</v>
      </c>
      <c r="X108" s="511" t="s">
        <v>191</v>
      </c>
      <c r="Y108" s="561" t="s">
        <v>192</v>
      </c>
      <c r="Z108" s="559" t="s">
        <v>191</v>
      </c>
      <c r="AA108" s="517" t="s">
        <v>192</v>
      </c>
      <c r="AB108" s="559" t="s">
        <v>191</v>
      </c>
      <c r="AC108" s="517" t="s">
        <v>192</v>
      </c>
      <c r="AD108" s="511" t="s">
        <v>191</v>
      </c>
      <c r="AE108" s="561" t="s">
        <v>192</v>
      </c>
      <c r="AF108" s="511" t="s">
        <v>191</v>
      </c>
      <c r="AG108" s="561" t="s">
        <v>192</v>
      </c>
      <c r="AH108" s="559" t="s">
        <v>191</v>
      </c>
      <c r="AI108" s="517" t="s">
        <v>192</v>
      </c>
      <c r="AJ108" s="511" t="s">
        <v>191</v>
      </c>
      <c r="AK108" s="561" t="s">
        <v>192</v>
      </c>
      <c r="AL108" s="559" t="s">
        <v>191</v>
      </c>
      <c r="AM108" s="553" t="s">
        <v>192</v>
      </c>
      <c r="AN108" s="668"/>
      <c r="AO108" s="560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28</v>
      </c>
      <c r="D110" s="166">
        <f t="shared" si="34"/>
        <v>0</v>
      </c>
      <c r="E110" s="167">
        <f t="shared" si="35"/>
        <v>28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0</v>
      </c>
      <c r="O110" s="82">
        <v>2</v>
      </c>
      <c r="P110" s="80">
        <v>0</v>
      </c>
      <c r="Q110" s="82">
        <v>8</v>
      </c>
      <c r="R110" s="80">
        <v>0</v>
      </c>
      <c r="S110" s="82">
        <v>4</v>
      </c>
      <c r="T110" s="80">
        <v>0</v>
      </c>
      <c r="U110" s="82">
        <v>4</v>
      </c>
      <c r="V110" s="80">
        <v>0</v>
      </c>
      <c r="W110" s="82">
        <v>3</v>
      </c>
      <c r="X110" s="80">
        <v>0</v>
      </c>
      <c r="Y110" s="82">
        <v>1</v>
      </c>
      <c r="Z110" s="80">
        <v>0</v>
      </c>
      <c r="AA110" s="82">
        <v>0</v>
      </c>
      <c r="AB110" s="80">
        <v>0</v>
      </c>
      <c r="AC110" s="82">
        <v>3</v>
      </c>
      <c r="AD110" s="80">
        <v>0</v>
      </c>
      <c r="AE110" s="82">
        <v>1</v>
      </c>
      <c r="AF110" s="80">
        <v>0</v>
      </c>
      <c r="AG110" s="82">
        <v>2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28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/>
      <c r="AP111" s="533"/>
      <c r="AQ111" s="548"/>
      <c r="AR111" s="533"/>
      <c r="AS111" s="533"/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/>
      <c r="AS113" s="83"/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/>
      <c r="AP114" s="533"/>
      <c r="AQ114" s="548"/>
      <c r="AR114" s="533"/>
      <c r="AS114" s="533"/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104</v>
      </c>
      <c r="D115" s="148">
        <f t="shared" si="34"/>
        <v>84</v>
      </c>
      <c r="E115" s="149">
        <f t="shared" si="35"/>
        <v>20</v>
      </c>
      <c r="F115" s="80">
        <v>0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1</v>
      </c>
      <c r="M115" s="82">
        <v>0</v>
      </c>
      <c r="N115" s="80">
        <v>5</v>
      </c>
      <c r="O115" s="82">
        <v>0</v>
      </c>
      <c r="P115" s="80">
        <v>17</v>
      </c>
      <c r="Q115" s="82">
        <v>2</v>
      </c>
      <c r="R115" s="80">
        <v>11</v>
      </c>
      <c r="S115" s="82">
        <v>3</v>
      </c>
      <c r="T115" s="80">
        <v>12</v>
      </c>
      <c r="U115" s="82">
        <v>3</v>
      </c>
      <c r="V115" s="80">
        <v>8</v>
      </c>
      <c r="W115" s="82">
        <v>4</v>
      </c>
      <c r="X115" s="80">
        <v>10</v>
      </c>
      <c r="Y115" s="82">
        <v>4</v>
      </c>
      <c r="Z115" s="80">
        <v>6</v>
      </c>
      <c r="AA115" s="82">
        <v>2</v>
      </c>
      <c r="AB115" s="80">
        <v>12</v>
      </c>
      <c r="AC115" s="82">
        <v>0</v>
      </c>
      <c r="AD115" s="80">
        <v>0</v>
      </c>
      <c r="AE115" s="82">
        <v>2</v>
      </c>
      <c r="AF115" s="80">
        <v>0</v>
      </c>
      <c r="AG115" s="82">
        <v>0</v>
      </c>
      <c r="AH115" s="80">
        <v>2</v>
      </c>
      <c r="AI115" s="82">
        <v>0</v>
      </c>
      <c r="AJ115" s="80">
        <v>0</v>
      </c>
      <c r="AK115" s="82">
        <v>0</v>
      </c>
      <c r="AL115" s="84">
        <v>0</v>
      </c>
      <c r="AM115" s="168">
        <v>0</v>
      </c>
      <c r="AN115" s="83">
        <v>104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/>
      <c r="AP116" s="533"/>
      <c r="AQ116" s="548"/>
      <c r="AR116" s="533"/>
      <c r="AS116" s="533"/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45</v>
      </c>
      <c r="D117" s="148">
        <f t="shared" si="34"/>
        <v>31</v>
      </c>
      <c r="E117" s="149">
        <f t="shared" si="35"/>
        <v>14</v>
      </c>
      <c r="F117" s="80">
        <v>1</v>
      </c>
      <c r="G117" s="83">
        <v>0</v>
      </c>
      <c r="H117" s="80">
        <v>0</v>
      </c>
      <c r="I117" s="83">
        <v>0</v>
      </c>
      <c r="J117" s="80">
        <v>1</v>
      </c>
      <c r="K117" s="82">
        <v>0</v>
      </c>
      <c r="L117" s="80">
        <v>0</v>
      </c>
      <c r="M117" s="82">
        <v>0</v>
      </c>
      <c r="N117" s="80">
        <v>2</v>
      </c>
      <c r="O117" s="82">
        <v>1</v>
      </c>
      <c r="P117" s="80">
        <v>3</v>
      </c>
      <c r="Q117" s="82">
        <v>2</v>
      </c>
      <c r="R117" s="80">
        <v>8</v>
      </c>
      <c r="S117" s="82">
        <v>3</v>
      </c>
      <c r="T117" s="80">
        <v>4</v>
      </c>
      <c r="U117" s="82">
        <v>0</v>
      </c>
      <c r="V117" s="191">
        <v>2</v>
      </c>
      <c r="W117" s="51">
        <v>1</v>
      </c>
      <c r="X117" s="58">
        <v>4</v>
      </c>
      <c r="Y117" s="48">
        <v>3</v>
      </c>
      <c r="Z117" s="58">
        <v>3</v>
      </c>
      <c r="AA117" s="48">
        <v>2</v>
      </c>
      <c r="AB117" s="58">
        <v>2</v>
      </c>
      <c r="AC117" s="48">
        <v>0</v>
      </c>
      <c r="AD117" s="58">
        <v>0</v>
      </c>
      <c r="AE117" s="48">
        <v>1</v>
      </c>
      <c r="AF117" s="58">
        <v>1</v>
      </c>
      <c r="AG117" s="48">
        <v>1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45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17111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77A54653-B4FA-4633-BB33-EAA4428AEA69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7" sqref="D67"/>
    </sheetView>
  </sheetViews>
  <sheetFormatPr baseColWidth="10" defaultRowHeight="15" x14ac:dyDescent="0.25"/>
  <cols>
    <col min="1" max="1" width="11.42578125" style="434"/>
    <col min="2" max="2" width="44.7109375" style="434" bestFit="1" customWidth="1"/>
    <col min="3" max="5" width="11.42578125" style="434"/>
    <col min="6" max="6" width="51" style="435" customWidth="1"/>
    <col min="7" max="8" width="13.28515625" style="433" customWidth="1"/>
    <col min="9" max="9" width="18.85546875" style="433" customWidth="1"/>
    <col min="10" max="10" width="51" style="435" customWidth="1"/>
    <col min="11" max="12" width="13.28515625" style="433" customWidth="1"/>
    <col min="13" max="13" width="11.42578125" style="434"/>
    <col min="14" max="14" width="51" style="435" customWidth="1"/>
    <col min="15" max="16" width="13.28515625" style="433" customWidth="1"/>
    <col min="17" max="17" width="11.42578125" style="434"/>
    <col min="18" max="18" width="51" style="435" customWidth="1"/>
    <col min="19" max="20" width="13.28515625" style="433" customWidth="1"/>
    <col min="21" max="16384" width="11.42578125" style="434"/>
  </cols>
  <sheetData>
    <row r="2" spans="2:20" s="430" customFormat="1" ht="49.5" customHeight="1" x14ac:dyDescent="0.3">
      <c r="B2" s="577" t="s">
        <v>202</v>
      </c>
      <c r="C2" s="577"/>
      <c r="D2" s="577"/>
      <c r="F2" s="576" t="s">
        <v>72</v>
      </c>
      <c r="G2" s="576"/>
      <c r="H2" s="421"/>
      <c r="I2" s="432"/>
      <c r="J2" s="576" t="s">
        <v>73</v>
      </c>
      <c r="K2" s="576"/>
      <c r="L2" s="436"/>
      <c r="N2" s="576" t="s">
        <v>74</v>
      </c>
      <c r="O2" s="576"/>
      <c r="P2" s="421"/>
      <c r="R2" s="576" t="s">
        <v>75</v>
      </c>
      <c r="S2" s="576"/>
      <c r="T2" s="421"/>
    </row>
    <row r="3" spans="2:20" s="433" customFormat="1" ht="46.5" customHeight="1" x14ac:dyDescent="0.2">
      <c r="B3" s="413" t="s">
        <v>7</v>
      </c>
      <c r="C3" s="413" t="s">
        <v>76</v>
      </c>
      <c r="D3" s="413" t="s">
        <v>77</v>
      </c>
      <c r="F3" s="413" t="s">
        <v>7</v>
      </c>
      <c r="G3" s="413" t="s">
        <v>76</v>
      </c>
      <c r="H3" s="413" t="s">
        <v>77</v>
      </c>
      <c r="J3" s="413" t="s">
        <v>7</v>
      </c>
      <c r="K3" s="413" t="s">
        <v>76</v>
      </c>
      <c r="L3" s="413" t="s">
        <v>77</v>
      </c>
      <c r="N3" s="413" t="s">
        <v>7</v>
      </c>
      <c r="O3" s="413" t="s">
        <v>76</v>
      </c>
      <c r="P3" s="413" t="s">
        <v>77</v>
      </c>
      <c r="R3" s="413" t="s">
        <v>7</v>
      </c>
      <c r="S3" s="413" t="s">
        <v>76</v>
      </c>
      <c r="T3" s="413" t="s">
        <v>77</v>
      </c>
    </row>
    <row r="4" spans="2:20" x14ac:dyDescent="0.25">
      <c r="B4" s="411" t="s">
        <v>12</v>
      </c>
      <c r="C4" s="414">
        <f>G4+K4+O4+S4</f>
        <v>60</v>
      </c>
      <c r="D4" s="414">
        <f>H4+L4+P4+T4</f>
        <v>0</v>
      </c>
      <c r="F4" s="411" t="s">
        <v>12</v>
      </c>
      <c r="G4" s="414">
        <f>'01'!AL11+'02'!AL11+'03'!AL11</f>
        <v>31</v>
      </c>
      <c r="H4" s="414">
        <f>'01'!AM11+'02'!AM11+'03'!AM11</f>
        <v>0</v>
      </c>
      <c r="J4" s="411" t="s">
        <v>12</v>
      </c>
      <c r="K4" s="414">
        <f>'04'!AL11+'05'!AL11+'06'!AL11</f>
        <v>11</v>
      </c>
      <c r="L4" s="414">
        <f>'04'!AM11+'05'!AM11+'06'!AM11</f>
        <v>0</v>
      </c>
      <c r="N4" s="411" t="s">
        <v>12</v>
      </c>
      <c r="O4" s="414">
        <f>'07'!AL11+'08'!AL11+'09'!AL11</f>
        <v>10</v>
      </c>
      <c r="P4" s="414">
        <f>'07'!AM11+'08'!AM11+'09'!AM11</f>
        <v>0</v>
      </c>
      <c r="R4" s="411" t="s">
        <v>12</v>
      </c>
      <c r="S4" s="414">
        <f>'10'!AL11+'11'!AL11+'12'!AL11</f>
        <v>8</v>
      </c>
      <c r="T4" s="414">
        <f>'10'!AM11+'11'!AM11+'12'!AM11</f>
        <v>0</v>
      </c>
    </row>
    <row r="5" spans="2:20" x14ac:dyDescent="0.25">
      <c r="B5" s="411" t="s">
        <v>13</v>
      </c>
      <c r="C5" s="414">
        <f t="shared" ref="C5:C64" si="0">G5+K5+O5+S5</f>
        <v>0</v>
      </c>
      <c r="D5" s="414">
        <f t="shared" ref="D5:D64" si="1">H5+L5+P5+T5</f>
        <v>303</v>
      </c>
      <c r="F5" s="411" t="s">
        <v>13</v>
      </c>
      <c r="G5" s="414">
        <f>'01'!AL12+'02'!AL12+'03'!AL12</f>
        <v>0</v>
      </c>
      <c r="H5" s="414">
        <f>'01'!AM12+'02'!AM12+'03'!AM12</f>
        <v>62</v>
      </c>
      <c r="J5" s="411" t="s">
        <v>13</v>
      </c>
      <c r="K5" s="414">
        <f>'04'!AL12+'05'!AL12+'06'!AL12</f>
        <v>0</v>
      </c>
      <c r="L5" s="414">
        <f>'04'!AM12+'05'!AM12+'06'!AM12</f>
        <v>71</v>
      </c>
      <c r="N5" s="411" t="s">
        <v>13</v>
      </c>
      <c r="O5" s="414">
        <f>'07'!AL12+'08'!AL12+'09'!AL12</f>
        <v>0</v>
      </c>
      <c r="P5" s="414">
        <f>'07'!AM12+'08'!AM12+'09'!AM12</f>
        <v>88</v>
      </c>
      <c r="R5" s="411" t="s">
        <v>13</v>
      </c>
      <c r="S5" s="414">
        <f>'10'!AL12+'11'!AL12+'12'!AL12</f>
        <v>0</v>
      </c>
      <c r="T5" s="414">
        <f>'10'!AM12+'11'!AM12+'12'!AM12</f>
        <v>82</v>
      </c>
    </row>
    <row r="6" spans="2:20" x14ac:dyDescent="0.25">
      <c r="B6" s="411" t="s">
        <v>14</v>
      </c>
      <c r="C6" s="414">
        <f t="shared" si="0"/>
        <v>9</v>
      </c>
      <c r="D6" s="414">
        <f t="shared" si="1"/>
        <v>0</v>
      </c>
      <c r="F6" s="411" t="s">
        <v>14</v>
      </c>
      <c r="G6" s="414">
        <f>'01'!AL13+'02'!AL13+'03'!AL13</f>
        <v>3</v>
      </c>
      <c r="H6" s="414">
        <f>'01'!AM13+'02'!AM13+'03'!AM13</f>
        <v>0</v>
      </c>
      <c r="J6" s="411" t="s">
        <v>14</v>
      </c>
      <c r="K6" s="414">
        <f>'04'!AL13+'05'!AL13+'06'!AL13</f>
        <v>5</v>
      </c>
      <c r="L6" s="414">
        <f>'04'!AM13+'05'!AM13+'06'!AM13</f>
        <v>0</v>
      </c>
      <c r="N6" s="411" t="s">
        <v>14</v>
      </c>
      <c r="O6" s="414">
        <f>'07'!AL13+'08'!AL13+'09'!AL13</f>
        <v>0</v>
      </c>
      <c r="P6" s="414">
        <f>'07'!AM13+'08'!AM13+'09'!AM13</f>
        <v>0</v>
      </c>
      <c r="R6" s="411" t="s">
        <v>14</v>
      </c>
      <c r="S6" s="414">
        <f>'10'!AL13+'11'!AL13+'12'!AL13</f>
        <v>1</v>
      </c>
      <c r="T6" s="414">
        <f>'10'!AM13+'11'!AM13+'12'!AM13</f>
        <v>0</v>
      </c>
    </row>
    <row r="7" spans="2:20" x14ac:dyDescent="0.25">
      <c r="B7" s="411" t="s">
        <v>15</v>
      </c>
      <c r="C7" s="414">
        <f t="shared" si="0"/>
        <v>1</v>
      </c>
      <c r="D7" s="414">
        <f t="shared" si="1"/>
        <v>0</v>
      </c>
      <c r="F7" s="411" t="s">
        <v>15</v>
      </c>
      <c r="G7" s="414">
        <f>'01'!AL14+'02'!AL14+'03'!AL14</f>
        <v>1</v>
      </c>
      <c r="H7" s="414">
        <f>'01'!AM14+'02'!AM14+'03'!AM14</f>
        <v>0</v>
      </c>
      <c r="J7" s="411" t="s">
        <v>15</v>
      </c>
      <c r="K7" s="414">
        <f>'04'!AL14+'05'!AL14+'06'!AL14</f>
        <v>0</v>
      </c>
      <c r="L7" s="414">
        <f>'04'!AM14+'05'!AM14+'06'!AM14</f>
        <v>0</v>
      </c>
      <c r="N7" s="411" t="s">
        <v>15</v>
      </c>
      <c r="O7" s="414">
        <f>'07'!AL14+'08'!AL14+'09'!AL14</f>
        <v>0</v>
      </c>
      <c r="P7" s="414">
        <f>'07'!AM14+'08'!AM14+'09'!AM14</f>
        <v>0</v>
      </c>
      <c r="R7" s="411" t="s">
        <v>15</v>
      </c>
      <c r="S7" s="414">
        <f>'10'!AL14+'11'!AL14+'12'!AL14</f>
        <v>0</v>
      </c>
      <c r="T7" s="414">
        <f>'10'!AM14+'11'!AM14+'12'!AM14</f>
        <v>0</v>
      </c>
    </row>
    <row r="8" spans="2:20" x14ac:dyDescent="0.25">
      <c r="B8" s="411" t="s">
        <v>16</v>
      </c>
      <c r="C8" s="414">
        <f t="shared" si="0"/>
        <v>0</v>
      </c>
      <c r="D8" s="414">
        <f t="shared" si="1"/>
        <v>185</v>
      </c>
      <c r="F8" s="411" t="s">
        <v>16</v>
      </c>
      <c r="G8" s="414">
        <f>'01'!AL15+'02'!AL15+'03'!AL15</f>
        <v>0</v>
      </c>
      <c r="H8" s="414">
        <f>'01'!AM15+'02'!AM15+'03'!AM15</f>
        <v>47</v>
      </c>
      <c r="J8" s="411" t="s">
        <v>16</v>
      </c>
      <c r="K8" s="414">
        <f>'04'!AL15+'05'!AL15+'06'!AL15</f>
        <v>0</v>
      </c>
      <c r="L8" s="414">
        <f>'04'!AM15+'05'!AM15+'06'!AM15</f>
        <v>39</v>
      </c>
      <c r="N8" s="411" t="s">
        <v>16</v>
      </c>
      <c r="O8" s="414">
        <f>'07'!AL15+'08'!AL15+'09'!AL15</f>
        <v>0</v>
      </c>
      <c r="P8" s="414">
        <f>'07'!AM15+'08'!AM15+'09'!AM15</f>
        <v>27</v>
      </c>
      <c r="R8" s="411" t="s">
        <v>16</v>
      </c>
      <c r="S8" s="414">
        <f>'10'!AL15+'11'!AL15+'12'!AL15</f>
        <v>0</v>
      </c>
      <c r="T8" s="414">
        <f>'10'!AM15+'11'!AM15+'12'!AM15</f>
        <v>72</v>
      </c>
    </row>
    <row r="9" spans="2:20" x14ac:dyDescent="0.25">
      <c r="B9" s="411" t="s">
        <v>17</v>
      </c>
      <c r="C9" s="414">
        <f t="shared" si="0"/>
        <v>10</v>
      </c>
      <c r="D9" s="414">
        <f t="shared" si="1"/>
        <v>0</v>
      </c>
      <c r="F9" s="411" t="s">
        <v>17</v>
      </c>
      <c r="G9" s="414">
        <f>'01'!AL16+'02'!AL16+'03'!AL16</f>
        <v>4</v>
      </c>
      <c r="H9" s="414">
        <f>'01'!AM16+'02'!AM16+'03'!AM16</f>
        <v>0</v>
      </c>
      <c r="J9" s="411" t="s">
        <v>17</v>
      </c>
      <c r="K9" s="414">
        <f>'04'!AL16+'05'!AL16+'06'!AL16</f>
        <v>1</v>
      </c>
      <c r="L9" s="414">
        <f>'04'!AM16+'05'!AM16+'06'!AM16</f>
        <v>0</v>
      </c>
      <c r="N9" s="411" t="s">
        <v>17</v>
      </c>
      <c r="O9" s="414">
        <f>'07'!AL16+'08'!AL16+'09'!AL16</f>
        <v>2</v>
      </c>
      <c r="P9" s="414">
        <f>'07'!AM16+'08'!AM16+'09'!AM16</f>
        <v>0</v>
      </c>
      <c r="R9" s="411" t="s">
        <v>17</v>
      </c>
      <c r="S9" s="414">
        <f>'10'!AL16+'11'!AL16+'12'!AL16</f>
        <v>3</v>
      </c>
      <c r="T9" s="414">
        <f>'10'!AM16+'11'!AM16+'12'!AM16</f>
        <v>0</v>
      </c>
    </row>
    <row r="10" spans="2:20" x14ac:dyDescent="0.25">
      <c r="B10" s="411" t="s">
        <v>18</v>
      </c>
      <c r="C10" s="414">
        <f t="shared" si="0"/>
        <v>0</v>
      </c>
      <c r="D10" s="414">
        <f t="shared" si="1"/>
        <v>27</v>
      </c>
      <c r="F10" s="411" t="s">
        <v>18</v>
      </c>
      <c r="G10" s="414">
        <f>'01'!AL17+'02'!AL17+'03'!AL17</f>
        <v>0</v>
      </c>
      <c r="H10" s="414">
        <f>'01'!AM17+'02'!AM17+'03'!AM17</f>
        <v>6</v>
      </c>
      <c r="J10" s="411" t="s">
        <v>18</v>
      </c>
      <c r="K10" s="414">
        <f>'04'!AL17+'05'!AL17+'06'!AL17</f>
        <v>0</v>
      </c>
      <c r="L10" s="414">
        <f>'04'!AM17+'05'!AM17+'06'!AM17</f>
        <v>9</v>
      </c>
      <c r="N10" s="411" t="s">
        <v>18</v>
      </c>
      <c r="O10" s="414">
        <f>'07'!AL17+'08'!AL17+'09'!AL17</f>
        <v>0</v>
      </c>
      <c r="P10" s="414">
        <f>'07'!AM17+'08'!AM17+'09'!AM17</f>
        <v>5</v>
      </c>
      <c r="R10" s="411" t="s">
        <v>18</v>
      </c>
      <c r="S10" s="414">
        <f>'10'!AL17+'11'!AL17+'12'!AL17</f>
        <v>0</v>
      </c>
      <c r="T10" s="414">
        <f>'10'!AM17+'11'!AM17+'12'!AM17</f>
        <v>7</v>
      </c>
    </row>
    <row r="11" spans="2:20" x14ac:dyDescent="0.25">
      <c r="B11" s="411" t="s">
        <v>19</v>
      </c>
      <c r="C11" s="414">
        <f t="shared" si="0"/>
        <v>0</v>
      </c>
      <c r="D11" s="414">
        <f t="shared" si="1"/>
        <v>0</v>
      </c>
      <c r="F11" s="411" t="s">
        <v>19</v>
      </c>
      <c r="G11" s="414">
        <f>'01'!AL18+'02'!AL18+'03'!AL18</f>
        <v>0</v>
      </c>
      <c r="H11" s="414">
        <f>'01'!AM18+'02'!AM18+'03'!AM18</f>
        <v>0</v>
      </c>
      <c r="J11" s="411" t="s">
        <v>19</v>
      </c>
      <c r="K11" s="414">
        <f>'04'!AL18+'05'!AL18+'06'!AL18</f>
        <v>0</v>
      </c>
      <c r="L11" s="414">
        <f>'04'!AM18+'05'!AM18+'06'!AM18</f>
        <v>0</v>
      </c>
      <c r="N11" s="411" t="s">
        <v>19</v>
      </c>
      <c r="O11" s="414">
        <f>'07'!AL18+'08'!AL18+'09'!AL18</f>
        <v>0</v>
      </c>
      <c r="P11" s="414">
        <f>'07'!AM18+'08'!AM18+'09'!AM18</f>
        <v>0</v>
      </c>
      <c r="R11" s="411" t="s">
        <v>19</v>
      </c>
      <c r="S11" s="414">
        <f>'10'!AL18+'11'!AL18+'12'!AL18</f>
        <v>0</v>
      </c>
      <c r="T11" s="414">
        <f>'10'!AM18+'11'!AM18+'12'!AM18</f>
        <v>0</v>
      </c>
    </row>
    <row r="12" spans="2:20" x14ac:dyDescent="0.25">
      <c r="B12" s="411" t="s">
        <v>20</v>
      </c>
      <c r="C12" s="414">
        <f t="shared" si="0"/>
        <v>0</v>
      </c>
      <c r="D12" s="414">
        <f t="shared" si="1"/>
        <v>17</v>
      </c>
      <c r="F12" s="411" t="s">
        <v>20</v>
      </c>
      <c r="G12" s="414">
        <f>'01'!AL19+'02'!AL19+'03'!AL19</f>
        <v>0</v>
      </c>
      <c r="H12" s="414">
        <f>'01'!AM19+'02'!AM19+'03'!AM19</f>
        <v>1</v>
      </c>
      <c r="J12" s="411" t="s">
        <v>20</v>
      </c>
      <c r="K12" s="414">
        <f>'04'!AL19+'05'!AL19+'06'!AL19</f>
        <v>0</v>
      </c>
      <c r="L12" s="414">
        <f>'04'!AM19+'05'!AM19+'06'!AM19</f>
        <v>3</v>
      </c>
      <c r="N12" s="411" t="s">
        <v>20</v>
      </c>
      <c r="O12" s="414">
        <f>'07'!AL19+'08'!AL19+'09'!AL19</f>
        <v>0</v>
      </c>
      <c r="P12" s="414">
        <f>'07'!AM19+'08'!AM19+'09'!AM19</f>
        <v>2</v>
      </c>
      <c r="R12" s="411" t="s">
        <v>20</v>
      </c>
      <c r="S12" s="414">
        <f>'10'!AL19+'11'!AL19+'12'!AL19</f>
        <v>0</v>
      </c>
      <c r="T12" s="414">
        <f>'10'!AM19+'11'!AM19+'12'!AM19</f>
        <v>11</v>
      </c>
    </row>
    <row r="13" spans="2:20" x14ac:dyDescent="0.25">
      <c r="B13" s="411" t="s">
        <v>21</v>
      </c>
      <c r="C13" s="414">
        <f t="shared" si="0"/>
        <v>0</v>
      </c>
      <c r="D13" s="414">
        <f t="shared" si="1"/>
        <v>0</v>
      </c>
      <c r="F13" s="411" t="s">
        <v>21</v>
      </c>
      <c r="G13" s="414">
        <f>'01'!AL20+'02'!AL20+'03'!AL20</f>
        <v>0</v>
      </c>
      <c r="H13" s="414">
        <f>'01'!AM20+'02'!AM20+'03'!AM20</f>
        <v>0</v>
      </c>
      <c r="J13" s="411" t="s">
        <v>21</v>
      </c>
      <c r="K13" s="414">
        <f>'04'!AL20+'05'!AL20+'06'!AL20</f>
        <v>0</v>
      </c>
      <c r="L13" s="414">
        <f>'04'!AM20+'05'!AM20+'06'!AM20</f>
        <v>0</v>
      </c>
      <c r="N13" s="411" t="s">
        <v>21</v>
      </c>
      <c r="O13" s="414">
        <f>'07'!AL20+'08'!AL20+'09'!AL20</f>
        <v>0</v>
      </c>
      <c r="P13" s="414">
        <f>'07'!AM20+'08'!AM20+'09'!AM20</f>
        <v>0</v>
      </c>
      <c r="R13" s="411" t="s">
        <v>21</v>
      </c>
      <c r="S13" s="414">
        <f>'10'!AL20+'11'!AL20+'12'!AL20</f>
        <v>0</v>
      </c>
      <c r="T13" s="414">
        <f>'10'!AM20+'11'!AM20+'12'!AM20</f>
        <v>0</v>
      </c>
    </row>
    <row r="14" spans="2:20" x14ac:dyDescent="0.25">
      <c r="B14" s="411" t="s">
        <v>22</v>
      </c>
      <c r="C14" s="414">
        <f t="shared" si="0"/>
        <v>0</v>
      </c>
      <c r="D14" s="414">
        <f t="shared" si="1"/>
        <v>80</v>
      </c>
      <c r="F14" s="411" t="s">
        <v>22</v>
      </c>
      <c r="G14" s="414">
        <f>'01'!AL21+'02'!AL21+'03'!AL21</f>
        <v>0</v>
      </c>
      <c r="H14" s="414">
        <f>'01'!AM21+'02'!AM21+'03'!AM21</f>
        <v>46</v>
      </c>
      <c r="J14" s="411" t="s">
        <v>22</v>
      </c>
      <c r="K14" s="414">
        <f>'04'!AL21+'05'!AL21+'06'!AL21</f>
        <v>0</v>
      </c>
      <c r="L14" s="414">
        <f>'04'!AM21+'05'!AM21+'06'!AM21</f>
        <v>23</v>
      </c>
      <c r="N14" s="411" t="s">
        <v>22</v>
      </c>
      <c r="O14" s="414">
        <f>'07'!AL21+'08'!AL21+'09'!AL21</f>
        <v>0</v>
      </c>
      <c r="P14" s="414">
        <f>'07'!AM21+'08'!AM21+'09'!AM21</f>
        <v>5</v>
      </c>
      <c r="R14" s="411" t="s">
        <v>22</v>
      </c>
      <c r="S14" s="414">
        <f>'10'!AL21+'11'!AL21+'12'!AL21</f>
        <v>0</v>
      </c>
      <c r="T14" s="414">
        <f>'10'!AM21+'11'!AM21+'12'!AM21</f>
        <v>6</v>
      </c>
    </row>
    <row r="15" spans="2:20" x14ac:dyDescent="0.25">
      <c r="B15" s="411" t="s">
        <v>23</v>
      </c>
      <c r="C15" s="414">
        <f t="shared" si="0"/>
        <v>0</v>
      </c>
      <c r="D15" s="414">
        <f t="shared" si="1"/>
        <v>0</v>
      </c>
      <c r="F15" s="411" t="s">
        <v>23</v>
      </c>
      <c r="G15" s="414">
        <f>'01'!AL22+'02'!AL22+'03'!AL22</f>
        <v>0</v>
      </c>
      <c r="H15" s="414">
        <f>'01'!AM22+'02'!AM22+'03'!AM22</f>
        <v>0</v>
      </c>
      <c r="J15" s="411" t="s">
        <v>23</v>
      </c>
      <c r="K15" s="414">
        <f>'04'!AL22+'05'!AL22+'06'!AL22</f>
        <v>0</v>
      </c>
      <c r="L15" s="414">
        <f>'04'!AM22+'05'!AM22+'06'!AM22</f>
        <v>0</v>
      </c>
      <c r="N15" s="411" t="s">
        <v>23</v>
      </c>
      <c r="O15" s="414">
        <f>'07'!AL22+'08'!AL22+'09'!AL22</f>
        <v>0</v>
      </c>
      <c r="P15" s="414">
        <f>'07'!AM22+'08'!AM22+'09'!AM22</f>
        <v>0</v>
      </c>
      <c r="R15" s="411" t="s">
        <v>23</v>
      </c>
      <c r="S15" s="414">
        <f>'10'!AL22+'11'!AL22+'12'!AL22</f>
        <v>0</v>
      </c>
      <c r="T15" s="414">
        <f>'10'!AM22+'11'!AM22+'12'!AM22</f>
        <v>0</v>
      </c>
    </row>
    <row r="16" spans="2:20" x14ac:dyDescent="0.25">
      <c r="B16" s="411" t="s">
        <v>24</v>
      </c>
      <c r="C16" s="414">
        <f t="shared" si="0"/>
        <v>0</v>
      </c>
      <c r="D16" s="414">
        <f t="shared" si="1"/>
        <v>0</v>
      </c>
      <c r="F16" s="411" t="s">
        <v>24</v>
      </c>
      <c r="G16" s="414">
        <f>'01'!AL23+'02'!AL23+'03'!AL23</f>
        <v>0</v>
      </c>
      <c r="H16" s="414">
        <f>'01'!AM23+'02'!AM23+'03'!AM23</f>
        <v>0</v>
      </c>
      <c r="J16" s="411" t="s">
        <v>24</v>
      </c>
      <c r="K16" s="414">
        <f>'04'!AL23+'05'!AL23+'06'!AL23</f>
        <v>0</v>
      </c>
      <c r="L16" s="414">
        <f>'04'!AM23+'05'!AM23+'06'!AM23</f>
        <v>0</v>
      </c>
      <c r="N16" s="411" t="s">
        <v>24</v>
      </c>
      <c r="O16" s="414">
        <f>'07'!AL23+'08'!AL23+'09'!AL23</f>
        <v>0</v>
      </c>
      <c r="P16" s="414">
        <f>'07'!AM23+'08'!AM23+'09'!AM23</f>
        <v>0</v>
      </c>
      <c r="R16" s="411" t="s">
        <v>24</v>
      </c>
      <c r="S16" s="414">
        <f>'10'!AL23+'11'!AL23+'12'!AL23</f>
        <v>0</v>
      </c>
      <c r="T16" s="414">
        <f>'10'!AM23+'11'!AM23+'12'!AM23</f>
        <v>0</v>
      </c>
    </row>
    <row r="17" spans="2:20" x14ac:dyDescent="0.25">
      <c r="B17" s="411" t="s">
        <v>25</v>
      </c>
      <c r="C17" s="414">
        <f t="shared" si="0"/>
        <v>0</v>
      </c>
      <c r="D17" s="414">
        <f t="shared" si="1"/>
        <v>0</v>
      </c>
      <c r="F17" s="411" t="s">
        <v>25</v>
      </c>
      <c r="G17" s="414">
        <f>'01'!AL24+'02'!AL24+'03'!AL24</f>
        <v>0</v>
      </c>
      <c r="H17" s="414">
        <f>'01'!AM24+'02'!AM24+'03'!AM24</f>
        <v>0</v>
      </c>
      <c r="J17" s="411" t="s">
        <v>25</v>
      </c>
      <c r="K17" s="414">
        <f>'04'!AL24+'05'!AL24+'06'!AL24</f>
        <v>0</v>
      </c>
      <c r="L17" s="414">
        <f>'04'!AM24+'05'!AM24+'06'!AM24</f>
        <v>0</v>
      </c>
      <c r="N17" s="411" t="s">
        <v>25</v>
      </c>
      <c r="O17" s="414">
        <f>'07'!AL24+'08'!AL24+'09'!AL24</f>
        <v>0</v>
      </c>
      <c r="P17" s="414">
        <f>'07'!AM24+'08'!AM24+'09'!AM24</f>
        <v>0</v>
      </c>
      <c r="R17" s="411" t="s">
        <v>25</v>
      </c>
      <c r="S17" s="414">
        <f>'10'!AL24+'11'!AL24+'12'!AL24</f>
        <v>0</v>
      </c>
      <c r="T17" s="414">
        <f>'10'!AM24+'11'!AM24+'12'!AM24</f>
        <v>0</v>
      </c>
    </row>
    <row r="18" spans="2:20" x14ac:dyDescent="0.25">
      <c r="B18" s="411" t="s">
        <v>26</v>
      </c>
      <c r="C18" s="414">
        <f t="shared" si="0"/>
        <v>0</v>
      </c>
      <c r="D18" s="414">
        <f t="shared" si="1"/>
        <v>0</v>
      </c>
      <c r="F18" s="411" t="s">
        <v>26</v>
      </c>
      <c r="G18" s="414">
        <f>'01'!AL25+'02'!AL25+'03'!AL25</f>
        <v>0</v>
      </c>
      <c r="H18" s="414">
        <f>'01'!AM25+'02'!AM25+'03'!AM25</f>
        <v>0</v>
      </c>
      <c r="J18" s="411" t="s">
        <v>26</v>
      </c>
      <c r="K18" s="414">
        <f>'04'!AL25+'05'!AL25+'06'!AL25</f>
        <v>0</v>
      </c>
      <c r="L18" s="414">
        <f>'04'!AM25+'05'!AM25+'06'!AM25</f>
        <v>0</v>
      </c>
      <c r="N18" s="411" t="s">
        <v>26</v>
      </c>
      <c r="O18" s="414">
        <f>'07'!AL25+'08'!AL25+'09'!AL25</f>
        <v>0</v>
      </c>
      <c r="P18" s="414">
        <f>'07'!AM25+'08'!AM25+'09'!AM25</f>
        <v>0</v>
      </c>
      <c r="R18" s="411" t="s">
        <v>26</v>
      </c>
      <c r="S18" s="414">
        <f>'10'!AL25+'11'!AL25+'12'!AL25</f>
        <v>0</v>
      </c>
      <c r="T18" s="414">
        <f>'10'!AM25+'11'!AM25+'12'!AM25</f>
        <v>0</v>
      </c>
    </row>
    <row r="19" spans="2:20" x14ac:dyDescent="0.25">
      <c r="B19" s="411" t="s">
        <v>27</v>
      </c>
      <c r="C19" s="414">
        <f t="shared" si="0"/>
        <v>0</v>
      </c>
      <c r="D19" s="414">
        <f t="shared" si="1"/>
        <v>0</v>
      </c>
      <c r="F19" s="411" t="s">
        <v>27</v>
      </c>
      <c r="G19" s="414">
        <f>'01'!AL26+'02'!AL26+'03'!AL26</f>
        <v>0</v>
      </c>
      <c r="H19" s="414">
        <f>'01'!AM26+'02'!AM26+'03'!AM26</f>
        <v>0</v>
      </c>
      <c r="J19" s="411" t="s">
        <v>27</v>
      </c>
      <c r="K19" s="414">
        <f>'04'!AL26+'05'!AL26+'06'!AL26</f>
        <v>0</v>
      </c>
      <c r="L19" s="414">
        <f>'04'!AM26+'05'!AM26+'06'!AM26</f>
        <v>0</v>
      </c>
      <c r="N19" s="411" t="s">
        <v>27</v>
      </c>
      <c r="O19" s="414">
        <f>'07'!AL26+'08'!AL26+'09'!AL26</f>
        <v>0</v>
      </c>
      <c r="P19" s="414">
        <f>'07'!AM26+'08'!AM26+'09'!AM26</f>
        <v>0</v>
      </c>
      <c r="R19" s="411" t="s">
        <v>27</v>
      </c>
      <c r="S19" s="414">
        <f>'10'!AL26+'11'!AL26+'12'!AL26</f>
        <v>0</v>
      </c>
      <c r="T19" s="414">
        <f>'10'!AM26+'11'!AM26+'12'!AM26</f>
        <v>0</v>
      </c>
    </row>
    <row r="20" spans="2:20" x14ac:dyDescent="0.25">
      <c r="B20" s="411" t="s">
        <v>28</v>
      </c>
      <c r="C20" s="414">
        <f t="shared" si="0"/>
        <v>0</v>
      </c>
      <c r="D20" s="414">
        <f t="shared" si="1"/>
        <v>0</v>
      </c>
      <c r="F20" s="411" t="s">
        <v>28</v>
      </c>
      <c r="G20" s="414">
        <f>'01'!AL27+'02'!AL27+'03'!AL27</f>
        <v>0</v>
      </c>
      <c r="H20" s="414">
        <f>'01'!AM27+'02'!AM27+'03'!AM27</f>
        <v>0</v>
      </c>
      <c r="J20" s="411" t="s">
        <v>28</v>
      </c>
      <c r="K20" s="414">
        <f>'04'!AL27+'05'!AL27+'06'!AL27</f>
        <v>0</v>
      </c>
      <c r="L20" s="414">
        <f>'04'!AM27+'05'!AM27+'06'!AM27</f>
        <v>0</v>
      </c>
      <c r="N20" s="411" t="s">
        <v>28</v>
      </c>
      <c r="O20" s="414">
        <f>'07'!AL27+'08'!AL27+'09'!AL27</f>
        <v>0</v>
      </c>
      <c r="P20" s="414">
        <f>'07'!AM27+'08'!AM27+'09'!AM27</f>
        <v>0</v>
      </c>
      <c r="R20" s="411" t="s">
        <v>28</v>
      </c>
      <c r="S20" s="414">
        <f>'10'!AL27+'11'!AL27+'12'!AL27</f>
        <v>0</v>
      </c>
      <c r="T20" s="414">
        <f>'10'!AM27+'11'!AM27+'12'!AM27</f>
        <v>0</v>
      </c>
    </row>
    <row r="21" spans="2:20" x14ac:dyDescent="0.25">
      <c r="B21" s="411" t="s">
        <v>29</v>
      </c>
      <c r="C21" s="414">
        <f t="shared" si="0"/>
        <v>0</v>
      </c>
      <c r="D21" s="414">
        <f t="shared" si="1"/>
        <v>0</v>
      </c>
      <c r="F21" s="411" t="s">
        <v>29</v>
      </c>
      <c r="G21" s="414">
        <f>'01'!AL28+'02'!AL28+'03'!AL28</f>
        <v>0</v>
      </c>
      <c r="H21" s="414">
        <f>'01'!AM28+'02'!AM28+'03'!AM28</f>
        <v>0</v>
      </c>
      <c r="J21" s="411" t="s">
        <v>29</v>
      </c>
      <c r="K21" s="414">
        <f>'04'!AL28+'05'!AL28+'06'!AL28</f>
        <v>0</v>
      </c>
      <c r="L21" s="414">
        <f>'04'!AM28+'05'!AM28+'06'!AM28</f>
        <v>0</v>
      </c>
      <c r="N21" s="411" t="s">
        <v>29</v>
      </c>
      <c r="O21" s="414">
        <f>'07'!AL28+'08'!AL28+'09'!AL28</f>
        <v>0</v>
      </c>
      <c r="P21" s="414">
        <f>'07'!AM28+'08'!AM28+'09'!AM28</f>
        <v>0</v>
      </c>
      <c r="R21" s="411" t="s">
        <v>29</v>
      </c>
      <c r="S21" s="414">
        <f>'10'!AL28+'11'!AL28+'12'!AL28</f>
        <v>0</v>
      </c>
      <c r="T21" s="414">
        <f>'10'!AM28+'11'!AM28+'12'!AM28</f>
        <v>0</v>
      </c>
    </row>
    <row r="22" spans="2:20" x14ac:dyDescent="0.25">
      <c r="B22" s="411" t="s">
        <v>30</v>
      </c>
      <c r="C22" s="414">
        <f t="shared" si="0"/>
        <v>0</v>
      </c>
      <c r="D22" s="414">
        <f t="shared" si="1"/>
        <v>0</v>
      </c>
      <c r="F22" s="411" t="s">
        <v>30</v>
      </c>
      <c r="G22" s="414">
        <f>'01'!AL29+'02'!AL29+'03'!AL29</f>
        <v>0</v>
      </c>
      <c r="H22" s="414">
        <f>'01'!AM29+'02'!AM29+'03'!AM29</f>
        <v>0</v>
      </c>
      <c r="J22" s="411" t="s">
        <v>30</v>
      </c>
      <c r="K22" s="414">
        <f>'04'!AL29+'05'!AL29+'06'!AL29</f>
        <v>0</v>
      </c>
      <c r="L22" s="414">
        <f>'04'!AM29+'05'!AM29+'06'!AM29</f>
        <v>0</v>
      </c>
      <c r="N22" s="411" t="s">
        <v>30</v>
      </c>
      <c r="O22" s="414">
        <f>'07'!AL29+'08'!AL29+'09'!AL29</f>
        <v>0</v>
      </c>
      <c r="P22" s="414">
        <f>'07'!AM29+'08'!AM29+'09'!AM29</f>
        <v>0</v>
      </c>
      <c r="R22" s="411" t="s">
        <v>30</v>
      </c>
      <c r="S22" s="414">
        <f>'10'!AL29+'11'!AL29+'12'!AL29</f>
        <v>0</v>
      </c>
      <c r="T22" s="414">
        <f>'10'!AM29+'11'!AM29+'12'!AM29</f>
        <v>0</v>
      </c>
    </row>
    <row r="23" spans="2:20" x14ac:dyDescent="0.25">
      <c r="B23" s="411" t="s">
        <v>31</v>
      </c>
      <c r="C23" s="414">
        <f t="shared" si="0"/>
        <v>0</v>
      </c>
      <c r="D23" s="414">
        <f t="shared" si="1"/>
        <v>0</v>
      </c>
      <c r="F23" s="411" t="s">
        <v>31</v>
      </c>
      <c r="G23" s="414">
        <f>'01'!AL30+'02'!AL30+'03'!AL30</f>
        <v>0</v>
      </c>
      <c r="H23" s="414">
        <f>'01'!AM30+'02'!AM30+'03'!AM30</f>
        <v>0</v>
      </c>
      <c r="J23" s="411" t="s">
        <v>31</v>
      </c>
      <c r="K23" s="414">
        <f>'04'!AL30+'05'!AL30+'06'!AL30</f>
        <v>0</v>
      </c>
      <c r="L23" s="414">
        <f>'04'!AM30+'05'!AM30+'06'!AM30</f>
        <v>0</v>
      </c>
      <c r="N23" s="411" t="s">
        <v>31</v>
      </c>
      <c r="O23" s="414">
        <f>'07'!AL30+'08'!AL30+'09'!AL30</f>
        <v>0</v>
      </c>
      <c r="P23" s="414">
        <f>'07'!AM30+'08'!AM30+'09'!AM30</f>
        <v>0</v>
      </c>
      <c r="R23" s="411" t="s">
        <v>31</v>
      </c>
      <c r="S23" s="414">
        <f>'10'!AL30+'11'!AL30+'12'!AL30</f>
        <v>0</v>
      </c>
      <c r="T23" s="414">
        <f>'10'!AM30+'11'!AM30+'12'!AM30</f>
        <v>0</v>
      </c>
    </row>
    <row r="24" spans="2:20" x14ac:dyDescent="0.25">
      <c r="B24" s="411" t="s">
        <v>32</v>
      </c>
      <c r="C24" s="414">
        <f t="shared" si="0"/>
        <v>13</v>
      </c>
      <c r="D24" s="414">
        <f t="shared" si="1"/>
        <v>69</v>
      </c>
      <c r="F24" s="411" t="s">
        <v>32</v>
      </c>
      <c r="G24" s="414">
        <f>'01'!AL31+'02'!AL31+'03'!AL31</f>
        <v>3</v>
      </c>
      <c r="H24" s="414">
        <f>'01'!AM31+'02'!AM31+'03'!AM31</f>
        <v>27</v>
      </c>
      <c r="J24" s="411" t="s">
        <v>32</v>
      </c>
      <c r="K24" s="414">
        <f>'04'!AL31+'05'!AL31+'06'!AL31</f>
        <v>0</v>
      </c>
      <c r="L24" s="414">
        <f>'04'!AM31+'05'!AM31+'06'!AM31</f>
        <v>12</v>
      </c>
      <c r="N24" s="411" t="s">
        <v>32</v>
      </c>
      <c r="O24" s="414">
        <f>'07'!AL31+'08'!AL31+'09'!AL31</f>
        <v>2</v>
      </c>
      <c r="P24" s="414">
        <f>'07'!AM31+'08'!AM31+'09'!AM31</f>
        <v>2</v>
      </c>
      <c r="R24" s="411" t="s">
        <v>32</v>
      </c>
      <c r="S24" s="414">
        <f>'10'!AL31+'11'!AL31+'12'!AL31</f>
        <v>8</v>
      </c>
      <c r="T24" s="414">
        <f>'10'!AM31+'11'!AM31+'12'!AM31</f>
        <v>28</v>
      </c>
    </row>
    <row r="25" spans="2:20" x14ac:dyDescent="0.25">
      <c r="B25" s="411" t="s">
        <v>33</v>
      </c>
      <c r="C25" s="414">
        <f t="shared" si="0"/>
        <v>0</v>
      </c>
      <c r="D25" s="414">
        <f t="shared" si="1"/>
        <v>0</v>
      </c>
      <c r="F25" s="411" t="s">
        <v>33</v>
      </c>
      <c r="G25" s="414">
        <f>'01'!AL32+'02'!AL32+'03'!AL32</f>
        <v>0</v>
      </c>
      <c r="H25" s="414">
        <f>'01'!AM32+'02'!AM32+'03'!AM32</f>
        <v>0</v>
      </c>
      <c r="J25" s="411" t="s">
        <v>33</v>
      </c>
      <c r="K25" s="414">
        <f>'04'!AL32+'05'!AL32+'06'!AL32</f>
        <v>0</v>
      </c>
      <c r="L25" s="414">
        <f>'04'!AM32+'05'!AM32+'06'!AM32</f>
        <v>0</v>
      </c>
      <c r="N25" s="411" t="s">
        <v>33</v>
      </c>
      <c r="O25" s="414">
        <f>'07'!AL32+'08'!AL32+'09'!AL32</f>
        <v>0</v>
      </c>
      <c r="P25" s="414">
        <f>'07'!AM32+'08'!AM32+'09'!AM32</f>
        <v>0</v>
      </c>
      <c r="R25" s="411" t="s">
        <v>33</v>
      </c>
      <c r="S25" s="414">
        <f>'10'!AL32+'11'!AL32+'12'!AL32</f>
        <v>0</v>
      </c>
      <c r="T25" s="414">
        <f>'10'!AM32+'11'!AM32+'12'!AM32</f>
        <v>0</v>
      </c>
    </row>
    <row r="26" spans="2:20" x14ac:dyDescent="0.25">
      <c r="B26" s="411" t="s">
        <v>34</v>
      </c>
      <c r="C26" s="414">
        <f t="shared" si="0"/>
        <v>0</v>
      </c>
      <c r="D26" s="414">
        <f t="shared" si="1"/>
        <v>0</v>
      </c>
      <c r="F26" s="411" t="s">
        <v>34</v>
      </c>
      <c r="G26" s="414">
        <f>'01'!AL33+'02'!AL33+'03'!AL33</f>
        <v>0</v>
      </c>
      <c r="H26" s="414">
        <f>'01'!AM33+'02'!AM33+'03'!AM33</f>
        <v>0</v>
      </c>
      <c r="J26" s="411" t="s">
        <v>34</v>
      </c>
      <c r="K26" s="414">
        <f>'04'!AL33+'05'!AL33+'06'!AL33</f>
        <v>0</v>
      </c>
      <c r="L26" s="414">
        <f>'04'!AM33+'05'!AM33+'06'!AM33</f>
        <v>0</v>
      </c>
      <c r="N26" s="411" t="s">
        <v>34</v>
      </c>
      <c r="O26" s="414">
        <f>'07'!AL33+'08'!AL33+'09'!AL33</f>
        <v>0</v>
      </c>
      <c r="P26" s="414">
        <f>'07'!AM33+'08'!AM33+'09'!AM33</f>
        <v>0</v>
      </c>
      <c r="R26" s="411" t="s">
        <v>34</v>
      </c>
      <c r="S26" s="414">
        <f>'10'!AL33+'11'!AL33+'12'!AL33</f>
        <v>0</v>
      </c>
      <c r="T26" s="414">
        <f>'10'!AM33+'11'!AM33+'12'!AM33</f>
        <v>0</v>
      </c>
    </row>
    <row r="27" spans="2:20" x14ac:dyDescent="0.25">
      <c r="B27" s="411" t="s">
        <v>35</v>
      </c>
      <c r="C27" s="414">
        <f t="shared" si="0"/>
        <v>0</v>
      </c>
      <c r="D27" s="414">
        <f t="shared" si="1"/>
        <v>0</v>
      </c>
      <c r="F27" s="411" t="s">
        <v>35</v>
      </c>
      <c r="G27" s="414">
        <f>'01'!AL34+'02'!AL34+'03'!AL34</f>
        <v>0</v>
      </c>
      <c r="H27" s="414">
        <f>'01'!AM34+'02'!AM34+'03'!AM34</f>
        <v>0</v>
      </c>
      <c r="J27" s="411" t="s">
        <v>35</v>
      </c>
      <c r="K27" s="414">
        <f>'04'!AL34+'05'!AL34+'06'!AL34</f>
        <v>0</v>
      </c>
      <c r="L27" s="414">
        <f>'04'!AM34+'05'!AM34+'06'!AM34</f>
        <v>0</v>
      </c>
      <c r="N27" s="411" t="s">
        <v>35</v>
      </c>
      <c r="O27" s="414">
        <f>'07'!AL34+'08'!AL34+'09'!AL34</f>
        <v>0</v>
      </c>
      <c r="P27" s="414">
        <f>'07'!AM34+'08'!AM34+'09'!AM34</f>
        <v>0</v>
      </c>
      <c r="R27" s="411" t="s">
        <v>35</v>
      </c>
      <c r="S27" s="414">
        <f>'10'!AL34+'11'!AL34+'12'!AL34</f>
        <v>0</v>
      </c>
      <c r="T27" s="414">
        <f>'10'!AM34+'11'!AM34+'12'!AM34</f>
        <v>0</v>
      </c>
    </row>
    <row r="28" spans="2:20" x14ac:dyDescent="0.25">
      <c r="B28" s="411" t="s">
        <v>36</v>
      </c>
      <c r="C28" s="414">
        <f t="shared" si="0"/>
        <v>0</v>
      </c>
      <c r="D28" s="414">
        <f t="shared" si="1"/>
        <v>0</v>
      </c>
      <c r="F28" s="411" t="s">
        <v>36</v>
      </c>
      <c r="G28" s="414">
        <f>'01'!AL35+'02'!AL35+'03'!AL35</f>
        <v>0</v>
      </c>
      <c r="H28" s="414">
        <f>'01'!AM35+'02'!AM35+'03'!AM35</f>
        <v>0</v>
      </c>
      <c r="J28" s="411" t="s">
        <v>36</v>
      </c>
      <c r="K28" s="414">
        <f>'04'!AL35+'05'!AL35+'06'!AL35</f>
        <v>0</v>
      </c>
      <c r="L28" s="414">
        <f>'04'!AM35+'05'!AM35+'06'!AM35</f>
        <v>0</v>
      </c>
      <c r="N28" s="411" t="s">
        <v>36</v>
      </c>
      <c r="O28" s="414">
        <f>'07'!AL35+'08'!AL35+'09'!AL35</f>
        <v>0</v>
      </c>
      <c r="P28" s="414">
        <f>'07'!AM35+'08'!AM35+'09'!AM35</f>
        <v>0</v>
      </c>
      <c r="R28" s="411" t="s">
        <v>36</v>
      </c>
      <c r="S28" s="414">
        <f>'10'!AL35+'11'!AL35+'12'!AL35</f>
        <v>0</v>
      </c>
      <c r="T28" s="414">
        <f>'10'!AM35+'11'!AM35+'12'!AM35</f>
        <v>0</v>
      </c>
    </row>
    <row r="29" spans="2:20" x14ac:dyDescent="0.25">
      <c r="B29" s="411" t="s">
        <v>37</v>
      </c>
      <c r="C29" s="414">
        <f t="shared" si="0"/>
        <v>0</v>
      </c>
      <c r="D29" s="414">
        <f t="shared" si="1"/>
        <v>0</v>
      </c>
      <c r="F29" s="411" t="s">
        <v>37</v>
      </c>
      <c r="G29" s="414">
        <f>'01'!AL36+'02'!AL36+'03'!AL36</f>
        <v>0</v>
      </c>
      <c r="H29" s="414">
        <f>'01'!AM36+'02'!AM36+'03'!AM36</f>
        <v>0</v>
      </c>
      <c r="J29" s="411" t="s">
        <v>37</v>
      </c>
      <c r="K29" s="414">
        <f>'04'!AL36+'05'!AL36+'06'!AL36</f>
        <v>0</v>
      </c>
      <c r="L29" s="414">
        <f>'04'!AM36+'05'!AM36+'06'!AM36</f>
        <v>0</v>
      </c>
      <c r="N29" s="411" t="s">
        <v>37</v>
      </c>
      <c r="O29" s="414">
        <f>'07'!AL36+'08'!AL36+'09'!AL36</f>
        <v>0</v>
      </c>
      <c r="P29" s="414">
        <f>'07'!AM36+'08'!AM36+'09'!AM36</f>
        <v>0</v>
      </c>
      <c r="R29" s="411" t="s">
        <v>37</v>
      </c>
      <c r="S29" s="414">
        <f>'10'!AL36+'11'!AL36+'12'!AL36</f>
        <v>0</v>
      </c>
      <c r="T29" s="414">
        <f>'10'!AM36+'11'!AM36+'12'!AM36</f>
        <v>0</v>
      </c>
    </row>
    <row r="30" spans="2:20" x14ac:dyDescent="0.25">
      <c r="B30" s="411" t="s">
        <v>38</v>
      </c>
      <c r="C30" s="414">
        <f t="shared" si="0"/>
        <v>0</v>
      </c>
      <c r="D30" s="414">
        <f t="shared" si="1"/>
        <v>0</v>
      </c>
      <c r="F30" s="411" t="s">
        <v>38</v>
      </c>
      <c r="G30" s="414">
        <f>'01'!AL37+'02'!AL37+'03'!AL37</f>
        <v>0</v>
      </c>
      <c r="H30" s="414">
        <f>'01'!AM37+'02'!AM37+'03'!AM37</f>
        <v>0</v>
      </c>
      <c r="J30" s="411" t="s">
        <v>38</v>
      </c>
      <c r="K30" s="414">
        <f>'04'!AL37+'05'!AL37+'06'!AL37</f>
        <v>0</v>
      </c>
      <c r="L30" s="414">
        <f>'04'!AM37+'05'!AM37+'06'!AM37</f>
        <v>0</v>
      </c>
      <c r="N30" s="411" t="s">
        <v>38</v>
      </c>
      <c r="O30" s="414">
        <f>'07'!AL37+'08'!AL37+'09'!AL37</f>
        <v>0</v>
      </c>
      <c r="P30" s="414">
        <f>'07'!AM37+'08'!AM37+'09'!AM37</f>
        <v>0</v>
      </c>
      <c r="R30" s="411" t="s">
        <v>38</v>
      </c>
      <c r="S30" s="414">
        <f>'10'!AL37+'11'!AL37+'12'!AL37</f>
        <v>0</v>
      </c>
      <c r="T30" s="414">
        <f>'10'!AM37+'11'!AM37+'12'!AM37</f>
        <v>0</v>
      </c>
    </row>
    <row r="31" spans="2:20" x14ac:dyDescent="0.25">
      <c r="B31" s="411" t="s">
        <v>39</v>
      </c>
      <c r="C31" s="414">
        <f t="shared" si="0"/>
        <v>4</v>
      </c>
      <c r="D31" s="414">
        <f t="shared" si="1"/>
        <v>1</v>
      </c>
      <c r="F31" s="411" t="s">
        <v>39</v>
      </c>
      <c r="G31" s="414">
        <f>'01'!AL38+'02'!AL38+'03'!AL38</f>
        <v>1</v>
      </c>
      <c r="H31" s="414">
        <f>'01'!AM38+'02'!AM38+'03'!AM38</f>
        <v>0</v>
      </c>
      <c r="J31" s="411" t="s">
        <v>39</v>
      </c>
      <c r="K31" s="414">
        <f>'04'!AL38+'05'!AL38+'06'!AL38</f>
        <v>0</v>
      </c>
      <c r="L31" s="414">
        <f>'04'!AM38+'05'!AM38+'06'!AM38</f>
        <v>0</v>
      </c>
      <c r="N31" s="411" t="s">
        <v>39</v>
      </c>
      <c r="O31" s="414">
        <f>'07'!AL38+'08'!AL38+'09'!AL38</f>
        <v>2</v>
      </c>
      <c r="P31" s="414">
        <f>'07'!AM38+'08'!AM38+'09'!AM38</f>
        <v>0</v>
      </c>
      <c r="R31" s="411" t="s">
        <v>39</v>
      </c>
      <c r="S31" s="414">
        <f>'10'!AL38+'11'!AL38+'12'!AL38</f>
        <v>1</v>
      </c>
      <c r="T31" s="414">
        <f>'10'!AM38+'11'!AM38+'12'!AM38</f>
        <v>1</v>
      </c>
    </row>
    <row r="32" spans="2:20" x14ac:dyDescent="0.25">
      <c r="B32" s="411" t="s">
        <v>40</v>
      </c>
      <c r="C32" s="414">
        <f t="shared" si="0"/>
        <v>0</v>
      </c>
      <c r="D32" s="414">
        <f t="shared" si="1"/>
        <v>69</v>
      </c>
      <c r="F32" s="411" t="s">
        <v>40</v>
      </c>
      <c r="G32" s="414">
        <f>'01'!AL39+'02'!AL39+'03'!AL39</f>
        <v>0</v>
      </c>
      <c r="H32" s="414">
        <f>'01'!AM39+'02'!AM39+'03'!AM39</f>
        <v>22</v>
      </c>
      <c r="J32" s="411" t="s">
        <v>40</v>
      </c>
      <c r="K32" s="414">
        <f>'04'!AL39+'05'!AL39+'06'!AL39</f>
        <v>0</v>
      </c>
      <c r="L32" s="414">
        <f>'04'!AM39+'05'!AM39+'06'!AM39</f>
        <v>27</v>
      </c>
      <c r="N32" s="411" t="s">
        <v>40</v>
      </c>
      <c r="O32" s="414">
        <f>'07'!AL39+'08'!AL39+'09'!AL39</f>
        <v>0</v>
      </c>
      <c r="P32" s="414">
        <f>'07'!AM39+'08'!AM39+'09'!AM39</f>
        <v>9</v>
      </c>
      <c r="R32" s="411" t="s">
        <v>40</v>
      </c>
      <c r="S32" s="414">
        <f>'10'!AL39+'11'!AL39+'12'!AL39</f>
        <v>0</v>
      </c>
      <c r="T32" s="414">
        <f>'10'!AM39+'11'!AM39+'12'!AM39</f>
        <v>11</v>
      </c>
    </row>
    <row r="33" spans="2:20" x14ac:dyDescent="0.25">
      <c r="B33" s="411" t="s">
        <v>41</v>
      </c>
      <c r="C33" s="414">
        <f t="shared" si="0"/>
        <v>0</v>
      </c>
      <c r="D33" s="414">
        <f t="shared" si="1"/>
        <v>0</v>
      </c>
      <c r="F33" s="411" t="s">
        <v>41</v>
      </c>
      <c r="G33" s="414">
        <f>'01'!AL40+'02'!AL40+'03'!AL40</f>
        <v>0</v>
      </c>
      <c r="H33" s="414">
        <f>'01'!AM40+'02'!AM40+'03'!AM40</f>
        <v>0</v>
      </c>
      <c r="J33" s="411" t="s">
        <v>41</v>
      </c>
      <c r="K33" s="414">
        <f>'04'!AL40+'05'!AL40+'06'!AL40</f>
        <v>0</v>
      </c>
      <c r="L33" s="414">
        <f>'04'!AM40+'05'!AM40+'06'!AM40</f>
        <v>0</v>
      </c>
      <c r="N33" s="411" t="s">
        <v>41</v>
      </c>
      <c r="O33" s="414">
        <f>'07'!AL40+'08'!AL40+'09'!AL40</f>
        <v>0</v>
      </c>
      <c r="P33" s="414">
        <f>'07'!AM40+'08'!AM40+'09'!AM40</f>
        <v>0</v>
      </c>
      <c r="R33" s="411" t="s">
        <v>41</v>
      </c>
      <c r="S33" s="414">
        <f>'10'!AL40+'11'!AL40+'12'!AL40</f>
        <v>0</v>
      </c>
      <c r="T33" s="414">
        <f>'10'!AM40+'11'!AM40+'12'!AM40</f>
        <v>0</v>
      </c>
    </row>
    <row r="34" spans="2:20" x14ac:dyDescent="0.25">
      <c r="B34" s="411" t="s">
        <v>42</v>
      </c>
      <c r="C34" s="414">
        <f t="shared" si="0"/>
        <v>21</v>
      </c>
      <c r="D34" s="414">
        <f t="shared" si="1"/>
        <v>15</v>
      </c>
      <c r="F34" s="411" t="s">
        <v>42</v>
      </c>
      <c r="G34" s="414">
        <f>'01'!AL41+'02'!AL41+'03'!AL41</f>
        <v>0</v>
      </c>
      <c r="H34" s="414">
        <f>'01'!AM41+'02'!AM41+'03'!AM41</f>
        <v>0</v>
      </c>
      <c r="J34" s="411" t="s">
        <v>42</v>
      </c>
      <c r="K34" s="414">
        <f>'04'!AL41+'05'!AL41+'06'!AL41</f>
        <v>5</v>
      </c>
      <c r="L34" s="414">
        <f>'04'!AM41+'05'!AM41+'06'!AM41</f>
        <v>2</v>
      </c>
      <c r="N34" s="411" t="s">
        <v>42</v>
      </c>
      <c r="O34" s="414">
        <f>'07'!AL41+'08'!AL41+'09'!AL41</f>
        <v>14</v>
      </c>
      <c r="P34" s="414">
        <f>'07'!AM41+'08'!AM41+'09'!AM41</f>
        <v>8</v>
      </c>
      <c r="R34" s="411" t="s">
        <v>42</v>
      </c>
      <c r="S34" s="414">
        <f>'10'!AL41+'11'!AL41+'12'!AL41</f>
        <v>2</v>
      </c>
      <c r="T34" s="414">
        <f>'10'!AM41+'11'!AM41+'12'!AM41</f>
        <v>5</v>
      </c>
    </row>
    <row r="35" spans="2:20" x14ac:dyDescent="0.25">
      <c r="B35" s="411" t="s">
        <v>43</v>
      </c>
      <c r="C35" s="414">
        <f t="shared" si="0"/>
        <v>0</v>
      </c>
      <c r="D35" s="414">
        <f t="shared" si="1"/>
        <v>126</v>
      </c>
      <c r="F35" s="411" t="s">
        <v>43</v>
      </c>
      <c r="G35" s="414">
        <f>'01'!AL42+'02'!AL42+'03'!AL42</f>
        <v>0</v>
      </c>
      <c r="H35" s="414">
        <f>'01'!AM42+'02'!AM42+'03'!AM42</f>
        <v>36</v>
      </c>
      <c r="J35" s="411" t="s">
        <v>43</v>
      </c>
      <c r="K35" s="414">
        <f>'04'!AL42+'05'!AL42+'06'!AL42</f>
        <v>0</v>
      </c>
      <c r="L35" s="414">
        <f>'04'!AM42+'05'!AM42+'06'!AM42</f>
        <v>13</v>
      </c>
      <c r="N35" s="411" t="s">
        <v>43</v>
      </c>
      <c r="O35" s="414">
        <f>'07'!AL42+'08'!AL42+'09'!AL42</f>
        <v>0</v>
      </c>
      <c r="P35" s="414">
        <f>'07'!AM42+'08'!AM42+'09'!AM42</f>
        <v>42</v>
      </c>
      <c r="R35" s="411" t="s">
        <v>43</v>
      </c>
      <c r="S35" s="414">
        <f>'10'!AL42+'11'!AL42+'12'!AL42</f>
        <v>0</v>
      </c>
      <c r="T35" s="414">
        <f>'10'!AM42+'11'!AM42+'12'!AM42</f>
        <v>35</v>
      </c>
    </row>
    <row r="36" spans="2:20" x14ac:dyDescent="0.25">
      <c r="B36" s="411" t="s">
        <v>44</v>
      </c>
      <c r="C36" s="414">
        <f t="shared" si="0"/>
        <v>89</v>
      </c>
      <c r="D36" s="414">
        <f t="shared" si="1"/>
        <v>0</v>
      </c>
      <c r="F36" s="411" t="s">
        <v>44</v>
      </c>
      <c r="G36" s="414">
        <f>'01'!AL43+'02'!AL43+'03'!AL43</f>
        <v>55</v>
      </c>
      <c r="H36" s="414">
        <f>'01'!AM43+'02'!AM43+'03'!AM43</f>
        <v>0</v>
      </c>
      <c r="J36" s="411" t="s">
        <v>44</v>
      </c>
      <c r="K36" s="414">
        <f>'04'!AL43+'05'!AL43+'06'!AL43</f>
        <v>12</v>
      </c>
      <c r="L36" s="414">
        <f>'04'!AM43+'05'!AM43+'06'!AM43</f>
        <v>0</v>
      </c>
      <c r="N36" s="411" t="s">
        <v>44</v>
      </c>
      <c r="O36" s="414">
        <f>'07'!AL43+'08'!AL43+'09'!AL43</f>
        <v>2</v>
      </c>
      <c r="P36" s="414">
        <f>'07'!AM43+'08'!AM43+'09'!AM43</f>
        <v>0</v>
      </c>
      <c r="R36" s="411" t="s">
        <v>44</v>
      </c>
      <c r="S36" s="414">
        <f>'10'!AL43+'11'!AL43+'12'!AL43</f>
        <v>20</v>
      </c>
      <c r="T36" s="414">
        <f>'10'!AM43+'11'!AM43+'12'!AM43</f>
        <v>0</v>
      </c>
    </row>
    <row r="37" spans="2:20" x14ac:dyDescent="0.25">
      <c r="B37" s="411" t="s">
        <v>45</v>
      </c>
      <c r="C37" s="414">
        <f t="shared" si="0"/>
        <v>1</v>
      </c>
      <c r="D37" s="414">
        <f t="shared" si="1"/>
        <v>423</v>
      </c>
      <c r="F37" s="411" t="s">
        <v>45</v>
      </c>
      <c r="G37" s="414">
        <f>'01'!AL44+'02'!AL44+'03'!AL44</f>
        <v>0</v>
      </c>
      <c r="H37" s="414">
        <f>'01'!AM44+'02'!AM44+'03'!AM44</f>
        <v>145</v>
      </c>
      <c r="J37" s="411" t="s">
        <v>45</v>
      </c>
      <c r="K37" s="414">
        <f>'04'!AL44+'05'!AL44+'06'!AL44</f>
        <v>1</v>
      </c>
      <c r="L37" s="414">
        <f>'04'!AM44+'05'!AM44+'06'!AM44</f>
        <v>108</v>
      </c>
      <c r="N37" s="411" t="s">
        <v>45</v>
      </c>
      <c r="O37" s="414">
        <f>'07'!AL44+'08'!AL44+'09'!AL44</f>
        <v>0</v>
      </c>
      <c r="P37" s="414">
        <f>'07'!AM44+'08'!AM44+'09'!AM44</f>
        <v>59</v>
      </c>
      <c r="R37" s="411" t="s">
        <v>45</v>
      </c>
      <c r="S37" s="414">
        <f>'10'!AL44+'11'!AL44+'12'!AL44</f>
        <v>0</v>
      </c>
      <c r="T37" s="414">
        <f>'10'!AM44+'11'!AM44+'12'!AM44</f>
        <v>111</v>
      </c>
    </row>
    <row r="38" spans="2:20" x14ac:dyDescent="0.25">
      <c r="B38" s="411" t="s">
        <v>46</v>
      </c>
      <c r="C38" s="414">
        <f t="shared" si="0"/>
        <v>0</v>
      </c>
      <c r="D38" s="414">
        <f t="shared" si="1"/>
        <v>0</v>
      </c>
      <c r="F38" s="411" t="s">
        <v>46</v>
      </c>
      <c r="G38" s="414">
        <f>'01'!AL45+'02'!AL45+'03'!AL45</f>
        <v>0</v>
      </c>
      <c r="H38" s="414">
        <f>'01'!AM45+'02'!AM45+'03'!AM45</f>
        <v>0</v>
      </c>
      <c r="J38" s="411" t="s">
        <v>46</v>
      </c>
      <c r="K38" s="414">
        <f>'04'!AL45+'05'!AL45+'06'!AL45</f>
        <v>0</v>
      </c>
      <c r="L38" s="414">
        <f>'04'!AM45+'05'!AM45+'06'!AM45</f>
        <v>0</v>
      </c>
      <c r="N38" s="411" t="s">
        <v>46</v>
      </c>
      <c r="O38" s="414">
        <f>'07'!AL45+'08'!AL45+'09'!AL45</f>
        <v>0</v>
      </c>
      <c r="P38" s="414">
        <f>'07'!AM45+'08'!AM45+'09'!AM45</f>
        <v>0</v>
      </c>
      <c r="R38" s="411" t="s">
        <v>46</v>
      </c>
      <c r="S38" s="414">
        <f>'10'!AL45+'11'!AL45+'12'!AL45</f>
        <v>0</v>
      </c>
      <c r="T38" s="414">
        <f>'10'!AM45+'11'!AM45+'12'!AM45</f>
        <v>0</v>
      </c>
    </row>
    <row r="39" spans="2:20" x14ac:dyDescent="0.25">
      <c r="B39" s="412" t="s">
        <v>47</v>
      </c>
      <c r="C39" s="414">
        <f t="shared" si="0"/>
        <v>0</v>
      </c>
      <c r="D39" s="414">
        <f t="shared" si="1"/>
        <v>0</v>
      </c>
      <c r="F39" s="412" t="s">
        <v>47</v>
      </c>
      <c r="G39" s="414">
        <f>'01'!AL46+'02'!AL46+'03'!AL46</f>
        <v>0</v>
      </c>
      <c r="H39" s="414">
        <f>'01'!AM46+'02'!AM46+'03'!AM46</f>
        <v>0</v>
      </c>
      <c r="J39" s="412" t="s">
        <v>47</v>
      </c>
      <c r="K39" s="414">
        <f>'04'!AL46+'05'!AL46+'06'!AL46</f>
        <v>0</v>
      </c>
      <c r="L39" s="414">
        <f>'04'!AM46+'05'!AM46+'06'!AM46</f>
        <v>0</v>
      </c>
      <c r="N39" s="412" t="s">
        <v>47</v>
      </c>
      <c r="O39" s="414">
        <f>'07'!AL46+'08'!AL46+'09'!AL46</f>
        <v>0</v>
      </c>
      <c r="P39" s="414">
        <f>'07'!AM46+'08'!AM46+'09'!AM46</f>
        <v>0</v>
      </c>
      <c r="R39" s="412" t="s">
        <v>47</v>
      </c>
      <c r="S39" s="414">
        <f>'10'!AL46+'11'!AL46+'12'!AL46</f>
        <v>0</v>
      </c>
      <c r="T39" s="414">
        <f>'10'!AM46+'11'!AM46+'12'!AM46</f>
        <v>0</v>
      </c>
    </row>
    <row r="40" spans="2:20" x14ac:dyDescent="0.25">
      <c r="B40" s="411" t="s">
        <v>48</v>
      </c>
      <c r="C40" s="414">
        <f t="shared" si="0"/>
        <v>0</v>
      </c>
      <c r="D40" s="414">
        <f t="shared" si="1"/>
        <v>0</v>
      </c>
      <c r="F40" s="411" t="s">
        <v>48</v>
      </c>
      <c r="G40" s="414">
        <f>'01'!AL47+'02'!AL47+'03'!AL47</f>
        <v>0</v>
      </c>
      <c r="H40" s="414">
        <f>'01'!AM47+'02'!AM47+'03'!AM47</f>
        <v>0</v>
      </c>
      <c r="J40" s="411" t="s">
        <v>48</v>
      </c>
      <c r="K40" s="414">
        <f>'04'!AL47+'05'!AL47+'06'!AL47</f>
        <v>0</v>
      </c>
      <c r="L40" s="414">
        <f>'04'!AM47+'05'!AM47+'06'!AM47</f>
        <v>0</v>
      </c>
      <c r="N40" s="411" t="s">
        <v>48</v>
      </c>
      <c r="O40" s="414">
        <f>'07'!AL47+'08'!AL47+'09'!AL47</f>
        <v>0</v>
      </c>
      <c r="P40" s="414">
        <f>'07'!AM47+'08'!AM47+'09'!AM47</f>
        <v>0</v>
      </c>
      <c r="R40" s="411" t="s">
        <v>48</v>
      </c>
      <c r="S40" s="414">
        <f>'10'!AL47+'11'!AL47+'12'!AL47</f>
        <v>0</v>
      </c>
      <c r="T40" s="414">
        <f>'10'!AM47+'11'!AM47+'12'!AM47</f>
        <v>0</v>
      </c>
    </row>
    <row r="41" spans="2:20" x14ac:dyDescent="0.25">
      <c r="B41" s="411" t="s">
        <v>49</v>
      </c>
      <c r="C41" s="414">
        <f t="shared" si="0"/>
        <v>0</v>
      </c>
      <c r="D41" s="414">
        <f t="shared" si="1"/>
        <v>0</v>
      </c>
      <c r="F41" s="411" t="s">
        <v>49</v>
      </c>
      <c r="G41" s="414">
        <f>'01'!AL48+'02'!AL48+'03'!AL48</f>
        <v>0</v>
      </c>
      <c r="H41" s="414">
        <f>'01'!AM48+'02'!AM48+'03'!AM48</f>
        <v>0</v>
      </c>
      <c r="J41" s="411" t="s">
        <v>49</v>
      </c>
      <c r="K41" s="414">
        <f>'04'!AL48+'05'!AL48+'06'!AL48</f>
        <v>0</v>
      </c>
      <c r="L41" s="414">
        <f>'04'!AM48+'05'!AM48+'06'!AM48</f>
        <v>0</v>
      </c>
      <c r="N41" s="411" t="s">
        <v>49</v>
      </c>
      <c r="O41" s="414">
        <f>'07'!AL48+'08'!AL48+'09'!AL48</f>
        <v>0</v>
      </c>
      <c r="P41" s="414">
        <f>'07'!AM48+'08'!AM48+'09'!AM48</f>
        <v>0</v>
      </c>
      <c r="R41" s="411" t="s">
        <v>49</v>
      </c>
      <c r="S41" s="414">
        <f>'10'!AL48+'11'!AL48+'12'!AL48</f>
        <v>0</v>
      </c>
      <c r="T41" s="414">
        <f>'10'!AM48+'11'!AM48+'12'!AM48</f>
        <v>0</v>
      </c>
    </row>
    <row r="42" spans="2:20" x14ac:dyDescent="0.25">
      <c r="B42" s="411" t="s">
        <v>50</v>
      </c>
      <c r="C42" s="414">
        <f t="shared" si="0"/>
        <v>0</v>
      </c>
      <c r="D42" s="414">
        <f t="shared" si="1"/>
        <v>0</v>
      </c>
      <c r="F42" s="411" t="s">
        <v>50</v>
      </c>
      <c r="G42" s="414">
        <f>'01'!AL49+'02'!AL49+'03'!AL49</f>
        <v>0</v>
      </c>
      <c r="H42" s="414">
        <f>'01'!AM49+'02'!AM49+'03'!AM49</f>
        <v>0</v>
      </c>
      <c r="J42" s="411" t="s">
        <v>50</v>
      </c>
      <c r="K42" s="414">
        <f>'04'!AL49+'05'!AL49+'06'!AL49</f>
        <v>0</v>
      </c>
      <c r="L42" s="414">
        <f>'04'!AM49+'05'!AM49+'06'!AM49</f>
        <v>0</v>
      </c>
      <c r="N42" s="411" t="s">
        <v>50</v>
      </c>
      <c r="O42" s="414">
        <f>'07'!AL49+'08'!AL49+'09'!AL49</f>
        <v>0</v>
      </c>
      <c r="P42" s="414">
        <f>'07'!AM49+'08'!AM49+'09'!AM49</f>
        <v>0</v>
      </c>
      <c r="R42" s="411" t="s">
        <v>50</v>
      </c>
      <c r="S42" s="414">
        <f>'10'!AL49+'11'!AL49+'12'!AL49</f>
        <v>0</v>
      </c>
      <c r="T42" s="414">
        <f>'10'!AM49+'11'!AM49+'12'!AM49</f>
        <v>0</v>
      </c>
    </row>
    <row r="43" spans="2:20" x14ac:dyDescent="0.25">
      <c r="B43" s="411" t="s">
        <v>51</v>
      </c>
      <c r="C43" s="414">
        <f t="shared" si="0"/>
        <v>0</v>
      </c>
      <c r="D43" s="414">
        <f t="shared" si="1"/>
        <v>41</v>
      </c>
      <c r="F43" s="411" t="s">
        <v>51</v>
      </c>
      <c r="G43" s="414">
        <f>'01'!AL50+'02'!AL50+'03'!AL50</f>
        <v>0</v>
      </c>
      <c r="H43" s="414">
        <f>'01'!AM50+'02'!AM50+'03'!AM50</f>
        <v>17</v>
      </c>
      <c r="J43" s="411" t="s">
        <v>51</v>
      </c>
      <c r="K43" s="414">
        <f>'04'!AL50+'05'!AL50+'06'!AL50</f>
        <v>0</v>
      </c>
      <c r="L43" s="414">
        <f>'04'!AM50+'05'!AM50+'06'!AM50</f>
        <v>17</v>
      </c>
      <c r="N43" s="411" t="s">
        <v>51</v>
      </c>
      <c r="O43" s="414">
        <f>'07'!AL50+'08'!AL50+'09'!AL50</f>
        <v>0</v>
      </c>
      <c r="P43" s="414">
        <f>'07'!AM50+'08'!AM50+'09'!AM50</f>
        <v>5</v>
      </c>
      <c r="R43" s="411" t="s">
        <v>51</v>
      </c>
      <c r="S43" s="414">
        <f>'10'!AL50+'11'!AL50+'12'!AL50</f>
        <v>0</v>
      </c>
      <c r="T43" s="414">
        <f>'10'!AM50+'11'!AM50+'12'!AM50</f>
        <v>2</v>
      </c>
    </row>
    <row r="44" spans="2:20" x14ac:dyDescent="0.25">
      <c r="B44" s="411" t="s">
        <v>52</v>
      </c>
      <c r="C44" s="414">
        <f t="shared" si="0"/>
        <v>0</v>
      </c>
      <c r="D44" s="414">
        <f t="shared" si="1"/>
        <v>0</v>
      </c>
      <c r="F44" s="411" t="s">
        <v>52</v>
      </c>
      <c r="G44" s="414">
        <f>'01'!AL51+'02'!AL51+'03'!AL51</f>
        <v>0</v>
      </c>
      <c r="H44" s="414">
        <f>'01'!AM51+'02'!AM51+'03'!AM51</f>
        <v>0</v>
      </c>
      <c r="J44" s="411" t="s">
        <v>52</v>
      </c>
      <c r="K44" s="414">
        <f>'04'!AL51+'05'!AL51+'06'!AL51</f>
        <v>0</v>
      </c>
      <c r="L44" s="414">
        <f>'04'!AM51+'05'!AM51+'06'!AM51</f>
        <v>0</v>
      </c>
      <c r="N44" s="411" t="s">
        <v>52</v>
      </c>
      <c r="O44" s="414">
        <f>'07'!AL51+'08'!AL51+'09'!AL51</f>
        <v>0</v>
      </c>
      <c r="P44" s="414">
        <f>'07'!AM51+'08'!AM51+'09'!AM51</f>
        <v>0</v>
      </c>
      <c r="R44" s="411" t="s">
        <v>52</v>
      </c>
      <c r="S44" s="414">
        <f>'10'!AL51+'11'!AL51+'12'!AL51</f>
        <v>0</v>
      </c>
      <c r="T44" s="414">
        <f>'10'!AM51+'11'!AM51+'12'!AM51</f>
        <v>0</v>
      </c>
    </row>
    <row r="45" spans="2:20" x14ac:dyDescent="0.25">
      <c r="B45" s="411" t="s">
        <v>53</v>
      </c>
      <c r="C45" s="414">
        <f t="shared" si="0"/>
        <v>0</v>
      </c>
      <c r="D45" s="414">
        <f t="shared" si="1"/>
        <v>0</v>
      </c>
      <c r="F45" s="411" t="s">
        <v>53</v>
      </c>
      <c r="G45" s="414">
        <f>'01'!AL52+'02'!AL52+'03'!AL52</f>
        <v>0</v>
      </c>
      <c r="H45" s="414">
        <f>'01'!AM52+'02'!AM52+'03'!AM52</f>
        <v>0</v>
      </c>
      <c r="J45" s="411" t="s">
        <v>53</v>
      </c>
      <c r="K45" s="414">
        <f>'04'!AL52+'05'!AL52+'06'!AL52</f>
        <v>0</v>
      </c>
      <c r="L45" s="414">
        <f>'04'!AM52+'05'!AM52+'06'!AM52</f>
        <v>0</v>
      </c>
      <c r="N45" s="411" t="s">
        <v>53</v>
      </c>
      <c r="O45" s="414">
        <f>'07'!AL52+'08'!AL52+'09'!AL52</f>
        <v>0</v>
      </c>
      <c r="P45" s="414">
        <f>'07'!AM52+'08'!AM52+'09'!AM52</f>
        <v>0</v>
      </c>
      <c r="R45" s="411" t="s">
        <v>53</v>
      </c>
      <c r="S45" s="414">
        <f>'10'!AL52+'11'!AL52+'12'!AL52</f>
        <v>0</v>
      </c>
      <c r="T45" s="414">
        <f>'10'!AM52+'11'!AM52+'12'!AM52</f>
        <v>0</v>
      </c>
    </row>
    <row r="46" spans="2:20" x14ac:dyDescent="0.25">
      <c r="B46" s="411" t="s">
        <v>54</v>
      </c>
      <c r="C46" s="414">
        <f t="shared" si="0"/>
        <v>0</v>
      </c>
      <c r="D46" s="414">
        <f t="shared" si="1"/>
        <v>0</v>
      </c>
      <c r="F46" s="411" t="s">
        <v>54</v>
      </c>
      <c r="G46" s="414">
        <f>'01'!AL53+'02'!AL53+'03'!AL53</f>
        <v>0</v>
      </c>
      <c r="H46" s="414">
        <f>'01'!AM53+'02'!AM53+'03'!AM53</f>
        <v>0</v>
      </c>
      <c r="J46" s="411" t="s">
        <v>54</v>
      </c>
      <c r="K46" s="414">
        <f>'04'!AL53+'05'!AL53+'06'!AL53</f>
        <v>0</v>
      </c>
      <c r="L46" s="414">
        <f>'04'!AM53+'05'!AM53+'06'!AM53</f>
        <v>0</v>
      </c>
      <c r="N46" s="411" t="s">
        <v>54</v>
      </c>
      <c r="O46" s="414">
        <f>'07'!AL53+'08'!AL53+'09'!AL53</f>
        <v>0</v>
      </c>
      <c r="P46" s="414">
        <f>'07'!AM53+'08'!AM53+'09'!AM53</f>
        <v>0</v>
      </c>
      <c r="R46" s="411" t="s">
        <v>54</v>
      </c>
      <c r="S46" s="414">
        <f>'10'!AL53+'11'!AL53+'12'!AL53</f>
        <v>0</v>
      </c>
      <c r="T46" s="414">
        <f>'10'!AM53+'11'!AM53+'12'!AM53</f>
        <v>0</v>
      </c>
    </row>
    <row r="47" spans="2:20" x14ac:dyDescent="0.25">
      <c r="B47" s="411" t="s">
        <v>55</v>
      </c>
      <c r="C47" s="414">
        <f t="shared" si="0"/>
        <v>0</v>
      </c>
      <c r="D47" s="414">
        <f t="shared" si="1"/>
        <v>7</v>
      </c>
      <c r="F47" s="411" t="s">
        <v>55</v>
      </c>
      <c r="G47" s="414">
        <f>'01'!AL54+'02'!AL54+'03'!AL54</f>
        <v>0</v>
      </c>
      <c r="H47" s="414">
        <f>'01'!AM54+'02'!AM54+'03'!AM54</f>
        <v>5</v>
      </c>
      <c r="J47" s="411" t="s">
        <v>55</v>
      </c>
      <c r="K47" s="414">
        <f>'04'!AL54+'05'!AL54+'06'!AL54</f>
        <v>0</v>
      </c>
      <c r="L47" s="414">
        <f>'04'!AM54+'05'!AM54+'06'!AM54</f>
        <v>2</v>
      </c>
      <c r="N47" s="411" t="s">
        <v>55</v>
      </c>
      <c r="O47" s="414">
        <f>'07'!AL54+'08'!AL54+'09'!AL54</f>
        <v>0</v>
      </c>
      <c r="P47" s="414">
        <f>'07'!AM54+'08'!AM54+'09'!AM54</f>
        <v>0</v>
      </c>
      <c r="R47" s="411" t="s">
        <v>55</v>
      </c>
      <c r="S47" s="414">
        <f>'10'!AL54+'11'!AL54+'12'!AL54</f>
        <v>0</v>
      </c>
      <c r="T47" s="414">
        <f>'10'!AM54+'11'!AM54+'12'!AM54</f>
        <v>0</v>
      </c>
    </row>
    <row r="48" spans="2:20" x14ac:dyDescent="0.25">
      <c r="B48" s="412" t="s">
        <v>56</v>
      </c>
      <c r="C48" s="414">
        <f t="shared" si="0"/>
        <v>0</v>
      </c>
      <c r="D48" s="414">
        <f t="shared" si="1"/>
        <v>229</v>
      </c>
      <c r="F48" s="412" t="s">
        <v>56</v>
      </c>
      <c r="G48" s="414">
        <f>'01'!AL55+'02'!AL55+'03'!AL55</f>
        <v>0</v>
      </c>
      <c r="H48" s="414">
        <f>'01'!AM55+'02'!AM55+'03'!AM55</f>
        <v>82</v>
      </c>
      <c r="J48" s="412" t="s">
        <v>56</v>
      </c>
      <c r="K48" s="414">
        <f>'04'!AL55+'05'!AL55+'06'!AL55</f>
        <v>0</v>
      </c>
      <c r="L48" s="414">
        <f>'04'!AM55+'05'!AM55+'06'!AM55</f>
        <v>84</v>
      </c>
      <c r="N48" s="412" t="s">
        <v>56</v>
      </c>
      <c r="O48" s="414">
        <f>'07'!AL55+'08'!AL55+'09'!AL55</f>
        <v>0</v>
      </c>
      <c r="P48" s="414">
        <f>'07'!AM55+'08'!AM55+'09'!AM55</f>
        <v>21</v>
      </c>
      <c r="R48" s="412" t="s">
        <v>56</v>
      </c>
      <c r="S48" s="414">
        <f>'10'!AL55+'11'!AL55+'12'!AL55</f>
        <v>0</v>
      </c>
      <c r="T48" s="414">
        <f>'10'!AM55+'11'!AM55+'12'!AM55</f>
        <v>42</v>
      </c>
    </row>
    <row r="49" spans="2:20" ht="22.5" x14ac:dyDescent="0.25">
      <c r="B49" s="412" t="s">
        <v>57</v>
      </c>
      <c r="C49" s="414">
        <f t="shared" si="0"/>
        <v>3</v>
      </c>
      <c r="D49" s="414">
        <f t="shared" si="1"/>
        <v>0</v>
      </c>
      <c r="F49" s="412" t="s">
        <v>57</v>
      </c>
      <c r="G49" s="414">
        <f>'01'!AL56+'02'!AL56+'03'!AL56</f>
        <v>1</v>
      </c>
      <c r="H49" s="414">
        <f>'01'!AM56+'02'!AM56+'03'!AM56</f>
        <v>0</v>
      </c>
      <c r="J49" s="412" t="s">
        <v>57</v>
      </c>
      <c r="K49" s="414">
        <f>'04'!AL56+'05'!AL56+'06'!AL56</f>
        <v>1</v>
      </c>
      <c r="L49" s="414">
        <f>'04'!AM56+'05'!AM56+'06'!AM56</f>
        <v>0</v>
      </c>
      <c r="N49" s="412" t="s">
        <v>57</v>
      </c>
      <c r="O49" s="414">
        <f>'07'!AL56+'08'!AL56+'09'!AL56</f>
        <v>1</v>
      </c>
      <c r="P49" s="414">
        <f>'07'!AM56+'08'!AM56+'09'!AM56</f>
        <v>0</v>
      </c>
      <c r="R49" s="412" t="s">
        <v>57</v>
      </c>
      <c r="S49" s="414">
        <f>'10'!AL56+'11'!AL56+'12'!AL56</f>
        <v>0</v>
      </c>
      <c r="T49" s="414">
        <f>'10'!AM56+'11'!AM56+'12'!AM56</f>
        <v>0</v>
      </c>
    </row>
    <row r="50" spans="2:20" x14ac:dyDescent="0.25">
      <c r="B50" s="412" t="s">
        <v>58</v>
      </c>
      <c r="C50" s="414">
        <f t="shared" si="0"/>
        <v>0</v>
      </c>
      <c r="D50" s="414">
        <f t="shared" si="1"/>
        <v>169</v>
      </c>
      <c r="F50" s="412" t="s">
        <v>58</v>
      </c>
      <c r="G50" s="414">
        <f>'01'!AL57+'02'!AL57+'03'!AL57</f>
        <v>0</v>
      </c>
      <c r="H50" s="414">
        <f>'01'!AM57+'02'!AM57+'03'!AM57</f>
        <v>60</v>
      </c>
      <c r="J50" s="412" t="s">
        <v>58</v>
      </c>
      <c r="K50" s="414">
        <f>'04'!AL57+'05'!AL57+'06'!AL57</f>
        <v>0</v>
      </c>
      <c r="L50" s="414">
        <f>'04'!AM57+'05'!AM57+'06'!AM57</f>
        <v>56</v>
      </c>
      <c r="N50" s="412" t="s">
        <v>58</v>
      </c>
      <c r="O50" s="414">
        <f>'07'!AL57+'08'!AL57+'09'!AL57</f>
        <v>0</v>
      </c>
      <c r="P50" s="414">
        <f>'07'!AM57+'08'!AM57+'09'!AM57</f>
        <v>20</v>
      </c>
      <c r="R50" s="412" t="s">
        <v>58</v>
      </c>
      <c r="S50" s="414">
        <f>'10'!AL57+'11'!AL57+'12'!AL57</f>
        <v>0</v>
      </c>
      <c r="T50" s="414">
        <f>'10'!AM57+'11'!AM57+'12'!AM57</f>
        <v>33</v>
      </c>
    </row>
    <row r="51" spans="2:20" x14ac:dyDescent="0.25">
      <c r="B51" s="411" t="s">
        <v>59</v>
      </c>
      <c r="C51" s="414">
        <f t="shared" si="0"/>
        <v>52</v>
      </c>
      <c r="D51" s="414">
        <f t="shared" si="1"/>
        <v>432</v>
      </c>
      <c r="F51" s="411" t="s">
        <v>59</v>
      </c>
      <c r="G51" s="414">
        <f>'01'!AL58+'02'!AL58+'03'!AL58</f>
        <v>23</v>
      </c>
      <c r="H51" s="414">
        <f>'01'!AM58+'02'!AM58+'03'!AM58</f>
        <v>105</v>
      </c>
      <c r="J51" s="411" t="s">
        <v>59</v>
      </c>
      <c r="K51" s="414">
        <f>'04'!AL58+'05'!AL58+'06'!AL58</f>
        <v>8</v>
      </c>
      <c r="L51" s="414">
        <f>'04'!AM58+'05'!AM58+'06'!AM58</f>
        <v>134</v>
      </c>
      <c r="N51" s="411" t="s">
        <v>59</v>
      </c>
      <c r="O51" s="414">
        <f>'07'!AL58+'08'!AL58+'09'!AL58</f>
        <v>9</v>
      </c>
      <c r="P51" s="414">
        <f>'07'!AM58+'08'!AM58+'09'!AM58</f>
        <v>30</v>
      </c>
      <c r="R51" s="411" t="s">
        <v>59</v>
      </c>
      <c r="S51" s="414">
        <f>'10'!AL58+'11'!AL58+'12'!AL58</f>
        <v>12</v>
      </c>
      <c r="T51" s="414">
        <f>'10'!AM58+'11'!AM58+'12'!AM58</f>
        <v>163</v>
      </c>
    </row>
    <row r="52" spans="2:20" x14ac:dyDescent="0.25">
      <c r="B52" s="411" t="s">
        <v>60</v>
      </c>
      <c r="C52" s="414">
        <f t="shared" si="0"/>
        <v>49</v>
      </c>
      <c r="D52" s="414">
        <f t="shared" si="1"/>
        <v>160</v>
      </c>
      <c r="F52" s="411" t="s">
        <v>60</v>
      </c>
      <c r="G52" s="414">
        <f>'01'!AL59+'02'!AL59+'03'!AL59</f>
        <v>34</v>
      </c>
      <c r="H52" s="414">
        <f>'01'!AM59+'02'!AM59+'03'!AM59</f>
        <v>95</v>
      </c>
      <c r="J52" s="411" t="s">
        <v>60</v>
      </c>
      <c r="K52" s="414">
        <f>'04'!AL59+'05'!AL59+'06'!AL59</f>
        <v>13</v>
      </c>
      <c r="L52" s="414">
        <f>'04'!AM59+'05'!AM59+'06'!AM59</f>
        <v>35</v>
      </c>
      <c r="N52" s="411" t="s">
        <v>60</v>
      </c>
      <c r="O52" s="414">
        <f>'07'!AL59+'08'!AL59+'09'!AL59</f>
        <v>2</v>
      </c>
      <c r="P52" s="414">
        <f>'07'!AM59+'08'!AM59+'09'!AM59</f>
        <v>20</v>
      </c>
      <c r="R52" s="411" t="s">
        <v>60</v>
      </c>
      <c r="S52" s="414">
        <f>'10'!AL59+'11'!AL59+'12'!AL59</f>
        <v>0</v>
      </c>
      <c r="T52" s="414">
        <f>'10'!AM59+'11'!AM59+'12'!AM59</f>
        <v>10</v>
      </c>
    </row>
    <row r="53" spans="2:20" x14ac:dyDescent="0.25">
      <c r="B53" s="411" t="s">
        <v>61</v>
      </c>
      <c r="C53" s="414">
        <f t="shared" si="0"/>
        <v>120</v>
      </c>
      <c r="D53" s="414">
        <f t="shared" si="1"/>
        <v>1</v>
      </c>
      <c r="F53" s="411" t="s">
        <v>61</v>
      </c>
      <c r="G53" s="414">
        <f>'01'!AL60+'02'!AL60+'03'!AL60</f>
        <v>42</v>
      </c>
      <c r="H53" s="414">
        <f>'01'!AM60+'02'!AM60+'03'!AM60</f>
        <v>0</v>
      </c>
      <c r="J53" s="411" t="s">
        <v>61</v>
      </c>
      <c r="K53" s="414">
        <f>'04'!AL60+'05'!AL60+'06'!AL60</f>
        <v>15</v>
      </c>
      <c r="L53" s="414">
        <f>'04'!AM60+'05'!AM60+'06'!AM60</f>
        <v>0</v>
      </c>
      <c r="N53" s="411" t="s">
        <v>61</v>
      </c>
      <c r="O53" s="414">
        <f>'07'!AL60+'08'!AL60+'09'!AL60</f>
        <v>26</v>
      </c>
      <c r="P53" s="414">
        <f>'07'!AM60+'08'!AM60+'09'!AM60</f>
        <v>1</v>
      </c>
      <c r="R53" s="411" t="s">
        <v>61</v>
      </c>
      <c r="S53" s="414">
        <f>'10'!AL60+'11'!AL60+'12'!AL60</f>
        <v>37</v>
      </c>
      <c r="T53" s="414">
        <f>'10'!AM60+'11'!AM60+'12'!AM60</f>
        <v>0</v>
      </c>
    </row>
    <row r="54" spans="2:20" x14ac:dyDescent="0.25">
      <c r="B54" s="411" t="s">
        <v>62</v>
      </c>
      <c r="C54" s="414">
        <f t="shared" si="0"/>
        <v>0</v>
      </c>
      <c r="D54" s="414">
        <f t="shared" si="1"/>
        <v>471</v>
      </c>
      <c r="F54" s="411" t="s">
        <v>62</v>
      </c>
      <c r="G54" s="414">
        <f>'01'!AL61+'02'!AL61+'03'!AL61</f>
        <v>0</v>
      </c>
      <c r="H54" s="414">
        <f>'01'!AM61+'02'!AM61+'03'!AM61</f>
        <v>152</v>
      </c>
      <c r="J54" s="411" t="s">
        <v>62</v>
      </c>
      <c r="K54" s="414">
        <f>'04'!AL61+'05'!AL61+'06'!AL61</f>
        <v>0</v>
      </c>
      <c r="L54" s="414">
        <f>'04'!AM61+'05'!AM61+'06'!AM61</f>
        <v>96</v>
      </c>
      <c r="N54" s="411" t="s">
        <v>62</v>
      </c>
      <c r="O54" s="414">
        <f>'07'!AL61+'08'!AL61+'09'!AL61</f>
        <v>0</v>
      </c>
      <c r="P54" s="414">
        <f>'07'!AM61+'08'!AM61+'09'!AM61</f>
        <v>76</v>
      </c>
      <c r="R54" s="411" t="s">
        <v>62</v>
      </c>
      <c r="S54" s="414">
        <f>'10'!AL61+'11'!AL61+'12'!AL61</f>
        <v>0</v>
      </c>
      <c r="T54" s="414">
        <f>'10'!AM61+'11'!AM61+'12'!AM61</f>
        <v>147</v>
      </c>
    </row>
    <row r="55" spans="2:20" x14ac:dyDescent="0.25">
      <c r="B55" s="411" t="s">
        <v>63</v>
      </c>
      <c r="C55" s="414">
        <f t="shared" si="0"/>
        <v>0</v>
      </c>
      <c r="D55" s="414">
        <f t="shared" si="1"/>
        <v>0</v>
      </c>
      <c r="F55" s="411" t="s">
        <v>63</v>
      </c>
      <c r="G55" s="414">
        <f>'01'!AL62+'02'!AL62+'03'!AL62</f>
        <v>0</v>
      </c>
      <c r="H55" s="414">
        <f>'01'!AM62+'02'!AM62+'03'!AM62</f>
        <v>0</v>
      </c>
      <c r="J55" s="411" t="s">
        <v>63</v>
      </c>
      <c r="K55" s="414">
        <f>'04'!AL62+'05'!AL62+'06'!AL62</f>
        <v>0</v>
      </c>
      <c r="L55" s="414">
        <f>'04'!AM62+'05'!AM62+'06'!AM62</f>
        <v>0</v>
      </c>
      <c r="N55" s="411" t="s">
        <v>63</v>
      </c>
      <c r="O55" s="414">
        <f>'07'!AL62+'08'!AL62+'09'!AL62</f>
        <v>0</v>
      </c>
      <c r="P55" s="414">
        <f>'07'!AM62+'08'!AM62+'09'!AM62</f>
        <v>0</v>
      </c>
      <c r="R55" s="411" t="s">
        <v>63</v>
      </c>
      <c r="S55" s="414">
        <f>'10'!AL62+'11'!AL62+'12'!AL62</f>
        <v>0</v>
      </c>
      <c r="T55" s="414">
        <f>'10'!AM62+'11'!AM62+'12'!AM62</f>
        <v>0</v>
      </c>
    </row>
    <row r="56" spans="2:20" x14ac:dyDescent="0.25">
      <c r="B56" s="411" t="s">
        <v>64</v>
      </c>
      <c r="C56" s="414">
        <f t="shared" si="0"/>
        <v>0</v>
      </c>
      <c r="D56" s="414">
        <f t="shared" si="1"/>
        <v>870</v>
      </c>
      <c r="F56" s="411" t="s">
        <v>64</v>
      </c>
      <c r="G56" s="414">
        <f>'01'!AL63+'02'!AL63+'03'!AL63</f>
        <v>0</v>
      </c>
      <c r="H56" s="414">
        <f>'01'!AM63+'02'!AM63+'03'!AM63</f>
        <v>7</v>
      </c>
      <c r="J56" s="411" t="s">
        <v>64</v>
      </c>
      <c r="K56" s="414">
        <f>'04'!AL63+'05'!AL63+'06'!AL63</f>
        <v>0</v>
      </c>
      <c r="L56" s="414">
        <f>'04'!AM63+'05'!AM63+'06'!AM63</f>
        <v>39</v>
      </c>
      <c r="N56" s="411" t="s">
        <v>64</v>
      </c>
      <c r="O56" s="414">
        <f>'07'!AL63+'08'!AL63+'09'!AL63</f>
        <v>0</v>
      </c>
      <c r="P56" s="414">
        <f>'07'!AM63+'08'!AM63+'09'!AM63</f>
        <v>453</v>
      </c>
      <c r="R56" s="411" t="s">
        <v>64</v>
      </c>
      <c r="S56" s="414">
        <f>'10'!AL63+'11'!AL63+'12'!AL63</f>
        <v>0</v>
      </c>
      <c r="T56" s="414">
        <f>'10'!AM63+'11'!AM63+'12'!AM63</f>
        <v>371</v>
      </c>
    </row>
    <row r="57" spans="2:20" x14ac:dyDescent="0.25">
      <c r="B57" s="411" t="s">
        <v>65</v>
      </c>
      <c r="C57" s="414">
        <f t="shared" si="0"/>
        <v>0</v>
      </c>
      <c r="D57" s="414">
        <f t="shared" si="1"/>
        <v>0</v>
      </c>
      <c r="F57" s="411" t="s">
        <v>65</v>
      </c>
      <c r="G57" s="414">
        <f>'01'!AL64+'02'!AL64+'03'!AL64</f>
        <v>0</v>
      </c>
      <c r="H57" s="414">
        <f>'01'!AM64+'02'!AM64+'03'!AM64</f>
        <v>0</v>
      </c>
      <c r="J57" s="411" t="s">
        <v>65</v>
      </c>
      <c r="K57" s="414">
        <f>'04'!AL64+'05'!AL64+'06'!AL64</f>
        <v>0</v>
      </c>
      <c r="L57" s="414">
        <f>'04'!AM64+'05'!AM64+'06'!AM64</f>
        <v>0</v>
      </c>
      <c r="N57" s="411" t="s">
        <v>65</v>
      </c>
      <c r="O57" s="414">
        <f>'07'!AL64+'08'!AL64+'09'!AL64</f>
        <v>0</v>
      </c>
      <c r="P57" s="414">
        <f>'07'!AM64+'08'!AM64+'09'!AM64</f>
        <v>0</v>
      </c>
      <c r="R57" s="411" t="s">
        <v>65</v>
      </c>
      <c r="S57" s="414">
        <f>'10'!AL64+'11'!AL64+'12'!AL64</f>
        <v>0</v>
      </c>
      <c r="T57" s="414">
        <f>'10'!AM64+'11'!AM64+'12'!AM64</f>
        <v>0</v>
      </c>
    </row>
    <row r="58" spans="2:20" x14ac:dyDescent="0.25">
      <c r="B58" s="411" t="s">
        <v>66</v>
      </c>
      <c r="C58" s="414">
        <f t="shared" si="0"/>
        <v>0</v>
      </c>
      <c r="D58" s="414">
        <f t="shared" si="1"/>
        <v>100</v>
      </c>
      <c r="F58" s="411" t="s">
        <v>66</v>
      </c>
      <c r="G58" s="414">
        <f>'01'!AL65+'02'!AL65+'03'!AL65</f>
        <v>0</v>
      </c>
      <c r="H58" s="414">
        <f>'01'!AM65+'02'!AM65+'03'!AM65</f>
        <v>50</v>
      </c>
      <c r="J58" s="411" t="s">
        <v>66</v>
      </c>
      <c r="K58" s="414">
        <f>'04'!AL65+'05'!AL65+'06'!AL65</f>
        <v>0</v>
      </c>
      <c r="L58" s="414">
        <f>'04'!AM65+'05'!AM65+'06'!AM65</f>
        <v>47</v>
      </c>
      <c r="N58" s="411" t="s">
        <v>66</v>
      </c>
      <c r="O58" s="414">
        <f>'07'!AL65+'08'!AL65+'09'!AL65</f>
        <v>0</v>
      </c>
      <c r="P58" s="414">
        <f>'07'!AM65+'08'!AM65+'09'!AM65</f>
        <v>3</v>
      </c>
      <c r="R58" s="411" t="s">
        <v>66</v>
      </c>
      <c r="S58" s="414">
        <f>'10'!AL65+'11'!AL65+'12'!AL65</f>
        <v>0</v>
      </c>
      <c r="T58" s="414">
        <f>'10'!AM65+'11'!AM65+'12'!AM65</f>
        <v>0</v>
      </c>
    </row>
    <row r="59" spans="2:20" x14ac:dyDescent="0.25">
      <c r="B59" s="411" t="s">
        <v>67</v>
      </c>
      <c r="C59" s="414">
        <f t="shared" si="0"/>
        <v>0</v>
      </c>
      <c r="D59" s="414">
        <f t="shared" si="1"/>
        <v>0</v>
      </c>
      <c r="F59" s="411" t="s">
        <v>67</v>
      </c>
      <c r="G59" s="414">
        <f>'01'!AL66+'02'!AL66+'03'!AL66</f>
        <v>0</v>
      </c>
      <c r="H59" s="414">
        <f>'01'!AM66+'02'!AM66+'03'!AM66</f>
        <v>0</v>
      </c>
      <c r="J59" s="411" t="s">
        <v>67</v>
      </c>
      <c r="K59" s="414">
        <f>'04'!AL66+'05'!AL66+'06'!AL66</f>
        <v>0</v>
      </c>
      <c r="L59" s="414">
        <f>'04'!AM66+'05'!AM66+'06'!AM66</f>
        <v>0</v>
      </c>
      <c r="N59" s="411" t="s">
        <v>67</v>
      </c>
      <c r="O59" s="414">
        <f>'07'!AL66+'08'!AL66+'09'!AL66</f>
        <v>0</v>
      </c>
      <c r="P59" s="414">
        <f>'07'!AM66+'08'!AM66+'09'!AM66</f>
        <v>0</v>
      </c>
      <c r="R59" s="411" t="s">
        <v>67</v>
      </c>
      <c r="S59" s="414">
        <f>'10'!AL66+'11'!AL66+'12'!AL66</f>
        <v>0</v>
      </c>
      <c r="T59" s="414">
        <f>'10'!AM66+'11'!AM66+'12'!AM66</f>
        <v>0</v>
      </c>
    </row>
    <row r="60" spans="2:20" x14ac:dyDescent="0.25">
      <c r="B60" s="411" t="s">
        <v>68</v>
      </c>
      <c r="C60" s="414">
        <f t="shared" si="0"/>
        <v>0</v>
      </c>
      <c r="D60" s="414">
        <f t="shared" si="1"/>
        <v>0</v>
      </c>
      <c r="F60" s="411" t="s">
        <v>68</v>
      </c>
      <c r="G60" s="414">
        <f>'01'!AL67+'02'!AL67+'03'!AL67</f>
        <v>0</v>
      </c>
      <c r="H60" s="414">
        <f>'01'!AM67+'02'!AM67+'03'!AM67</f>
        <v>0</v>
      </c>
      <c r="J60" s="411" t="s">
        <v>68</v>
      </c>
      <c r="K60" s="414">
        <f>'04'!AL67+'05'!AL67+'06'!AL67</f>
        <v>0</v>
      </c>
      <c r="L60" s="414">
        <f>'04'!AM67+'05'!AM67+'06'!AM67</f>
        <v>0</v>
      </c>
      <c r="N60" s="411" t="s">
        <v>68</v>
      </c>
      <c r="O60" s="414">
        <f>'07'!AL67+'08'!AL67+'09'!AL67</f>
        <v>0</v>
      </c>
      <c r="P60" s="414">
        <f>'07'!AM67+'08'!AM67+'09'!AM67</f>
        <v>0</v>
      </c>
      <c r="R60" s="411" t="s">
        <v>68</v>
      </c>
      <c r="S60" s="414">
        <f>'10'!AL67+'11'!AL67+'12'!AL67</f>
        <v>0</v>
      </c>
      <c r="T60" s="414">
        <f>'10'!AM67+'11'!AM67+'12'!AM67</f>
        <v>0</v>
      </c>
    </row>
    <row r="61" spans="2:20" x14ac:dyDescent="0.25">
      <c r="B61" s="411" t="s">
        <v>69</v>
      </c>
      <c r="C61" s="414">
        <f t="shared" si="0"/>
        <v>0</v>
      </c>
      <c r="D61" s="414">
        <f t="shared" si="1"/>
        <v>0</v>
      </c>
      <c r="F61" s="411" t="s">
        <v>69</v>
      </c>
      <c r="G61" s="414">
        <f>'01'!AL68+'02'!AL68+'03'!AL68</f>
        <v>0</v>
      </c>
      <c r="H61" s="414">
        <f>'01'!AM68+'02'!AM68+'03'!AM68</f>
        <v>0</v>
      </c>
      <c r="J61" s="411" t="s">
        <v>69</v>
      </c>
      <c r="K61" s="414">
        <f>'04'!AL68+'05'!AL68+'06'!AL68</f>
        <v>0</v>
      </c>
      <c r="L61" s="414">
        <f>'04'!AM68+'05'!AM68+'06'!AM68</f>
        <v>0</v>
      </c>
      <c r="N61" s="411" t="s">
        <v>69</v>
      </c>
      <c r="O61" s="414">
        <f>'07'!AL68+'08'!AL68+'09'!AL68</f>
        <v>0</v>
      </c>
      <c r="P61" s="414">
        <f>'07'!AM68+'08'!AM68+'09'!AM68</f>
        <v>0</v>
      </c>
      <c r="R61" s="411" t="s">
        <v>69</v>
      </c>
      <c r="S61" s="414">
        <f>'10'!AL68+'11'!AL68+'12'!AL68</f>
        <v>0</v>
      </c>
      <c r="T61" s="414">
        <f>'10'!AM68+'11'!AM68+'12'!AM68</f>
        <v>0</v>
      </c>
    </row>
    <row r="62" spans="2:20" x14ac:dyDescent="0.25">
      <c r="B62" s="411" t="s">
        <v>70</v>
      </c>
      <c r="C62" s="414">
        <f t="shared" si="0"/>
        <v>0</v>
      </c>
      <c r="D62" s="414">
        <f t="shared" si="1"/>
        <v>0</v>
      </c>
      <c r="F62" s="411" t="s">
        <v>70</v>
      </c>
      <c r="G62" s="414">
        <f>'01'!AL69+'02'!AL69+'03'!AL69</f>
        <v>0</v>
      </c>
      <c r="H62" s="414">
        <f>'01'!AM69+'02'!AM69+'03'!AM69</f>
        <v>0</v>
      </c>
      <c r="J62" s="411" t="s">
        <v>70</v>
      </c>
      <c r="K62" s="414">
        <f>'04'!AL69+'05'!AL69+'06'!AL69</f>
        <v>0</v>
      </c>
      <c r="L62" s="414">
        <f>'04'!AM69+'05'!AM69+'06'!AM69</f>
        <v>0</v>
      </c>
      <c r="N62" s="411" t="s">
        <v>70</v>
      </c>
      <c r="O62" s="414">
        <f>'07'!AL69+'08'!AL69+'09'!AL69</f>
        <v>0</v>
      </c>
      <c r="P62" s="414">
        <f>'07'!AM69+'08'!AM69+'09'!AM69</f>
        <v>0</v>
      </c>
      <c r="R62" s="411" t="s">
        <v>70</v>
      </c>
      <c r="S62" s="414">
        <f>'10'!AL69+'11'!AL69+'12'!AL69</f>
        <v>0</v>
      </c>
      <c r="T62" s="414">
        <f>'10'!AM69+'11'!AM69+'12'!AM69</f>
        <v>0</v>
      </c>
    </row>
    <row r="63" spans="2:20" x14ac:dyDescent="0.25">
      <c r="B63" s="411" t="s">
        <v>71</v>
      </c>
      <c r="C63" s="414">
        <f t="shared" si="0"/>
        <v>0</v>
      </c>
      <c r="D63" s="414">
        <f t="shared" si="1"/>
        <v>0</v>
      </c>
      <c r="F63" s="411" t="s">
        <v>71</v>
      </c>
      <c r="G63" s="414">
        <f>'01'!AL70+'02'!AL70+'03'!AL70</f>
        <v>0</v>
      </c>
      <c r="H63" s="414">
        <f>'01'!AM70+'02'!AM70+'03'!AM70</f>
        <v>0</v>
      </c>
      <c r="J63" s="411" t="s">
        <v>71</v>
      </c>
      <c r="K63" s="414">
        <f>'04'!AL70+'05'!AL70+'06'!AL70</f>
        <v>0</v>
      </c>
      <c r="L63" s="414">
        <f>'04'!AM70+'05'!AM70+'06'!AM70</f>
        <v>0</v>
      </c>
      <c r="N63" s="411" t="s">
        <v>71</v>
      </c>
      <c r="O63" s="414">
        <f>'07'!AL70+'08'!AL70+'09'!AL70</f>
        <v>0</v>
      </c>
      <c r="P63" s="414">
        <f>'07'!AM70+'08'!AM70+'09'!AM70</f>
        <v>0</v>
      </c>
      <c r="R63" s="411" t="s">
        <v>71</v>
      </c>
      <c r="S63" s="414">
        <f>'10'!AL70+'11'!AL70+'12'!AL70</f>
        <v>0</v>
      </c>
      <c r="T63" s="414">
        <f>'10'!AM70+'11'!AM70+'12'!AM70</f>
        <v>0</v>
      </c>
    </row>
    <row r="64" spans="2:20" s="439" customFormat="1" ht="18.75" x14ac:dyDescent="0.3">
      <c r="B64" s="437" t="s">
        <v>118</v>
      </c>
      <c r="C64" s="438">
        <f t="shared" si="0"/>
        <v>432</v>
      </c>
      <c r="D64" s="438">
        <f t="shared" si="1"/>
        <v>3795</v>
      </c>
      <c r="F64" s="440"/>
      <c r="G64" s="441">
        <f>SUM(G4:G63)</f>
        <v>198</v>
      </c>
      <c r="H64" s="441">
        <f>SUM(H4:H63)</f>
        <v>965</v>
      </c>
      <c r="I64" s="431"/>
      <c r="J64" s="440" t="s">
        <v>118</v>
      </c>
      <c r="K64" s="441">
        <f>SUM(K4:K63)</f>
        <v>72</v>
      </c>
      <c r="L64" s="441">
        <f>SUM(L4:L63)</f>
        <v>817</v>
      </c>
      <c r="N64" s="440" t="s">
        <v>118</v>
      </c>
      <c r="O64" s="441">
        <f>SUM(O4:O63)</f>
        <v>70</v>
      </c>
      <c r="P64" s="441">
        <f>SUM(P4:P63)</f>
        <v>876</v>
      </c>
      <c r="R64" s="440" t="s">
        <v>118</v>
      </c>
      <c r="S64" s="441">
        <f>SUM(S4:S63)</f>
        <v>92</v>
      </c>
      <c r="T64" s="441">
        <f>SUM(T4:T63)</f>
        <v>1137</v>
      </c>
    </row>
    <row r="65" spans="3:4" x14ac:dyDescent="0.25">
      <c r="C65" s="434">
        <f>+CONSOLIDADO!AL71</f>
        <v>432</v>
      </c>
      <c r="D65" s="434">
        <f>+CONSOLIDADO!AM71</f>
        <v>3795</v>
      </c>
    </row>
    <row r="66" spans="3:4" x14ac:dyDescent="0.25">
      <c r="C66" s="446">
        <f>+C65-C64</f>
        <v>0</v>
      </c>
      <c r="D66" s="446">
        <f>+D65-D64</f>
        <v>0</v>
      </c>
    </row>
  </sheetData>
  <mergeCells count="5">
    <mergeCell ref="B2:D2"/>
    <mergeCell ref="F2:G2"/>
    <mergeCell ref="J2:K2"/>
    <mergeCell ref="N2:O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CZ195"/>
  <sheetViews>
    <sheetView topLeftCell="A8" workbookViewId="0">
      <pane xSplit="2" ySplit="3" topLeftCell="AP11" activePane="bottomRight" state="frozen"/>
      <selection activeCell="A66" sqref="A66:A70"/>
      <selection pane="topRight" activeCell="A66" sqref="A66:A70"/>
      <selection pane="bottomLeft" activeCell="A66" sqref="A66:A70"/>
      <selection pane="bottomRight" activeCell="B11" sqref="B11"/>
    </sheetView>
  </sheetViews>
  <sheetFormatPr baseColWidth="10" defaultColWidth="11.42578125" defaultRowHeight="14.25" x14ac:dyDescent="0.2"/>
  <cols>
    <col min="1" max="1" width="67.28515625" style="201" customWidth="1"/>
    <col min="2" max="2" width="20.85546875" style="201" customWidth="1"/>
    <col min="3" max="5" width="14.140625" style="201" customWidth="1"/>
    <col min="6" max="6" width="11.42578125" style="201"/>
    <col min="7" max="7" width="12.42578125" style="201" customWidth="1"/>
    <col min="8" max="18" width="11.42578125" style="201"/>
    <col min="19" max="19" width="13.42578125" style="201" bestFit="1" customWidth="1"/>
    <col min="20" max="20" width="14.42578125" style="201" customWidth="1"/>
    <col min="21" max="35" width="11.42578125" style="201"/>
    <col min="36" max="36" width="14.28515625" style="201" customWidth="1"/>
    <col min="37" max="37" width="11.42578125" style="201" customWidth="1"/>
    <col min="38" max="40" width="11.42578125" style="201"/>
    <col min="41" max="41" width="13.42578125" style="201" customWidth="1"/>
    <col min="42" max="42" width="13.140625" style="201" customWidth="1"/>
    <col min="43" max="44" width="11.42578125" style="201"/>
    <col min="45" max="45" width="13.42578125" style="201" customWidth="1"/>
    <col min="46" max="46" width="17.28515625" style="201" customWidth="1"/>
    <col min="47" max="47" width="14.42578125" style="201" customWidth="1"/>
    <col min="48" max="48" width="11.42578125" style="201"/>
    <col min="49" max="49" width="14" style="201" customWidth="1"/>
    <col min="50" max="50" width="11.42578125" style="201"/>
    <col min="51" max="51" width="13.42578125" style="201" customWidth="1"/>
    <col min="52" max="73" width="11.42578125" style="201"/>
    <col min="74" max="75" width="11.42578125" style="201" customWidth="1"/>
    <col min="76" max="77" width="11.42578125" style="202" customWidth="1"/>
    <col min="78" max="78" width="11.140625" style="202" customWidth="1"/>
    <col min="79" max="104" width="11.140625" style="203" hidden="1" customWidth="1"/>
    <col min="105" max="106" width="11.140625" style="201" customWidth="1"/>
    <col min="107" max="16384" width="11.42578125" style="201"/>
  </cols>
  <sheetData>
    <row r="1" spans="1:104" ht="16.350000000000001" customHeight="1" x14ac:dyDescent="0.2">
      <c r="A1" s="200" t="s">
        <v>78</v>
      </c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</row>
    <row r="2" spans="1:104" ht="16.350000000000001" customHeight="1" x14ac:dyDescent="0.2">
      <c r="A2" s="200" t="str">
        <f>CONCATENATE("COMUNA: ",[2]NOMBRE!B2," - ","( ",[2]NOMBRE!C2,[2]NOMBRE!D2,[2]NOMBRE!E2,[2]NOMBRE!F2,[2]NOMBRE!G2," )")</f>
        <v>COMUNA: LINARES - ( 07401 )</v>
      </c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</row>
    <row r="3" spans="1:104" ht="16.350000000000001" customHeight="1" x14ac:dyDescent="0.2">
      <c r="A3" s="200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</row>
    <row r="4" spans="1:104" ht="16.350000000000001" customHeight="1" x14ac:dyDescent="0.2">
      <c r="A4" s="200" t="str">
        <f>CONCATENATE("MES: ",[2]NOMBRE!B6," - ","( ",[2]NOMBRE!C6,[2]NOMBRE!D6," )")</f>
        <v>MES: ENERO - ( 01 )</v>
      </c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</row>
    <row r="5" spans="1:104" ht="16.350000000000001" customHeight="1" x14ac:dyDescent="0.2">
      <c r="A5" s="200" t="str">
        <f>CONCATENATE("AÑO: ",[2]NOMBRE!B7)</f>
        <v>AÑO: 2021</v>
      </c>
      <c r="AP5" s="578"/>
      <c r="AQ5" s="580"/>
      <c r="AR5" s="580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</row>
    <row r="6" spans="1:104" ht="16.350000000000001" customHeight="1" x14ac:dyDescent="0.2">
      <c r="A6" s="582" t="s">
        <v>79</v>
      </c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204"/>
      <c r="AF6" s="204"/>
      <c r="AG6" s="204"/>
      <c r="AH6" s="205"/>
      <c r="AI6" s="204"/>
      <c r="AJ6" s="204"/>
      <c r="AK6" s="205"/>
      <c r="AL6" s="204"/>
      <c r="AM6" s="204"/>
      <c r="AN6" s="206"/>
      <c r="AP6" s="578"/>
      <c r="AQ6" s="580"/>
      <c r="AR6" s="580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</row>
    <row r="7" spans="1:104" ht="31.35" customHeight="1" x14ac:dyDescent="0.2">
      <c r="A7" s="207" t="s">
        <v>80</v>
      </c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10"/>
      <c r="AI7" s="204"/>
      <c r="AJ7" s="204"/>
      <c r="AK7" s="205"/>
      <c r="AL7" s="204"/>
      <c r="AM7" s="204"/>
      <c r="AN7" s="206"/>
      <c r="AP7" s="579"/>
      <c r="AQ7" s="581"/>
      <c r="AR7" s="581"/>
      <c r="AS7" s="583"/>
      <c r="AT7" s="584"/>
      <c r="AU7" s="584"/>
      <c r="CG7" s="211"/>
      <c r="CH7" s="211"/>
      <c r="CI7" s="211"/>
      <c r="CJ7" s="211"/>
      <c r="CK7" s="21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</row>
    <row r="8" spans="1:104" ht="16.350000000000001" customHeight="1" x14ac:dyDescent="0.2">
      <c r="A8" s="585" t="s">
        <v>7</v>
      </c>
      <c r="B8" s="588" t="s">
        <v>81</v>
      </c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90"/>
      <c r="W8" s="585" t="s">
        <v>82</v>
      </c>
      <c r="X8" s="591"/>
      <c r="Y8" s="591"/>
      <c r="Z8" s="591"/>
      <c r="AA8" s="591"/>
      <c r="AB8" s="591"/>
      <c r="AC8" s="591"/>
      <c r="AD8" s="592"/>
      <c r="AE8" s="593" t="s">
        <v>6</v>
      </c>
      <c r="AF8" s="594"/>
      <c r="AG8" s="585" t="s">
        <v>83</v>
      </c>
      <c r="AH8" s="592"/>
      <c r="AI8" s="598" t="s">
        <v>84</v>
      </c>
      <c r="AJ8" s="585" t="s">
        <v>85</v>
      </c>
      <c r="AK8" s="592"/>
      <c r="AL8" s="585" t="s">
        <v>86</v>
      </c>
      <c r="AM8" s="592"/>
      <c r="AN8" s="585" t="s">
        <v>87</v>
      </c>
      <c r="AO8" s="592"/>
      <c r="AP8" s="598" t="s">
        <v>88</v>
      </c>
      <c r="AQ8" s="598" t="s">
        <v>89</v>
      </c>
      <c r="AR8" s="606" t="s">
        <v>90</v>
      </c>
      <c r="AS8" s="607"/>
      <c r="AT8" s="601" t="s">
        <v>91</v>
      </c>
      <c r="AU8" s="601"/>
      <c r="AV8" s="601"/>
      <c r="AW8" s="602" t="s">
        <v>92</v>
      </c>
      <c r="AX8" s="60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X8" s="201"/>
      <c r="CG8" s="211"/>
      <c r="CH8" s="211"/>
      <c r="CI8" s="211"/>
      <c r="CJ8" s="211"/>
      <c r="CK8" s="21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</row>
    <row r="9" spans="1:104" ht="37.35" customHeight="1" x14ac:dyDescent="0.2">
      <c r="A9" s="586"/>
      <c r="B9" s="598" t="s">
        <v>93</v>
      </c>
      <c r="C9" s="585" t="s">
        <v>94</v>
      </c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2"/>
      <c r="T9" s="598" t="s">
        <v>95</v>
      </c>
      <c r="U9" s="603" t="s">
        <v>96</v>
      </c>
      <c r="V9" s="604"/>
      <c r="W9" s="605" t="s">
        <v>97</v>
      </c>
      <c r="X9" s="605"/>
      <c r="Y9" s="605"/>
      <c r="Z9" s="604"/>
      <c r="AA9" s="603" t="s">
        <v>98</v>
      </c>
      <c r="AB9" s="605"/>
      <c r="AC9" s="605"/>
      <c r="AD9" s="604"/>
      <c r="AE9" s="595"/>
      <c r="AF9" s="596"/>
      <c r="AG9" s="587"/>
      <c r="AH9" s="597"/>
      <c r="AI9" s="599"/>
      <c r="AJ9" s="587"/>
      <c r="AK9" s="597"/>
      <c r="AL9" s="587"/>
      <c r="AM9" s="597"/>
      <c r="AN9" s="587"/>
      <c r="AO9" s="597"/>
      <c r="AP9" s="599"/>
      <c r="AQ9" s="599"/>
      <c r="AR9" s="608"/>
      <c r="AS9" s="609"/>
      <c r="AT9" s="601"/>
      <c r="AU9" s="601"/>
      <c r="AV9" s="601"/>
      <c r="AW9" s="602"/>
      <c r="AX9" s="60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X9" s="201"/>
      <c r="CG9" s="211"/>
      <c r="CH9" s="211"/>
      <c r="CI9" s="211"/>
      <c r="CJ9" s="211"/>
      <c r="CK9" s="21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</row>
    <row r="10" spans="1:104" ht="64.349999999999994" customHeight="1" x14ac:dyDescent="0.2">
      <c r="A10" s="587"/>
      <c r="B10" s="600"/>
      <c r="C10" s="213" t="s">
        <v>99</v>
      </c>
      <c r="D10" s="214" t="s">
        <v>100</v>
      </c>
      <c r="E10" s="215" t="s">
        <v>101</v>
      </c>
      <c r="F10" s="215" t="s">
        <v>102</v>
      </c>
      <c r="G10" s="215" t="s">
        <v>103</v>
      </c>
      <c r="H10" s="216" t="s">
        <v>104</v>
      </c>
      <c r="I10" s="216" t="s">
        <v>105</v>
      </c>
      <c r="J10" s="216" t="s">
        <v>106</v>
      </c>
      <c r="K10" s="216" t="s">
        <v>107</v>
      </c>
      <c r="L10" s="216" t="s">
        <v>108</v>
      </c>
      <c r="M10" s="216" t="s">
        <v>109</v>
      </c>
      <c r="N10" s="216" t="s">
        <v>110</v>
      </c>
      <c r="O10" s="216" t="s">
        <v>111</v>
      </c>
      <c r="P10" s="216" t="s">
        <v>112</v>
      </c>
      <c r="Q10" s="216" t="s">
        <v>113</v>
      </c>
      <c r="R10" s="216" t="s">
        <v>114</v>
      </c>
      <c r="S10" s="217" t="s">
        <v>115</v>
      </c>
      <c r="T10" s="600"/>
      <c r="U10" s="218" t="s">
        <v>116</v>
      </c>
      <c r="V10" s="219" t="s">
        <v>117</v>
      </c>
      <c r="W10" s="220" t="s">
        <v>118</v>
      </c>
      <c r="X10" s="221" t="s">
        <v>119</v>
      </c>
      <c r="Y10" s="215" t="s">
        <v>120</v>
      </c>
      <c r="Z10" s="219" t="s">
        <v>121</v>
      </c>
      <c r="AA10" s="221" t="s">
        <v>118</v>
      </c>
      <c r="AB10" s="221" t="s">
        <v>119</v>
      </c>
      <c r="AC10" s="215" t="s">
        <v>120</v>
      </c>
      <c r="AD10" s="219" t="s">
        <v>121</v>
      </c>
      <c r="AE10" s="222" t="s">
        <v>10</v>
      </c>
      <c r="AF10" s="223" t="s">
        <v>122</v>
      </c>
      <c r="AG10" s="224" t="s">
        <v>123</v>
      </c>
      <c r="AH10" s="225" t="s">
        <v>124</v>
      </c>
      <c r="AI10" s="600"/>
      <c r="AJ10" s="213" t="s">
        <v>125</v>
      </c>
      <c r="AK10" s="219" t="s">
        <v>126</v>
      </c>
      <c r="AL10" s="213" t="s">
        <v>125</v>
      </c>
      <c r="AM10" s="219" t="s">
        <v>126</v>
      </c>
      <c r="AN10" s="226" t="s">
        <v>127</v>
      </c>
      <c r="AO10" s="226" t="s">
        <v>128</v>
      </c>
      <c r="AP10" s="600"/>
      <c r="AQ10" s="600"/>
      <c r="AR10" s="227" t="s">
        <v>97</v>
      </c>
      <c r="AS10" s="228" t="s">
        <v>129</v>
      </c>
      <c r="AT10" s="229" t="s">
        <v>130</v>
      </c>
      <c r="AU10" s="230" t="s">
        <v>131</v>
      </c>
      <c r="AV10" s="231" t="s">
        <v>132</v>
      </c>
      <c r="AW10" s="213" t="s">
        <v>125</v>
      </c>
      <c r="AX10" s="219" t="s">
        <v>126</v>
      </c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X10" s="201"/>
      <c r="CG10" s="211"/>
      <c r="CH10" s="211"/>
      <c r="CI10" s="211"/>
      <c r="CJ10" s="211"/>
      <c r="CK10" s="21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</row>
    <row r="11" spans="1:104" ht="16.350000000000001" customHeight="1" x14ac:dyDescent="0.2">
      <c r="A11" s="232" t="s">
        <v>12</v>
      </c>
      <c r="B11" s="233">
        <f>SUM(C11:S11)</f>
        <v>2680</v>
      </c>
      <c r="C11" s="234">
        <f>'01'!C11+'02'!C11+'03'!C11+'04'!C11+'05'!C11+'06'!C11+'07'!C11+'08'!C11+'09'!C11+'10'!C11+'11'!C11+'12'!C11</f>
        <v>1125</v>
      </c>
      <c r="D11" s="235">
        <f>'01'!D11+'02'!D11+'03'!D11+'04'!D11+'05'!D11+'06'!D11+'07'!D11+'08'!D11+'09'!D11+'10'!D11+'11'!D11+'12'!D11</f>
        <v>793</v>
      </c>
      <c r="E11" s="235">
        <f>'01'!E11+'02'!E11+'03'!E11+'04'!E11+'05'!E11+'06'!E11+'07'!E11+'08'!E11+'09'!E11+'10'!E11+'11'!E11+'12'!E11</f>
        <v>650</v>
      </c>
      <c r="F11" s="235">
        <f>'01'!F11+'02'!F11+'03'!F11+'04'!F11+'05'!F11+'06'!F11+'07'!F11+'08'!F11+'09'!F11+'10'!F11+'11'!F11+'12'!F11</f>
        <v>108</v>
      </c>
      <c r="G11" s="236">
        <f>'01'!G11+'02'!G11+'03'!G11+'04'!G11+'05'!G11+'06'!G11+'07'!G11+'08'!G11+'09'!G11+'10'!G11+'11'!G11+'12'!G11</f>
        <v>2</v>
      </c>
      <c r="H11" s="236">
        <f>'01'!H11+'02'!H11+'03'!H11+'04'!H11+'05'!H11+'06'!H11+'07'!H11+'08'!H11+'09'!H11+'10'!H11+'11'!H11+'12'!H11</f>
        <v>0</v>
      </c>
      <c r="I11" s="236">
        <f>'01'!I11+'02'!I11+'03'!I11+'04'!I11+'05'!I11+'06'!I11+'07'!I11+'08'!I11+'09'!I11+'10'!I11+'11'!I11+'12'!I11</f>
        <v>1</v>
      </c>
      <c r="J11" s="236">
        <f>'01'!J11+'02'!J11+'03'!J11+'04'!J11+'05'!J11+'06'!J11+'07'!J11+'08'!J11+'09'!J11+'10'!J11+'11'!J11+'12'!J11</f>
        <v>1</v>
      </c>
      <c r="K11" s="236">
        <f>'01'!K11+'02'!K11+'03'!K11+'04'!K11+'05'!K11+'06'!K11+'07'!K11+'08'!K11+'09'!K11+'10'!K11+'11'!K11+'12'!K11</f>
        <v>0</v>
      </c>
      <c r="L11" s="236">
        <f>'01'!L11+'02'!L11+'03'!L11+'04'!L11+'05'!L11+'06'!L11+'07'!L11+'08'!L11+'09'!L11+'10'!L11+'11'!L11+'12'!L11</f>
        <v>0</v>
      </c>
      <c r="M11" s="236">
        <f>'01'!M11+'02'!M11+'03'!M11+'04'!M11+'05'!M11+'06'!M11+'07'!M11+'08'!M11+'09'!M11+'10'!M11+'11'!M11+'12'!M11</f>
        <v>0</v>
      </c>
      <c r="N11" s="236">
        <f>'01'!N11+'02'!N11+'03'!N11+'04'!N11+'05'!N11+'06'!N11+'07'!N11+'08'!N11+'09'!N11+'10'!N11+'11'!N11+'12'!N11</f>
        <v>0</v>
      </c>
      <c r="O11" s="236">
        <f>'01'!O11+'02'!O11+'03'!O11+'04'!O11+'05'!O11+'06'!O11+'07'!O11+'08'!O11+'09'!O11+'10'!O11+'11'!O11+'12'!O11</f>
        <v>0</v>
      </c>
      <c r="P11" s="236">
        <f>'01'!P11+'02'!P11+'03'!P11+'04'!P11+'05'!P11+'06'!P11+'07'!P11+'08'!P11+'09'!P11+'10'!P11+'11'!P11+'12'!P11</f>
        <v>0</v>
      </c>
      <c r="Q11" s="236">
        <f>'01'!Q11+'02'!Q11+'03'!Q11+'04'!Q11+'05'!Q11+'06'!Q11+'07'!Q11+'08'!Q11+'09'!Q11+'10'!Q11+'11'!Q11+'12'!Q11</f>
        <v>0</v>
      </c>
      <c r="R11" s="236">
        <f>'01'!R11+'02'!R11+'03'!R11+'04'!R11+'05'!R11+'06'!R11+'07'!R11+'08'!R11+'09'!R11+'10'!R11+'11'!R11+'12'!R11</f>
        <v>0</v>
      </c>
      <c r="S11" s="237">
        <f>'01'!S11+'02'!S11+'03'!S11+'04'!S11+'05'!S11+'06'!S11+'07'!S11+'08'!S11+'09'!S11+'10'!S11+'11'!S11+'12'!S11</f>
        <v>0</v>
      </c>
      <c r="T11" s="238">
        <f>'01'!T11+'02'!T11+'03'!T11+'04'!T11+'05'!T11+'06'!T11+'07'!T11+'08'!T11+'09'!T11+'10'!T11+'11'!T11+'12'!T11</f>
        <v>2675</v>
      </c>
      <c r="U11" s="239">
        <f>'01'!U11+'02'!U11+'03'!U11+'04'!U11+'05'!U11+'06'!U11+'07'!U11+'08'!U11+'09'!U11+'10'!U11+'11'!U11+'12'!U11</f>
        <v>1160</v>
      </c>
      <c r="V11" s="240">
        <f>'01'!V11+'02'!V11+'03'!V11+'04'!V11+'05'!V11+'06'!V11+'07'!V11+'08'!V11+'09'!V11+'10'!V11+'11'!V11+'12'!V11</f>
        <v>1520</v>
      </c>
      <c r="W11" s="241">
        <f>'01'!W11+'02'!W11+'03'!W11+'04'!W11+'05'!W11+'06'!W11+'07'!W11+'08'!W11+'09'!W11+'10'!W11+'11'!W11+'12'!W11</f>
        <v>819</v>
      </c>
      <c r="X11" s="239">
        <f>'01'!X11+'02'!X11+'03'!X11+'04'!X11+'05'!X11+'06'!X11+'07'!X11+'08'!X11+'09'!X11+'10'!X11+'11'!X11+'12'!X11</f>
        <v>99</v>
      </c>
      <c r="Y11" s="242">
        <f>'01'!Y11+'02'!Y11+'03'!Y11+'04'!Y11+'05'!Y11+'06'!Y11+'07'!Y11+'08'!Y11+'09'!Y11+'10'!Y11+'11'!Y11+'12'!Y11</f>
        <v>720</v>
      </c>
      <c r="Z11" s="240">
        <f>'01'!Z11+'02'!Z11+'03'!Z11+'04'!Z11+'05'!Z11+'06'!Z11+'07'!Z11+'08'!Z11+'09'!Z11+'10'!Z11+'11'!Z11+'12'!Z11</f>
        <v>0</v>
      </c>
      <c r="AA11" s="243">
        <f>'01'!AA11+'02'!AA11+'03'!AA11+'04'!AA11+'05'!AA11+'06'!AA11+'07'!AA11+'08'!AA11+'09'!AA11+'10'!AA11+'11'!AA11+'12'!AA11</f>
        <v>17</v>
      </c>
      <c r="AB11" s="239">
        <f>'01'!AB11+'02'!AB11+'03'!AB11+'04'!AB11+'05'!AB11+'06'!AB11+'07'!AB11+'08'!AB11+'09'!AB11+'10'!AB11+'11'!AB11+'12'!AB11</f>
        <v>0</v>
      </c>
      <c r="AC11" s="242">
        <f>'01'!AC11+'02'!AC11+'03'!AC11+'04'!AC11+'05'!AC11+'06'!AC11+'07'!AC11+'08'!AC11+'09'!AC11+'10'!AC11+'11'!AC11+'12'!AC11</f>
        <v>17</v>
      </c>
      <c r="AD11" s="240">
        <f>'01'!AD11+'02'!AD11+'03'!AD11+'04'!AD11+'05'!AD11+'06'!AD11+'07'!AD11+'08'!AD11+'09'!AD11+'10'!AD11+'11'!AD11+'12'!AD11</f>
        <v>0</v>
      </c>
      <c r="AE11" s="244">
        <f>'01'!AE11+'02'!AE11+'03'!AE11+'04'!AE11+'05'!AE11+'06'!AE11+'07'!AE11+'08'!AE11+'09'!AE11+'10'!AE11+'11'!AE11+'12'!AE11</f>
        <v>78</v>
      </c>
      <c r="AF11" s="245">
        <f>'01'!AF11+'02'!AF11+'03'!AF11+'04'!AF11+'05'!AF11+'06'!AF11+'07'!AF11+'08'!AF11+'09'!AF11+'10'!AF11+'11'!AF11+'12'!AF11</f>
        <v>0</v>
      </c>
      <c r="AG11" s="246">
        <f>'01'!AG11+'02'!AG11+'03'!AG11+'04'!AG11+'05'!AG11+'06'!AG11+'07'!AG11+'08'!AG11+'09'!AG11+'10'!AG11+'11'!AG11+'12'!AG11</f>
        <v>108</v>
      </c>
      <c r="AH11" s="247">
        <f>'01'!AH11+'02'!AH11+'03'!AH11+'04'!AH11+'05'!AH11+'06'!AH11+'07'!AH11+'08'!AH11+'09'!AH11+'10'!AH11+'11'!AH11+'12'!AH11</f>
        <v>170</v>
      </c>
      <c r="AI11" s="248">
        <f>'01'!AI11+'02'!AI11+'03'!AI11+'04'!AI11+'05'!AI11+'06'!AI11+'07'!AI11+'08'!AI11+'09'!AI11+'10'!AI11+'11'!AI11+'12'!AI11</f>
        <v>637</v>
      </c>
      <c r="AJ11" s="246">
        <f>'01'!AJ11+'02'!AJ11+'03'!AJ11+'04'!AJ11+'05'!AJ11+'06'!AJ11+'07'!AJ11+'08'!AJ11+'09'!AJ11+'10'!AJ11+'11'!AJ11+'12'!AJ11</f>
        <v>0</v>
      </c>
      <c r="AK11" s="247">
        <f>'01'!AK11+'02'!AK11+'03'!AK11+'04'!AK11+'05'!AK11+'06'!AK11+'07'!AK11+'08'!AK11+'09'!AK11+'10'!AK11+'11'!AK11+'12'!AK11</f>
        <v>0</v>
      </c>
      <c r="AL11" s="246">
        <f>'01'!AL11+'02'!AL11+'03'!AL11+'04'!AL11+'05'!AL11+'06'!AL11+'07'!AL11+'08'!AL11+'09'!AL11+'10'!AL11+'11'!AL11+'12'!AL11</f>
        <v>60</v>
      </c>
      <c r="AM11" s="247">
        <f>'01'!AM11+'02'!AM11+'03'!AM11+'04'!AM11+'05'!AM11+'06'!AM11+'07'!AM11+'08'!AM11+'09'!AM11+'10'!AM11+'11'!AM11+'12'!AM11</f>
        <v>0</v>
      </c>
      <c r="AN11" s="249">
        <f>'01'!AN11+'02'!AN11+'03'!AN11+'04'!AN11+'05'!AN11+'06'!AN11+'07'!AN11+'08'!AN11+'09'!AN11+'10'!AN11+'11'!AN11+'12'!AN11</f>
        <v>0</v>
      </c>
      <c r="AO11" s="249">
        <f>'01'!AO11+'02'!AO11+'03'!AO11+'04'!AO11+'05'!AO11+'06'!AO11+'07'!AO11+'08'!AO11+'09'!AO11+'10'!AO11+'11'!AO11+'12'!AO11</f>
        <v>0</v>
      </c>
      <c r="AP11" s="249">
        <f>'01'!AP11+'02'!AP11+'03'!AP11+'04'!AP11+'05'!AP11+'06'!AP11+'07'!AP11+'08'!AP11+'09'!AP11+'10'!AP11+'11'!AP11+'12'!AP11</f>
        <v>0</v>
      </c>
      <c r="AQ11" s="249">
        <f>'01'!AQ11+'02'!AQ11+'03'!AQ11+'04'!AQ11+'05'!AQ11+'06'!AQ11+'07'!AQ11+'08'!AQ11+'09'!AQ11+'10'!AQ11+'11'!AQ11+'12'!AQ11</f>
        <v>0</v>
      </c>
      <c r="AR11" s="250">
        <f>'01'!AR11+'02'!AR11+'03'!AR11+'04'!AR11+'05'!AR11+'06'!AR11+'07'!AR11+'08'!AR11+'09'!AR11+'10'!AR11+'11'!AR11+'12'!AR11</f>
        <v>0</v>
      </c>
      <c r="AS11" s="251">
        <f>'01'!AS11+'02'!AS11+'03'!AS11+'04'!AS11+'05'!AS11+'06'!AS11+'07'!AS11+'08'!AS11+'09'!AS11+'10'!AS11+'11'!AS11+'12'!AS11</f>
        <v>0</v>
      </c>
      <c r="AT11" s="234">
        <f>'01'!AT11+'02'!AT11+'03'!AT11+'04'!AT11+'05'!AT11+'06'!AT11+'07'!AT11+'08'!AT11+'09'!AT11+'10'!AT11+'11'!AT11+'12'!AT11</f>
        <v>0</v>
      </c>
      <c r="AU11" s="235">
        <f>'01'!AU11+'02'!AU11+'03'!AU11+'04'!AU11+'05'!AU11+'06'!AU11+'07'!AU11+'08'!AU11+'09'!AU11+'10'!AU11+'11'!AU11+'12'!AU11</f>
        <v>0</v>
      </c>
      <c r="AV11" s="252">
        <f>'01'!AV11+'02'!AV11+'03'!AV11+'04'!AV11+'05'!AV11+'06'!AV11+'07'!AV11+'08'!AV11+'09'!AV11+'10'!AV11+'11'!AV11+'12'!AV11</f>
        <v>0</v>
      </c>
      <c r="AW11" s="246">
        <f>'01'!AW11+'02'!AW11+'03'!AW11+'04'!AW11+'05'!AW11+'06'!AW11+'07'!AW11+'08'!AW11+'09'!AW11+'10'!AW11+'11'!AW11+'12'!AW11</f>
        <v>0</v>
      </c>
      <c r="AX11" s="247">
        <f>'01'!AX11+'02'!AX11+'03'!AX11+'04'!AX11+'05'!AX11+'06'!AX11+'07'!AX11+'08'!AX11+'09'!AX11+'10'!AX11+'11'!AX11+'12'!AX11</f>
        <v>0</v>
      </c>
      <c r="AY11" s="253" t="str">
        <f>CA11&amp;CB11&amp;CC11&amp;CD11&amp;CE11</f>
        <v/>
      </c>
      <c r="AZ11" s="254"/>
      <c r="BA11" s="254"/>
      <c r="BB11" s="254"/>
      <c r="BC11" s="254"/>
      <c r="BD11" s="254"/>
      <c r="BE11" s="254"/>
      <c r="BF11" s="254"/>
      <c r="BG11" s="254"/>
      <c r="BH11" s="254"/>
      <c r="BI11" s="212"/>
      <c r="BJ11" s="212"/>
      <c r="BK11" s="212"/>
      <c r="BL11" s="212"/>
      <c r="BM11" s="212"/>
      <c r="BX11" s="201"/>
      <c r="CA11" s="255" t="str">
        <f>IF(CG11=1,"* El número de consultas según sexo NO DEBE ser diferente al Total. ","")</f>
        <v/>
      </c>
      <c r="CB11" s="255" t="str">
        <f>IF(CH11=1,"* No olvide digitar la columna Beneficiarios (Digite CEROS si no tiene). ","")</f>
        <v/>
      </c>
      <c r="CC11" s="255" t="str">
        <f>IF(CI11=1,"* El número de Beneficiarios NO DEBE ser mayor que el Total. ","")</f>
        <v/>
      </c>
      <c r="CD11" s="255" t="str">
        <f>IF(CJ11=1,"* El total de Consultas Nuevas NO DEBE ser MAYOR que el total de las Consultas Médicas. ","")</f>
        <v/>
      </c>
      <c r="CE11" s="255" t="str">
        <f>IF(CK11=1,"* No olvide registrar datos en Pertinencia (Digite CEROS si no tiene). ","")</f>
        <v/>
      </c>
      <c r="CF11" s="255"/>
      <c r="CG11" s="256">
        <f>IF(B11&lt;&gt;(U11+V11),1,0)</f>
        <v>0</v>
      </c>
      <c r="CH11" s="256">
        <f>IF(AND(B11&lt;&gt;0,T11=""),1,0)</f>
        <v>0</v>
      </c>
      <c r="CI11" s="256">
        <f t="shared" ref="CI11:CI70" si="0">IF(B11&lt;(T11),1,0)</f>
        <v>0</v>
      </c>
      <c r="CJ11" s="256">
        <f t="shared" ref="CJ11:CJ70" si="1">IF(B11&lt;(W11+AA11),1,0)</f>
        <v>0</v>
      </c>
      <c r="CK11" s="256">
        <f t="shared" ref="CK11:CK70" si="2">IF(AND((X11+AB11)&lt;&gt;0,OR(AE11="",AF11="")),1,0)</f>
        <v>0</v>
      </c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</row>
    <row r="12" spans="1:104" ht="16.350000000000001" customHeight="1" x14ac:dyDescent="0.2">
      <c r="A12" s="241" t="s">
        <v>13</v>
      </c>
      <c r="B12" s="233">
        <f>SUM(C12:S12)</f>
        <v>7035</v>
      </c>
      <c r="C12" s="239">
        <f>'01'!C12+'02'!C12+'03'!C12+'04'!C12+'05'!C12+'06'!C12+'07'!C12+'08'!C12+'09'!C12+'10'!C12+'11'!C12+'12'!C12</f>
        <v>0</v>
      </c>
      <c r="D12" s="242">
        <f>'01'!D12+'02'!D12+'03'!D12+'04'!D12+'05'!D12+'06'!D12+'07'!D12+'08'!D12+'09'!D12+'10'!D12+'11'!D12+'12'!D12</f>
        <v>0</v>
      </c>
      <c r="E12" s="242">
        <f>'01'!E12+'02'!E12+'03'!E12+'04'!E12+'05'!E12+'06'!E12+'07'!E12+'08'!E12+'09'!E12+'10'!E12+'11'!E12+'12'!E12</f>
        <v>0</v>
      </c>
      <c r="F12" s="242">
        <f>'01'!F12+'02'!F12+'03'!F12+'04'!F12+'05'!F12+'06'!F12+'07'!F12+'08'!F12+'09'!F12+'10'!F12+'11'!F12+'12'!F12</f>
        <v>81</v>
      </c>
      <c r="G12" s="242">
        <f>'01'!G12+'02'!G12+'03'!G12+'04'!G12+'05'!G12+'06'!G12+'07'!G12+'08'!G12+'09'!G12+'10'!G12+'11'!G12+'12'!G12</f>
        <v>278</v>
      </c>
      <c r="H12" s="242">
        <f>'01'!H12+'02'!H12+'03'!H12+'04'!H12+'05'!H12+'06'!H12+'07'!H12+'08'!H12+'09'!H12+'10'!H12+'11'!H12+'12'!H12</f>
        <v>440</v>
      </c>
      <c r="I12" s="242">
        <f>'01'!I12+'02'!I12+'03'!I12+'04'!I12+'05'!I12+'06'!I12+'07'!I12+'08'!I12+'09'!I12+'10'!I12+'11'!I12+'12'!I12</f>
        <v>460</v>
      </c>
      <c r="J12" s="242">
        <f>'01'!J12+'02'!J12+'03'!J12+'04'!J12+'05'!J12+'06'!J12+'07'!J12+'08'!J12+'09'!J12+'10'!J12+'11'!J12+'12'!J12</f>
        <v>558</v>
      </c>
      <c r="K12" s="242">
        <f>'01'!K12+'02'!K12+'03'!K12+'04'!K12+'05'!K12+'06'!K12+'07'!K12+'08'!K12+'09'!K12+'10'!K12+'11'!K12+'12'!K12</f>
        <v>467</v>
      </c>
      <c r="L12" s="242">
        <f>'01'!L12+'02'!L12+'03'!L12+'04'!L12+'05'!L12+'06'!L12+'07'!L12+'08'!L12+'09'!L12+'10'!L12+'11'!L12+'12'!L12</f>
        <v>526</v>
      </c>
      <c r="M12" s="242">
        <f>'01'!M12+'02'!M12+'03'!M12+'04'!M12+'05'!M12+'06'!M12+'07'!M12+'08'!M12+'09'!M12+'10'!M12+'11'!M12+'12'!M12</f>
        <v>571</v>
      </c>
      <c r="N12" s="242">
        <f>'01'!N12+'02'!N12+'03'!N12+'04'!N12+'05'!N12+'06'!N12+'07'!N12+'08'!N12+'09'!N12+'10'!N12+'11'!N12+'12'!N12</f>
        <v>737</v>
      </c>
      <c r="O12" s="242">
        <f>'01'!O12+'02'!O12+'03'!O12+'04'!O12+'05'!O12+'06'!O12+'07'!O12+'08'!O12+'09'!O12+'10'!O12+'11'!O12+'12'!O12</f>
        <v>660</v>
      </c>
      <c r="P12" s="242">
        <f>'01'!P12+'02'!P12+'03'!P12+'04'!P12+'05'!P12+'06'!P12+'07'!P12+'08'!P12+'09'!P12+'10'!P12+'11'!P12+'12'!P12</f>
        <v>622</v>
      </c>
      <c r="Q12" s="242">
        <f>'01'!Q12+'02'!Q12+'03'!Q12+'04'!Q12+'05'!Q12+'06'!Q12+'07'!Q12+'08'!Q12+'09'!Q12+'10'!Q12+'11'!Q12+'12'!Q12</f>
        <v>600</v>
      </c>
      <c r="R12" s="242">
        <f>'01'!R12+'02'!R12+'03'!R12+'04'!R12+'05'!R12+'06'!R12+'07'!R12+'08'!R12+'09'!R12+'10'!R12+'11'!R12+'12'!R12</f>
        <v>511</v>
      </c>
      <c r="S12" s="240">
        <f>'01'!S12+'02'!S12+'03'!S12+'04'!S12+'05'!S12+'06'!S12+'07'!S12+'08'!S12+'09'!S12+'10'!S12+'11'!S12+'12'!S12</f>
        <v>524</v>
      </c>
      <c r="T12" s="257">
        <f>'01'!T12+'02'!T12+'03'!T12+'04'!T12+'05'!T12+'06'!T12+'07'!T12+'08'!T12+'09'!T12+'10'!T12+'11'!T12+'12'!T12</f>
        <v>6974</v>
      </c>
      <c r="U12" s="239">
        <f>'01'!U12+'02'!U12+'03'!U12+'04'!U12+'05'!U12+'06'!U12+'07'!U12+'08'!U12+'09'!U12+'10'!U12+'11'!U12+'12'!U12</f>
        <v>2571</v>
      </c>
      <c r="V12" s="240">
        <f>'01'!V12+'02'!V12+'03'!V12+'04'!V12+'05'!V12+'06'!V12+'07'!V12+'08'!V12+'09'!V12+'10'!V12+'11'!V12+'12'!V12</f>
        <v>4464</v>
      </c>
      <c r="W12" s="241">
        <f>'01'!W12+'02'!W12+'03'!W12+'04'!W12+'05'!W12+'06'!W12+'07'!W12+'08'!W12+'09'!W12+'10'!W12+'11'!W12+'12'!W12</f>
        <v>0</v>
      </c>
      <c r="X12" s="239">
        <f>'01'!X12+'02'!X12+'03'!X12+'04'!X12+'05'!X12+'06'!X12+'07'!X12+'08'!X12+'09'!X12+'10'!X12+'11'!X12+'12'!X12</f>
        <v>0</v>
      </c>
      <c r="Y12" s="242">
        <f>'01'!Y12+'02'!Y12+'03'!Y12+'04'!Y12+'05'!Y12+'06'!Y12+'07'!Y12+'08'!Y12+'09'!Y12+'10'!Y12+'11'!Y12+'12'!Y12</f>
        <v>0</v>
      </c>
      <c r="Z12" s="240">
        <f>'01'!Z12+'02'!Z12+'03'!Z12+'04'!Z12+'05'!Z12+'06'!Z12+'07'!Z12+'08'!Z12+'09'!Z12+'10'!Z12+'11'!Z12+'12'!Z12</f>
        <v>0</v>
      </c>
      <c r="AA12" s="243">
        <f>'01'!AA12+'02'!AA12+'03'!AA12+'04'!AA12+'05'!AA12+'06'!AA12+'07'!AA12+'08'!AA12+'09'!AA12+'10'!AA12+'11'!AA12+'12'!AA12</f>
        <v>3018</v>
      </c>
      <c r="AB12" s="239">
        <f>'01'!AB12+'02'!AB12+'03'!AB12+'04'!AB12+'05'!AB12+'06'!AB12+'07'!AB12+'08'!AB12+'09'!AB12+'10'!AB12+'11'!AB12+'12'!AB12</f>
        <v>492</v>
      </c>
      <c r="AC12" s="258">
        <f>'01'!AC12+'02'!AC12+'03'!AC12+'04'!AC12+'05'!AC12+'06'!AC12+'07'!AC12+'08'!AC12+'09'!AC12+'10'!AC12+'11'!AC12+'12'!AC12</f>
        <v>2526</v>
      </c>
      <c r="AD12" s="240">
        <f>'01'!AD12+'02'!AD12+'03'!AD12+'04'!AD12+'05'!AD12+'06'!AD12+'07'!AD12+'08'!AD12+'09'!AD12+'10'!AD12+'11'!AD12+'12'!AD12</f>
        <v>0</v>
      </c>
      <c r="AE12" s="244">
        <f>'01'!AE12+'02'!AE12+'03'!AE12+'04'!AE12+'05'!AE12+'06'!AE12+'07'!AE12+'08'!AE12+'09'!AE12+'10'!AE12+'11'!AE12+'12'!AE12</f>
        <v>488</v>
      </c>
      <c r="AF12" s="259">
        <f>'01'!AF12+'02'!AF12+'03'!AF12+'04'!AF12+'05'!AF12+'06'!AF12+'07'!AF12+'08'!AF12+'09'!AF12+'10'!AF12+'11'!AF12+'12'!AF12</f>
        <v>0</v>
      </c>
      <c r="AG12" s="239">
        <f>'01'!AG12+'02'!AG12+'03'!AG12+'04'!AG12+'05'!AG12+'06'!AG12+'07'!AG12+'08'!AG12+'09'!AG12+'10'!AG12+'11'!AG12+'12'!AG12</f>
        <v>197</v>
      </c>
      <c r="AH12" s="240">
        <f>'01'!AH12+'02'!AH12+'03'!AH12+'04'!AH12+'05'!AH12+'06'!AH12+'07'!AH12+'08'!AH12+'09'!AH12+'10'!AH12+'11'!AH12+'12'!AH12</f>
        <v>294</v>
      </c>
      <c r="AI12" s="248">
        <f>'01'!AI12+'02'!AI12+'03'!AI12+'04'!AI12+'05'!AI12+'06'!AI12+'07'!AI12+'08'!AI12+'09'!AI12+'10'!AI12+'11'!AI12+'12'!AI12</f>
        <v>9804</v>
      </c>
      <c r="AJ12" s="246">
        <f>'01'!AJ12+'02'!AJ12+'03'!AJ12+'04'!AJ12+'05'!AJ12+'06'!AJ12+'07'!AJ12+'08'!AJ12+'09'!AJ12+'10'!AJ12+'11'!AJ12+'12'!AJ12</f>
        <v>0</v>
      </c>
      <c r="AK12" s="240">
        <f>'01'!AK12+'02'!AK12+'03'!AK12+'04'!AK12+'05'!AK12+'06'!AK12+'07'!AK12+'08'!AK12+'09'!AK12+'10'!AK12+'11'!AK12+'12'!AK12</f>
        <v>299</v>
      </c>
      <c r="AL12" s="246">
        <f>'01'!AL12+'02'!AL12+'03'!AL12+'04'!AL12+'05'!AL12+'06'!AL12+'07'!AL12+'08'!AL12+'09'!AL12+'10'!AL12+'11'!AL12+'12'!AL12</f>
        <v>0</v>
      </c>
      <c r="AM12" s="240">
        <f>'01'!AM12+'02'!AM12+'03'!AM12+'04'!AM12+'05'!AM12+'06'!AM12+'07'!AM12+'08'!AM12+'09'!AM12+'10'!AM12+'11'!AM12+'12'!AM12</f>
        <v>303</v>
      </c>
      <c r="AN12" s="249">
        <f>'01'!AN12+'02'!AN12+'03'!AN12+'04'!AN12+'05'!AN12+'06'!AN12+'07'!AN12+'08'!AN12+'09'!AN12+'10'!AN12+'11'!AN12+'12'!AN12</f>
        <v>0</v>
      </c>
      <c r="AO12" s="249">
        <f>'01'!AO12+'02'!AO12+'03'!AO12+'04'!AO12+'05'!AO12+'06'!AO12+'07'!AO12+'08'!AO12+'09'!AO12+'10'!AO12+'11'!AO12+'12'!AO12</f>
        <v>0</v>
      </c>
      <c r="AP12" s="249">
        <f>'01'!AP12+'02'!AP12+'03'!AP12+'04'!AP12+'05'!AP12+'06'!AP12+'07'!AP12+'08'!AP12+'09'!AP12+'10'!AP12+'11'!AP12+'12'!AP12</f>
        <v>0</v>
      </c>
      <c r="AQ12" s="249">
        <f>'01'!AQ12+'02'!AQ12+'03'!AQ12+'04'!AQ12+'05'!AQ12+'06'!AQ12+'07'!AQ12+'08'!AQ12+'09'!AQ12+'10'!AQ12+'11'!AQ12+'12'!AQ12</f>
        <v>0</v>
      </c>
      <c r="AR12" s="250">
        <f>'01'!AR12+'02'!AR12+'03'!AR12+'04'!AR12+'05'!AR12+'06'!AR12+'07'!AR12+'08'!AR12+'09'!AR12+'10'!AR12+'11'!AR12+'12'!AR12</f>
        <v>0</v>
      </c>
      <c r="AS12" s="251">
        <f>'01'!AS12+'02'!AS12+'03'!AS12+'04'!AS12+'05'!AS12+'06'!AS12+'07'!AS12+'08'!AS12+'09'!AS12+'10'!AS12+'11'!AS12+'12'!AS12</f>
        <v>0</v>
      </c>
      <c r="AT12" s="260">
        <f>'01'!AT12+'02'!AT12+'03'!AT12+'04'!AT12+'05'!AT12+'06'!AT12+'07'!AT12+'08'!AT12+'09'!AT12+'10'!AT12+'11'!AT12+'12'!AT12</f>
        <v>0</v>
      </c>
      <c r="AU12" s="261">
        <f>'01'!AU12+'02'!AU12+'03'!AU12+'04'!AU12+'05'!AU12+'06'!AU12+'07'!AU12+'08'!AU12+'09'!AU12+'10'!AU12+'11'!AU12+'12'!AU12</f>
        <v>0</v>
      </c>
      <c r="AV12" s="252">
        <f>'01'!AV12+'02'!AV12+'03'!AV12+'04'!AV12+'05'!AV12+'06'!AV12+'07'!AV12+'08'!AV12+'09'!AV12+'10'!AV12+'11'!AV12+'12'!AV12</f>
        <v>0</v>
      </c>
      <c r="AW12" s="246">
        <f>'01'!AW12+'02'!AW12+'03'!AW12+'04'!AW12+'05'!AW12+'06'!AW12+'07'!AW12+'08'!AW12+'09'!AW12+'10'!AW12+'11'!AW12+'12'!AW12</f>
        <v>0</v>
      </c>
      <c r="AX12" s="240">
        <f>'01'!AX12+'02'!AX12+'03'!AX12+'04'!AX12+'05'!AX12+'06'!AX12+'07'!AX12+'08'!AX12+'09'!AX12+'10'!AX12+'11'!AX12+'12'!AX12</f>
        <v>0</v>
      </c>
      <c r="AY12" s="253" t="str">
        <f t="shared" ref="AY12:AY70" si="3">CA12&amp;CB12&amp;CC12&amp;CD12&amp;CE12</f>
        <v/>
      </c>
      <c r="AZ12" s="254"/>
      <c r="BA12" s="254"/>
      <c r="BB12" s="254"/>
      <c r="BC12" s="254"/>
      <c r="BD12" s="254"/>
      <c r="BE12" s="254"/>
      <c r="BF12" s="254"/>
      <c r="BG12" s="254"/>
      <c r="BH12" s="254"/>
      <c r="BI12" s="212"/>
      <c r="BJ12" s="212"/>
      <c r="BK12" s="212"/>
      <c r="BL12" s="212"/>
      <c r="BM12" s="212"/>
      <c r="BX12" s="201"/>
      <c r="CA12" s="255" t="str">
        <f>IF(CG12=1,"* El número de consultas según sexo NO DEBE ser diferente al Total. ","")</f>
        <v/>
      </c>
      <c r="CB12" s="255" t="str">
        <f>IF(CH12=1,"* No olvide digitar la columna Beneficiarios (Digite CEROS si no tiene). ","")</f>
        <v/>
      </c>
      <c r="CC12" s="255" t="str">
        <f>IF(CI12=1,"* El número de Beneficiarios NO DEBE ser mayor que el Total. ","")</f>
        <v/>
      </c>
      <c r="CD12" s="255" t="str">
        <f>IF(CJ12=1,"* El total de Consultas Nuevas NO DEBE ser MAYOR que el total de las Consultas Médicas. ","")</f>
        <v/>
      </c>
      <c r="CE12" s="255" t="str">
        <f>IF(CK12=1,"* No olvide registrar datos en Pertinencia (Digite CEROS si no tiene). ","")</f>
        <v/>
      </c>
      <c r="CF12" s="255"/>
      <c r="CG12" s="256">
        <f t="shared" ref="CG12:CG70" si="4">IF(B12&lt;&gt;(U12+V12),1,0)</f>
        <v>0</v>
      </c>
      <c r="CH12" s="256">
        <f t="shared" ref="CH12:CH70" si="5">IF(AND(B12&lt;&gt;0,T12=""),1,0)</f>
        <v>0</v>
      </c>
      <c r="CI12" s="256">
        <f t="shared" si="0"/>
        <v>0</v>
      </c>
      <c r="CJ12" s="256">
        <f t="shared" si="1"/>
        <v>0</v>
      </c>
      <c r="CK12" s="256">
        <f t="shared" si="2"/>
        <v>0</v>
      </c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</row>
    <row r="13" spans="1:104" ht="16.350000000000001" customHeight="1" x14ac:dyDescent="0.2">
      <c r="A13" s="241" t="s">
        <v>14</v>
      </c>
      <c r="B13" s="233">
        <f>SUM(C13)</f>
        <v>831</v>
      </c>
      <c r="C13" s="239">
        <f>'01'!C13+'02'!C13+'03'!C13+'04'!C13+'05'!C13+'06'!C13+'07'!C13+'08'!C13+'09'!C13+'10'!C13+'11'!C13+'12'!C13</f>
        <v>831</v>
      </c>
      <c r="D13" s="262">
        <f>'01'!D13+'02'!D13+'03'!D13+'04'!D13+'05'!D13+'06'!D13+'07'!D13+'08'!D13+'09'!D13+'10'!D13+'11'!D13+'12'!D13</f>
        <v>0</v>
      </c>
      <c r="E13" s="262">
        <f>'01'!E13+'02'!E13+'03'!E13+'04'!E13+'05'!E13+'06'!E13+'07'!E13+'08'!E13+'09'!E13+'10'!E13+'11'!E13+'12'!E13</f>
        <v>0</v>
      </c>
      <c r="F13" s="262">
        <f>'01'!F13+'02'!F13+'03'!F13+'04'!F13+'05'!F13+'06'!F13+'07'!F13+'08'!F13+'09'!F13+'10'!F13+'11'!F13+'12'!F13</f>
        <v>0</v>
      </c>
      <c r="G13" s="262">
        <f>'01'!G13+'02'!G13+'03'!G13+'04'!G13+'05'!G13+'06'!G13+'07'!G13+'08'!G13+'09'!G13+'10'!G13+'11'!G13+'12'!G13</f>
        <v>0</v>
      </c>
      <c r="H13" s="262">
        <f>'01'!H13+'02'!H13+'03'!H13+'04'!H13+'05'!H13+'06'!H13+'07'!H13+'08'!H13+'09'!H13+'10'!H13+'11'!H13+'12'!H13</f>
        <v>0</v>
      </c>
      <c r="I13" s="262">
        <f>'01'!I13+'02'!I13+'03'!I13+'04'!I13+'05'!I13+'06'!I13+'07'!I13+'08'!I13+'09'!I13+'10'!I13+'11'!I13+'12'!I13</f>
        <v>0</v>
      </c>
      <c r="J13" s="262">
        <f>'01'!J13+'02'!J13+'03'!J13+'04'!J13+'05'!J13+'06'!J13+'07'!J13+'08'!J13+'09'!J13+'10'!J13+'11'!J13+'12'!J13</f>
        <v>0</v>
      </c>
      <c r="K13" s="262">
        <f>'01'!K13+'02'!K13+'03'!K13+'04'!K13+'05'!K13+'06'!K13+'07'!K13+'08'!K13+'09'!K13+'10'!K13+'11'!K13+'12'!K13</f>
        <v>0</v>
      </c>
      <c r="L13" s="262">
        <f>'01'!L13+'02'!L13+'03'!L13+'04'!L13+'05'!L13+'06'!L13+'07'!L13+'08'!L13+'09'!L13+'10'!L13+'11'!L13+'12'!L13</f>
        <v>0</v>
      </c>
      <c r="M13" s="262">
        <f>'01'!M13+'02'!M13+'03'!M13+'04'!M13+'05'!M13+'06'!M13+'07'!M13+'08'!M13+'09'!M13+'10'!M13+'11'!M13+'12'!M13</f>
        <v>0</v>
      </c>
      <c r="N13" s="262">
        <f>'01'!N13+'02'!N13+'03'!N13+'04'!N13+'05'!N13+'06'!N13+'07'!N13+'08'!N13+'09'!N13+'10'!N13+'11'!N13+'12'!N13</f>
        <v>0</v>
      </c>
      <c r="O13" s="262">
        <f>'01'!O13+'02'!O13+'03'!O13+'04'!O13+'05'!O13+'06'!O13+'07'!O13+'08'!O13+'09'!O13+'10'!O13+'11'!O13+'12'!O13</f>
        <v>0</v>
      </c>
      <c r="P13" s="262">
        <f>'01'!P13+'02'!P13+'03'!P13+'04'!P13+'05'!P13+'06'!P13+'07'!P13+'08'!P13+'09'!P13+'10'!P13+'11'!P13+'12'!P13</f>
        <v>0</v>
      </c>
      <c r="Q13" s="262">
        <f>'01'!Q13+'02'!Q13+'03'!Q13+'04'!Q13+'05'!Q13+'06'!Q13+'07'!Q13+'08'!Q13+'09'!Q13+'10'!Q13+'11'!Q13+'12'!Q13</f>
        <v>0</v>
      </c>
      <c r="R13" s="262">
        <f>'01'!R13+'02'!R13+'03'!R13+'04'!R13+'05'!R13+'06'!R13+'07'!R13+'08'!R13+'09'!R13+'10'!R13+'11'!R13+'12'!R13</f>
        <v>0</v>
      </c>
      <c r="S13" s="263">
        <f>'01'!S13+'02'!S13+'03'!S13+'04'!S13+'05'!S13+'06'!S13+'07'!S13+'08'!S13+'09'!S13+'10'!S13+'11'!S13+'12'!S13</f>
        <v>0</v>
      </c>
      <c r="T13" s="257">
        <f>'01'!T13+'02'!T13+'03'!T13+'04'!T13+'05'!T13+'06'!T13+'07'!T13+'08'!T13+'09'!T13+'10'!T13+'11'!T13+'12'!T13</f>
        <v>830</v>
      </c>
      <c r="U13" s="239">
        <f>'01'!U13+'02'!U13+'03'!U13+'04'!U13+'05'!U13+'06'!U13+'07'!U13+'08'!U13+'09'!U13+'10'!U13+'11'!U13+'12'!U13</f>
        <v>460</v>
      </c>
      <c r="V13" s="240">
        <f>'01'!V13+'02'!V13+'03'!V13+'04'!V13+'05'!V13+'06'!V13+'07'!V13+'08'!V13+'09'!V13+'10'!V13+'11'!V13+'12'!V13</f>
        <v>371</v>
      </c>
      <c r="W13" s="241">
        <f>'01'!W13+'02'!W13+'03'!W13+'04'!W13+'05'!W13+'06'!W13+'07'!W13+'08'!W13+'09'!W13+'10'!W13+'11'!W13+'12'!W13</f>
        <v>176</v>
      </c>
      <c r="X13" s="239">
        <f>'01'!X13+'02'!X13+'03'!X13+'04'!X13+'05'!X13+'06'!X13+'07'!X13+'08'!X13+'09'!X13+'10'!X13+'11'!X13+'12'!X13</f>
        <v>0</v>
      </c>
      <c r="Y13" s="242">
        <f>'01'!Y13+'02'!Y13+'03'!Y13+'04'!Y13+'05'!Y13+'06'!Y13+'07'!Y13+'08'!Y13+'09'!Y13+'10'!Y13+'11'!Y13+'12'!Y13</f>
        <v>176</v>
      </c>
      <c r="Z13" s="240">
        <f>'01'!Z13+'02'!Z13+'03'!Z13+'04'!Z13+'05'!Z13+'06'!Z13+'07'!Z13+'08'!Z13+'09'!Z13+'10'!Z13+'11'!Z13+'12'!Z13</f>
        <v>0</v>
      </c>
      <c r="AA13" s="243">
        <f>'01'!AA13+'02'!AA13+'03'!AA13+'04'!AA13+'05'!AA13+'06'!AA13+'07'!AA13+'08'!AA13+'09'!AA13+'10'!AA13+'11'!AA13+'12'!AA13</f>
        <v>0</v>
      </c>
      <c r="AB13" s="239">
        <f>'01'!AB13+'02'!AB13+'03'!AB13+'04'!AB13+'05'!AB13+'06'!AB13+'07'!AB13+'08'!AB13+'09'!AB13+'10'!AB13+'11'!AB13+'12'!AB13</f>
        <v>0</v>
      </c>
      <c r="AC13" s="258">
        <f>'01'!AC13+'02'!AC13+'03'!AC13+'04'!AC13+'05'!AC13+'06'!AC13+'07'!AC13+'08'!AC13+'09'!AC13+'10'!AC13+'11'!AC13+'12'!AC13</f>
        <v>0</v>
      </c>
      <c r="AD13" s="240">
        <f>'01'!AD13+'02'!AD13+'03'!AD13+'04'!AD13+'05'!AD13+'06'!AD13+'07'!AD13+'08'!AD13+'09'!AD13+'10'!AD13+'11'!AD13+'12'!AD13</f>
        <v>0</v>
      </c>
      <c r="AE13" s="244">
        <f>'01'!AE13+'02'!AE13+'03'!AE13+'04'!AE13+'05'!AE13+'06'!AE13+'07'!AE13+'08'!AE13+'09'!AE13+'10'!AE13+'11'!AE13+'12'!AE13</f>
        <v>0</v>
      </c>
      <c r="AF13" s="244">
        <f>'01'!AF13+'02'!AF13+'03'!AF13+'04'!AF13+'05'!AF13+'06'!AF13+'07'!AF13+'08'!AF13+'09'!AF13+'10'!AF13+'11'!AF13+'12'!AF13</f>
        <v>0</v>
      </c>
      <c r="AG13" s="239">
        <f>'01'!AG13+'02'!AG13+'03'!AG13+'04'!AG13+'05'!AG13+'06'!AG13+'07'!AG13+'08'!AG13+'09'!AG13+'10'!AG13+'11'!AG13+'12'!AG13</f>
        <v>30</v>
      </c>
      <c r="AH13" s="240">
        <f>'01'!AH13+'02'!AH13+'03'!AH13+'04'!AH13+'05'!AH13+'06'!AH13+'07'!AH13+'08'!AH13+'09'!AH13+'10'!AH13+'11'!AH13+'12'!AH13</f>
        <v>131</v>
      </c>
      <c r="AI13" s="248">
        <f>'01'!AI13+'02'!AI13+'03'!AI13+'04'!AI13+'05'!AI13+'06'!AI13+'07'!AI13+'08'!AI13+'09'!AI13+'10'!AI13+'11'!AI13+'12'!AI13</f>
        <v>307</v>
      </c>
      <c r="AJ13" s="246">
        <f>'01'!AJ13+'02'!AJ13+'03'!AJ13+'04'!AJ13+'05'!AJ13+'06'!AJ13+'07'!AJ13+'08'!AJ13+'09'!AJ13+'10'!AJ13+'11'!AJ13+'12'!AJ13</f>
        <v>0</v>
      </c>
      <c r="AK13" s="240">
        <f>'01'!AK13+'02'!AK13+'03'!AK13+'04'!AK13+'05'!AK13+'06'!AK13+'07'!AK13+'08'!AK13+'09'!AK13+'10'!AK13+'11'!AK13+'12'!AK13</f>
        <v>0</v>
      </c>
      <c r="AL13" s="246">
        <f>'01'!AL13+'02'!AL13+'03'!AL13+'04'!AL13+'05'!AL13+'06'!AL13+'07'!AL13+'08'!AL13+'09'!AL13+'10'!AL13+'11'!AL13+'12'!AL13</f>
        <v>9</v>
      </c>
      <c r="AM13" s="240">
        <f>'01'!AM13+'02'!AM13+'03'!AM13+'04'!AM13+'05'!AM13+'06'!AM13+'07'!AM13+'08'!AM13+'09'!AM13+'10'!AM13+'11'!AM13+'12'!AM13</f>
        <v>0</v>
      </c>
      <c r="AN13" s="249">
        <f>'01'!AN13+'02'!AN13+'03'!AN13+'04'!AN13+'05'!AN13+'06'!AN13+'07'!AN13+'08'!AN13+'09'!AN13+'10'!AN13+'11'!AN13+'12'!AN13</f>
        <v>0</v>
      </c>
      <c r="AO13" s="249">
        <f>'01'!AO13+'02'!AO13+'03'!AO13+'04'!AO13+'05'!AO13+'06'!AO13+'07'!AO13+'08'!AO13+'09'!AO13+'10'!AO13+'11'!AO13+'12'!AO13</f>
        <v>0</v>
      </c>
      <c r="AP13" s="249">
        <f>'01'!AP13+'02'!AP13+'03'!AP13+'04'!AP13+'05'!AP13+'06'!AP13+'07'!AP13+'08'!AP13+'09'!AP13+'10'!AP13+'11'!AP13+'12'!AP13</f>
        <v>0</v>
      </c>
      <c r="AQ13" s="249">
        <f>'01'!AQ13+'02'!AQ13+'03'!AQ13+'04'!AQ13+'05'!AQ13+'06'!AQ13+'07'!AQ13+'08'!AQ13+'09'!AQ13+'10'!AQ13+'11'!AQ13+'12'!AQ13</f>
        <v>0</v>
      </c>
      <c r="AR13" s="250">
        <f>'01'!AR13+'02'!AR13+'03'!AR13+'04'!AR13+'05'!AR13+'06'!AR13+'07'!AR13+'08'!AR13+'09'!AR13+'10'!AR13+'11'!AR13+'12'!AR13</f>
        <v>0</v>
      </c>
      <c r="AS13" s="251">
        <f>'01'!AS13+'02'!AS13+'03'!AS13+'04'!AS13+'05'!AS13+'06'!AS13+'07'!AS13+'08'!AS13+'09'!AS13+'10'!AS13+'11'!AS13+'12'!AS13</f>
        <v>0</v>
      </c>
      <c r="AT13" s="260">
        <f>'01'!AT13+'02'!AT13+'03'!AT13+'04'!AT13+'05'!AT13+'06'!AT13+'07'!AT13+'08'!AT13+'09'!AT13+'10'!AT13+'11'!AT13+'12'!AT13</f>
        <v>0</v>
      </c>
      <c r="AU13" s="261">
        <f>'01'!AU13+'02'!AU13+'03'!AU13+'04'!AU13+'05'!AU13+'06'!AU13+'07'!AU13+'08'!AU13+'09'!AU13+'10'!AU13+'11'!AU13+'12'!AU13</f>
        <v>0</v>
      </c>
      <c r="AV13" s="252">
        <f>'01'!AV13+'02'!AV13+'03'!AV13+'04'!AV13+'05'!AV13+'06'!AV13+'07'!AV13+'08'!AV13+'09'!AV13+'10'!AV13+'11'!AV13+'12'!AV13</f>
        <v>0</v>
      </c>
      <c r="AW13" s="246">
        <f>'01'!AW13+'02'!AW13+'03'!AW13+'04'!AW13+'05'!AW13+'06'!AW13+'07'!AW13+'08'!AW13+'09'!AW13+'10'!AW13+'11'!AW13+'12'!AW13</f>
        <v>0</v>
      </c>
      <c r="AX13" s="240">
        <f>'01'!AX13+'02'!AX13+'03'!AX13+'04'!AX13+'05'!AX13+'06'!AX13+'07'!AX13+'08'!AX13+'09'!AX13+'10'!AX13+'11'!AX13+'12'!AX13</f>
        <v>0</v>
      </c>
      <c r="AY13" s="253" t="str">
        <f t="shared" si="3"/>
        <v/>
      </c>
      <c r="AZ13" s="254"/>
      <c r="BA13" s="254"/>
      <c r="BB13" s="254"/>
      <c r="BC13" s="254"/>
      <c r="BD13" s="254"/>
      <c r="BE13" s="254"/>
      <c r="BF13" s="254"/>
      <c r="BG13" s="254"/>
      <c r="BH13" s="254"/>
      <c r="BI13" s="212"/>
      <c r="BJ13" s="212"/>
      <c r="BK13" s="212"/>
      <c r="BL13" s="212"/>
      <c r="BM13" s="212"/>
      <c r="BX13" s="201"/>
      <c r="CA13" s="255" t="str">
        <f>IF(CG13=1,"* El número de consultas según sexo NO DEBE ser diferente al Total. ","")</f>
        <v/>
      </c>
      <c r="CB13" s="255" t="str">
        <f>IF(CH13=1,"* No olvide digitar la columna Beneficiarios (Digite CEROS si no tiene). ","")</f>
        <v/>
      </c>
      <c r="CC13" s="255" t="str">
        <f>IF(CI13=1,"* El número de Beneficiarios NO DEBE ser mayor que el Total. ","")</f>
        <v/>
      </c>
      <c r="CD13" s="255" t="str">
        <f>IF(CJ13=1,"* El total de Consultas Nuevas NO DEBE ser MAYOR que el total de las Consultas Médicas. ","")</f>
        <v/>
      </c>
      <c r="CE13" s="255" t="str">
        <f>IF(CK13=1,"* No olvide registrar datos en Pertinencia (Digite CEROS si no tiene). ","")</f>
        <v/>
      </c>
      <c r="CF13" s="255"/>
      <c r="CG13" s="256">
        <f t="shared" si="4"/>
        <v>0</v>
      </c>
      <c r="CH13" s="256">
        <f t="shared" si="5"/>
        <v>0</v>
      </c>
      <c r="CI13" s="256">
        <f t="shared" si="0"/>
        <v>0</v>
      </c>
      <c r="CJ13" s="256">
        <f t="shared" si="1"/>
        <v>0</v>
      </c>
      <c r="CK13" s="256">
        <f t="shared" si="2"/>
        <v>0</v>
      </c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</row>
    <row r="14" spans="1:104" ht="16.350000000000001" customHeight="1" x14ac:dyDescent="0.2">
      <c r="A14" s="241" t="s">
        <v>15</v>
      </c>
      <c r="B14" s="233">
        <f t="shared" ref="B14:B34" si="6">SUM(C14:S14)</f>
        <v>165</v>
      </c>
      <c r="C14" s="239">
        <f>'01'!C14+'02'!C14+'03'!C14+'04'!C14+'05'!C14+'06'!C14+'07'!C14+'08'!C14+'09'!C14+'10'!C14+'11'!C14+'12'!C14</f>
        <v>73</v>
      </c>
      <c r="D14" s="242">
        <f>'01'!D14+'02'!D14+'03'!D14+'04'!D14+'05'!D14+'06'!D14+'07'!D14+'08'!D14+'09'!D14+'10'!D14+'11'!D14+'12'!D14</f>
        <v>44</v>
      </c>
      <c r="E14" s="242">
        <f>'01'!E14+'02'!E14+'03'!E14+'04'!E14+'05'!E14+'06'!E14+'07'!E14+'08'!E14+'09'!E14+'10'!E14+'11'!E14+'12'!E14</f>
        <v>43</v>
      </c>
      <c r="F14" s="242">
        <f>'01'!F14+'02'!F14+'03'!F14+'04'!F14+'05'!F14+'06'!F14+'07'!F14+'08'!F14+'09'!F14+'10'!F14+'11'!F14+'12'!F14</f>
        <v>4</v>
      </c>
      <c r="G14" s="242">
        <f>'01'!G14+'02'!G14+'03'!G14+'04'!G14+'05'!G14+'06'!G14+'07'!G14+'08'!G14+'09'!G14+'10'!G14+'11'!G14+'12'!G14</f>
        <v>1</v>
      </c>
      <c r="H14" s="242">
        <f>'01'!H14+'02'!H14+'03'!H14+'04'!H14+'05'!H14+'06'!H14+'07'!H14+'08'!H14+'09'!H14+'10'!H14+'11'!H14+'12'!H14</f>
        <v>0</v>
      </c>
      <c r="I14" s="242">
        <f>'01'!I14+'02'!I14+'03'!I14+'04'!I14+'05'!I14+'06'!I14+'07'!I14+'08'!I14+'09'!I14+'10'!I14+'11'!I14+'12'!I14</f>
        <v>0</v>
      </c>
      <c r="J14" s="242">
        <f>'01'!J14+'02'!J14+'03'!J14+'04'!J14+'05'!J14+'06'!J14+'07'!J14+'08'!J14+'09'!J14+'10'!J14+'11'!J14+'12'!J14</f>
        <v>0</v>
      </c>
      <c r="K14" s="242">
        <f>'01'!K14+'02'!K14+'03'!K14+'04'!K14+'05'!K14+'06'!K14+'07'!K14+'08'!K14+'09'!K14+'10'!K14+'11'!K14+'12'!K14</f>
        <v>0</v>
      </c>
      <c r="L14" s="242">
        <f>'01'!L14+'02'!L14+'03'!L14+'04'!L14+'05'!L14+'06'!L14+'07'!L14+'08'!L14+'09'!L14+'10'!L14+'11'!L14+'12'!L14</f>
        <v>0</v>
      </c>
      <c r="M14" s="242">
        <f>'01'!M14+'02'!M14+'03'!M14+'04'!M14+'05'!M14+'06'!M14+'07'!M14+'08'!M14+'09'!M14+'10'!M14+'11'!M14+'12'!M14</f>
        <v>0</v>
      </c>
      <c r="N14" s="242">
        <f>'01'!N14+'02'!N14+'03'!N14+'04'!N14+'05'!N14+'06'!N14+'07'!N14+'08'!N14+'09'!N14+'10'!N14+'11'!N14+'12'!N14</f>
        <v>0</v>
      </c>
      <c r="O14" s="242">
        <f>'01'!O14+'02'!O14+'03'!O14+'04'!O14+'05'!O14+'06'!O14+'07'!O14+'08'!O14+'09'!O14+'10'!O14+'11'!O14+'12'!O14</f>
        <v>0</v>
      </c>
      <c r="P14" s="242">
        <f>'01'!P14+'02'!P14+'03'!P14+'04'!P14+'05'!P14+'06'!P14+'07'!P14+'08'!P14+'09'!P14+'10'!P14+'11'!P14+'12'!P14</f>
        <v>0</v>
      </c>
      <c r="Q14" s="242">
        <f>'01'!Q14+'02'!Q14+'03'!Q14+'04'!Q14+'05'!Q14+'06'!Q14+'07'!Q14+'08'!Q14+'09'!Q14+'10'!Q14+'11'!Q14+'12'!Q14</f>
        <v>0</v>
      </c>
      <c r="R14" s="242">
        <f>'01'!R14+'02'!R14+'03'!R14+'04'!R14+'05'!R14+'06'!R14+'07'!R14+'08'!R14+'09'!R14+'10'!R14+'11'!R14+'12'!R14</f>
        <v>0</v>
      </c>
      <c r="S14" s="240">
        <f>'01'!S14+'02'!S14+'03'!S14+'04'!S14+'05'!S14+'06'!S14+'07'!S14+'08'!S14+'09'!S14+'10'!S14+'11'!S14+'12'!S14</f>
        <v>0</v>
      </c>
      <c r="T14" s="257">
        <f>'01'!T14+'02'!T14+'03'!T14+'04'!T14+'05'!T14+'06'!T14+'07'!T14+'08'!T14+'09'!T14+'10'!T14+'11'!T14+'12'!T14</f>
        <v>165</v>
      </c>
      <c r="U14" s="239">
        <f>'01'!U14+'02'!U14+'03'!U14+'04'!U14+'05'!U14+'06'!U14+'07'!U14+'08'!U14+'09'!U14+'10'!U14+'11'!U14+'12'!U14</f>
        <v>95</v>
      </c>
      <c r="V14" s="240">
        <f>'01'!V14+'02'!V14+'03'!V14+'04'!V14+'05'!V14+'06'!V14+'07'!V14+'08'!V14+'09'!V14+'10'!V14+'11'!V14+'12'!V14</f>
        <v>70</v>
      </c>
      <c r="W14" s="241">
        <f>'01'!W14+'02'!W14+'03'!W14+'04'!W14+'05'!W14+'06'!W14+'07'!W14+'08'!W14+'09'!W14+'10'!W14+'11'!W14+'12'!W14</f>
        <v>31</v>
      </c>
      <c r="X14" s="239">
        <f>'01'!X14+'02'!X14+'03'!X14+'04'!X14+'05'!X14+'06'!X14+'07'!X14+'08'!X14+'09'!X14+'10'!X14+'11'!X14+'12'!X14</f>
        <v>7</v>
      </c>
      <c r="Y14" s="242">
        <f>'01'!Y14+'02'!Y14+'03'!Y14+'04'!Y14+'05'!Y14+'06'!Y14+'07'!Y14+'08'!Y14+'09'!Y14+'10'!Y14+'11'!Y14+'12'!Y14</f>
        <v>24</v>
      </c>
      <c r="Z14" s="240">
        <f>'01'!Z14+'02'!Z14+'03'!Z14+'04'!Z14+'05'!Z14+'06'!Z14+'07'!Z14+'08'!Z14+'09'!Z14+'10'!Z14+'11'!Z14+'12'!Z14</f>
        <v>0</v>
      </c>
      <c r="AA14" s="243">
        <f>'01'!AA14+'02'!AA14+'03'!AA14+'04'!AA14+'05'!AA14+'06'!AA14+'07'!AA14+'08'!AA14+'09'!AA14+'10'!AA14+'11'!AA14+'12'!AA14</f>
        <v>0</v>
      </c>
      <c r="AB14" s="239">
        <f>'01'!AB14+'02'!AB14+'03'!AB14+'04'!AB14+'05'!AB14+'06'!AB14+'07'!AB14+'08'!AB14+'09'!AB14+'10'!AB14+'11'!AB14+'12'!AB14</f>
        <v>0</v>
      </c>
      <c r="AC14" s="258">
        <f>'01'!AC14+'02'!AC14+'03'!AC14+'04'!AC14+'05'!AC14+'06'!AC14+'07'!AC14+'08'!AC14+'09'!AC14+'10'!AC14+'11'!AC14+'12'!AC14</f>
        <v>0</v>
      </c>
      <c r="AD14" s="240">
        <f>'01'!AD14+'02'!AD14+'03'!AD14+'04'!AD14+'05'!AD14+'06'!AD14+'07'!AD14+'08'!AD14+'09'!AD14+'10'!AD14+'11'!AD14+'12'!AD14</f>
        <v>0</v>
      </c>
      <c r="AE14" s="244">
        <f>'01'!AE14+'02'!AE14+'03'!AE14+'04'!AE14+'05'!AE14+'06'!AE14+'07'!AE14+'08'!AE14+'09'!AE14+'10'!AE14+'11'!AE14+'12'!AE14</f>
        <v>4</v>
      </c>
      <c r="AF14" s="244">
        <f>'01'!AF14+'02'!AF14+'03'!AF14+'04'!AF14+'05'!AF14+'06'!AF14+'07'!AF14+'08'!AF14+'09'!AF14+'10'!AF14+'11'!AF14+'12'!AF14</f>
        <v>0</v>
      </c>
      <c r="AG14" s="239">
        <f>'01'!AG14+'02'!AG14+'03'!AG14+'04'!AG14+'05'!AG14+'06'!AG14+'07'!AG14+'08'!AG14+'09'!AG14+'10'!AG14+'11'!AG14+'12'!AG14</f>
        <v>5</v>
      </c>
      <c r="AH14" s="240">
        <f>'01'!AH14+'02'!AH14+'03'!AH14+'04'!AH14+'05'!AH14+'06'!AH14+'07'!AH14+'08'!AH14+'09'!AH14+'10'!AH14+'11'!AH14+'12'!AH14</f>
        <v>20</v>
      </c>
      <c r="AI14" s="248">
        <f>'01'!AI14+'02'!AI14+'03'!AI14+'04'!AI14+'05'!AI14+'06'!AI14+'07'!AI14+'08'!AI14+'09'!AI14+'10'!AI14+'11'!AI14+'12'!AI14</f>
        <v>80</v>
      </c>
      <c r="AJ14" s="246">
        <f>'01'!AJ14+'02'!AJ14+'03'!AJ14+'04'!AJ14+'05'!AJ14+'06'!AJ14+'07'!AJ14+'08'!AJ14+'09'!AJ14+'10'!AJ14+'11'!AJ14+'12'!AJ14</f>
        <v>0</v>
      </c>
      <c r="AK14" s="240">
        <f>'01'!AK14+'02'!AK14+'03'!AK14+'04'!AK14+'05'!AK14+'06'!AK14+'07'!AK14+'08'!AK14+'09'!AK14+'10'!AK14+'11'!AK14+'12'!AK14</f>
        <v>0</v>
      </c>
      <c r="AL14" s="246">
        <f>'01'!AL14+'02'!AL14+'03'!AL14+'04'!AL14+'05'!AL14+'06'!AL14+'07'!AL14+'08'!AL14+'09'!AL14+'10'!AL14+'11'!AL14+'12'!AL14</f>
        <v>1</v>
      </c>
      <c r="AM14" s="240">
        <f>'01'!AM14+'02'!AM14+'03'!AM14+'04'!AM14+'05'!AM14+'06'!AM14+'07'!AM14+'08'!AM14+'09'!AM14+'10'!AM14+'11'!AM14+'12'!AM14</f>
        <v>0</v>
      </c>
      <c r="AN14" s="249">
        <f>'01'!AN14+'02'!AN14+'03'!AN14+'04'!AN14+'05'!AN14+'06'!AN14+'07'!AN14+'08'!AN14+'09'!AN14+'10'!AN14+'11'!AN14+'12'!AN14</f>
        <v>0</v>
      </c>
      <c r="AO14" s="249">
        <f>'01'!AO14+'02'!AO14+'03'!AO14+'04'!AO14+'05'!AO14+'06'!AO14+'07'!AO14+'08'!AO14+'09'!AO14+'10'!AO14+'11'!AO14+'12'!AO14</f>
        <v>0</v>
      </c>
      <c r="AP14" s="249">
        <f>'01'!AP14+'02'!AP14+'03'!AP14+'04'!AP14+'05'!AP14+'06'!AP14+'07'!AP14+'08'!AP14+'09'!AP14+'10'!AP14+'11'!AP14+'12'!AP14</f>
        <v>0</v>
      </c>
      <c r="AQ14" s="249">
        <f>'01'!AQ14+'02'!AQ14+'03'!AQ14+'04'!AQ14+'05'!AQ14+'06'!AQ14+'07'!AQ14+'08'!AQ14+'09'!AQ14+'10'!AQ14+'11'!AQ14+'12'!AQ14</f>
        <v>0</v>
      </c>
      <c r="AR14" s="250">
        <f>'01'!AR14+'02'!AR14+'03'!AR14+'04'!AR14+'05'!AR14+'06'!AR14+'07'!AR14+'08'!AR14+'09'!AR14+'10'!AR14+'11'!AR14+'12'!AR14</f>
        <v>0</v>
      </c>
      <c r="AS14" s="251">
        <f>'01'!AS14+'02'!AS14+'03'!AS14+'04'!AS14+'05'!AS14+'06'!AS14+'07'!AS14+'08'!AS14+'09'!AS14+'10'!AS14+'11'!AS14+'12'!AS14</f>
        <v>0</v>
      </c>
      <c r="AT14" s="260">
        <f>'01'!AT14+'02'!AT14+'03'!AT14+'04'!AT14+'05'!AT14+'06'!AT14+'07'!AT14+'08'!AT14+'09'!AT14+'10'!AT14+'11'!AT14+'12'!AT14</f>
        <v>0</v>
      </c>
      <c r="AU14" s="261">
        <f>'01'!AU14+'02'!AU14+'03'!AU14+'04'!AU14+'05'!AU14+'06'!AU14+'07'!AU14+'08'!AU14+'09'!AU14+'10'!AU14+'11'!AU14+'12'!AU14</f>
        <v>0</v>
      </c>
      <c r="AV14" s="252">
        <f>'01'!AV14+'02'!AV14+'03'!AV14+'04'!AV14+'05'!AV14+'06'!AV14+'07'!AV14+'08'!AV14+'09'!AV14+'10'!AV14+'11'!AV14+'12'!AV14</f>
        <v>0</v>
      </c>
      <c r="AW14" s="246">
        <f>'01'!AW14+'02'!AW14+'03'!AW14+'04'!AW14+'05'!AW14+'06'!AW14+'07'!AW14+'08'!AW14+'09'!AW14+'10'!AW14+'11'!AW14+'12'!AW14</f>
        <v>0</v>
      </c>
      <c r="AX14" s="240">
        <f>'01'!AX14+'02'!AX14+'03'!AX14+'04'!AX14+'05'!AX14+'06'!AX14+'07'!AX14+'08'!AX14+'09'!AX14+'10'!AX14+'11'!AX14+'12'!AX14</f>
        <v>0</v>
      </c>
      <c r="AY14" s="253" t="str">
        <f t="shared" si="3"/>
        <v/>
      </c>
      <c r="AZ14" s="254"/>
      <c r="BA14" s="254"/>
      <c r="BB14" s="254"/>
      <c r="BC14" s="254"/>
      <c r="BD14" s="254"/>
      <c r="BE14" s="254"/>
      <c r="BF14" s="254"/>
      <c r="BG14" s="254"/>
      <c r="BH14" s="254"/>
      <c r="BI14" s="212"/>
      <c r="BJ14" s="212"/>
      <c r="BK14" s="212"/>
      <c r="BL14" s="212"/>
      <c r="BM14" s="212"/>
      <c r="BX14" s="201"/>
      <c r="CA14" s="255" t="str">
        <f t="shared" ref="CA14:CA70" si="7">IF(CG14=1,"* El número de consultas según sexo NO DEBE ser diferente al Total. ","")</f>
        <v/>
      </c>
      <c r="CB14" s="255" t="str">
        <f t="shared" ref="CB14:CB70" si="8">IF(CH14=1,"* No olvide digitar la columna Beneficiarios (Digite CEROS si no tiene). ","")</f>
        <v/>
      </c>
      <c r="CC14" s="255" t="str">
        <f t="shared" ref="CC14:CC70" si="9">IF(CI14=1,"* El número de Beneficiarios NO DEBE ser mayor que el Total. ","")</f>
        <v/>
      </c>
      <c r="CD14" s="255" t="str">
        <f t="shared" ref="CD14:CD70" si="10">IF(CJ14=1,"* El total de Consultas Nuevas NO DEBE ser MAYOR que el total de las Consultas Médicas. ","")</f>
        <v/>
      </c>
      <c r="CE14" s="255" t="str">
        <f t="shared" ref="CE14:CE70" si="11">IF(CK14=1,"* No olvide registrar datos en Pertinencia (Digite CEROS si no tiene). ","")</f>
        <v/>
      </c>
      <c r="CF14" s="255"/>
      <c r="CG14" s="256">
        <f t="shared" si="4"/>
        <v>0</v>
      </c>
      <c r="CH14" s="256">
        <f t="shared" si="5"/>
        <v>0</v>
      </c>
      <c r="CI14" s="256">
        <f t="shared" si="0"/>
        <v>0</v>
      </c>
      <c r="CJ14" s="256">
        <f t="shared" si="1"/>
        <v>0</v>
      </c>
      <c r="CK14" s="256">
        <f t="shared" si="2"/>
        <v>0</v>
      </c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</row>
    <row r="15" spans="1:104" ht="16.350000000000001" customHeight="1" x14ac:dyDescent="0.2">
      <c r="A15" s="241" t="s">
        <v>16</v>
      </c>
      <c r="B15" s="233">
        <f t="shared" si="6"/>
        <v>1662</v>
      </c>
      <c r="C15" s="239">
        <f>'01'!C15+'02'!C15+'03'!C15+'04'!C15+'05'!C15+'06'!C15+'07'!C15+'08'!C15+'09'!C15+'10'!C15+'11'!C15+'12'!C15</f>
        <v>0</v>
      </c>
      <c r="D15" s="242">
        <f>'01'!D15+'02'!D15+'03'!D15+'04'!D15+'05'!D15+'06'!D15+'07'!D15+'08'!D15+'09'!D15+'10'!D15+'11'!D15+'12'!D15</f>
        <v>0</v>
      </c>
      <c r="E15" s="242">
        <f>'01'!E15+'02'!E15+'03'!E15+'04'!E15+'05'!E15+'06'!E15+'07'!E15+'08'!E15+'09'!E15+'10'!E15+'11'!E15+'12'!E15</f>
        <v>0</v>
      </c>
      <c r="F15" s="242">
        <f>'01'!F15+'02'!F15+'03'!F15+'04'!F15+'05'!F15+'06'!F15+'07'!F15+'08'!F15+'09'!F15+'10'!F15+'11'!F15+'12'!F15</f>
        <v>14</v>
      </c>
      <c r="G15" s="242">
        <f>'01'!G15+'02'!G15+'03'!G15+'04'!G15+'05'!G15+'06'!G15+'07'!G15+'08'!G15+'09'!G15+'10'!G15+'11'!G15+'12'!G15</f>
        <v>18</v>
      </c>
      <c r="H15" s="242">
        <f>'01'!H15+'02'!H15+'03'!H15+'04'!H15+'05'!H15+'06'!H15+'07'!H15+'08'!H15+'09'!H15+'10'!H15+'11'!H15+'12'!H15</f>
        <v>39</v>
      </c>
      <c r="I15" s="242">
        <f>'01'!I15+'02'!I15+'03'!I15+'04'!I15+'05'!I15+'06'!I15+'07'!I15+'08'!I15+'09'!I15+'10'!I15+'11'!I15+'12'!I15</f>
        <v>50</v>
      </c>
      <c r="J15" s="242">
        <f>'01'!J15+'02'!J15+'03'!J15+'04'!J15+'05'!J15+'06'!J15+'07'!J15+'08'!J15+'09'!J15+'10'!J15+'11'!J15+'12'!J15</f>
        <v>73</v>
      </c>
      <c r="K15" s="242">
        <f>'01'!K15+'02'!K15+'03'!K15+'04'!K15+'05'!K15+'06'!K15+'07'!K15+'08'!K15+'09'!K15+'10'!K15+'11'!K15+'12'!K15</f>
        <v>68</v>
      </c>
      <c r="L15" s="242">
        <f>'01'!L15+'02'!L15+'03'!L15+'04'!L15+'05'!L15+'06'!L15+'07'!L15+'08'!L15+'09'!L15+'10'!L15+'11'!L15+'12'!L15</f>
        <v>100</v>
      </c>
      <c r="M15" s="242">
        <f>'01'!M15+'02'!M15+'03'!M15+'04'!M15+'05'!M15+'06'!M15+'07'!M15+'08'!M15+'09'!M15+'10'!M15+'11'!M15+'12'!M15</f>
        <v>157</v>
      </c>
      <c r="N15" s="242">
        <f>'01'!N15+'02'!N15+'03'!N15+'04'!N15+'05'!N15+'06'!N15+'07'!N15+'08'!N15+'09'!N15+'10'!N15+'11'!N15+'12'!N15</f>
        <v>195</v>
      </c>
      <c r="O15" s="242">
        <f>'01'!O15+'02'!O15+'03'!O15+'04'!O15+'05'!O15+'06'!O15+'07'!O15+'08'!O15+'09'!O15+'10'!O15+'11'!O15+'12'!O15</f>
        <v>196</v>
      </c>
      <c r="P15" s="242">
        <f>'01'!P15+'02'!P15+'03'!P15+'04'!P15+'05'!P15+'06'!P15+'07'!P15+'08'!P15+'09'!P15+'10'!P15+'11'!P15+'12'!P15</f>
        <v>215</v>
      </c>
      <c r="Q15" s="242">
        <f>'01'!Q15+'02'!Q15+'03'!Q15+'04'!Q15+'05'!Q15+'06'!Q15+'07'!Q15+'08'!Q15+'09'!Q15+'10'!Q15+'11'!Q15+'12'!Q15</f>
        <v>171</v>
      </c>
      <c r="R15" s="242">
        <f>'01'!R15+'02'!R15+'03'!R15+'04'!R15+'05'!R15+'06'!R15+'07'!R15+'08'!R15+'09'!R15+'10'!R15+'11'!R15+'12'!R15</f>
        <v>174</v>
      </c>
      <c r="S15" s="240">
        <f>'01'!S15+'02'!S15+'03'!S15+'04'!S15+'05'!S15+'06'!S15+'07'!S15+'08'!S15+'09'!S15+'10'!S15+'11'!S15+'12'!S15</f>
        <v>192</v>
      </c>
      <c r="T15" s="257">
        <f>'01'!T15+'02'!T15+'03'!T15+'04'!T15+'05'!T15+'06'!T15+'07'!T15+'08'!T15+'09'!T15+'10'!T15+'11'!T15+'12'!T15</f>
        <v>1651</v>
      </c>
      <c r="U15" s="239">
        <f>'01'!U15+'02'!U15+'03'!U15+'04'!U15+'05'!U15+'06'!U15+'07'!U15+'08'!U15+'09'!U15+'10'!U15+'11'!U15+'12'!U15</f>
        <v>731</v>
      </c>
      <c r="V15" s="240">
        <f>'01'!V15+'02'!V15+'03'!V15+'04'!V15+'05'!V15+'06'!V15+'07'!V15+'08'!V15+'09'!V15+'10'!V15+'11'!V15+'12'!V15</f>
        <v>931</v>
      </c>
      <c r="W15" s="241">
        <f>'01'!W15+'02'!W15+'03'!W15+'04'!W15+'05'!W15+'06'!W15+'07'!W15+'08'!W15+'09'!W15+'10'!W15+'11'!W15+'12'!W15</f>
        <v>0</v>
      </c>
      <c r="X15" s="239">
        <f>'01'!X15+'02'!X15+'03'!X15+'04'!X15+'05'!X15+'06'!X15+'07'!X15+'08'!X15+'09'!X15+'10'!X15+'11'!X15+'12'!X15</f>
        <v>0</v>
      </c>
      <c r="Y15" s="242">
        <f>'01'!Y15+'02'!Y15+'03'!Y15+'04'!Y15+'05'!Y15+'06'!Y15+'07'!Y15+'08'!Y15+'09'!Y15+'10'!Y15+'11'!Y15+'12'!Y15</f>
        <v>0</v>
      </c>
      <c r="Z15" s="240">
        <f>'01'!Z15+'02'!Z15+'03'!Z15+'04'!Z15+'05'!Z15+'06'!Z15+'07'!Z15+'08'!Z15+'09'!Z15+'10'!Z15+'11'!Z15+'12'!Z15</f>
        <v>0</v>
      </c>
      <c r="AA15" s="264">
        <f>'01'!AA15+'02'!AA15+'03'!AA15+'04'!AA15+'05'!AA15+'06'!AA15+'07'!AA15+'08'!AA15+'09'!AA15+'10'!AA15+'11'!AA15+'12'!AA15</f>
        <v>438</v>
      </c>
      <c r="AB15" s="239">
        <f>'01'!AB15+'02'!AB15+'03'!AB15+'04'!AB15+'05'!AB15+'06'!AB15+'07'!AB15+'08'!AB15+'09'!AB15+'10'!AB15+'11'!AB15+'12'!AB15</f>
        <v>120</v>
      </c>
      <c r="AC15" s="242">
        <f>'01'!AC15+'02'!AC15+'03'!AC15+'04'!AC15+'05'!AC15+'06'!AC15+'07'!AC15+'08'!AC15+'09'!AC15+'10'!AC15+'11'!AC15+'12'!AC15</f>
        <v>318</v>
      </c>
      <c r="AD15" s="240">
        <f>'01'!AD15+'02'!AD15+'03'!AD15+'04'!AD15+'05'!AD15+'06'!AD15+'07'!AD15+'08'!AD15+'09'!AD15+'10'!AD15+'11'!AD15+'12'!AD15</f>
        <v>0</v>
      </c>
      <c r="AE15" s="244">
        <f>'01'!AE15+'02'!AE15+'03'!AE15+'04'!AE15+'05'!AE15+'06'!AE15+'07'!AE15+'08'!AE15+'09'!AE15+'10'!AE15+'11'!AE15+'12'!AE15</f>
        <v>24</v>
      </c>
      <c r="AF15" s="244">
        <f>'01'!AF15+'02'!AF15+'03'!AF15+'04'!AF15+'05'!AF15+'06'!AF15+'07'!AF15+'08'!AF15+'09'!AF15+'10'!AF15+'11'!AF15+'12'!AF15</f>
        <v>0</v>
      </c>
      <c r="AG15" s="239">
        <f>'01'!AG15+'02'!AG15+'03'!AG15+'04'!AG15+'05'!AG15+'06'!AG15+'07'!AG15+'08'!AG15+'09'!AG15+'10'!AG15+'11'!AG15+'12'!AG15</f>
        <v>84</v>
      </c>
      <c r="AH15" s="240">
        <f>'01'!AH15+'02'!AH15+'03'!AH15+'04'!AH15+'05'!AH15+'06'!AH15+'07'!AH15+'08'!AH15+'09'!AH15+'10'!AH15+'11'!AH15+'12'!AH15</f>
        <v>158</v>
      </c>
      <c r="AI15" s="248">
        <f>'01'!AI15+'02'!AI15+'03'!AI15+'04'!AI15+'05'!AI15+'06'!AI15+'07'!AI15+'08'!AI15+'09'!AI15+'10'!AI15+'11'!AI15+'12'!AI15</f>
        <v>1211</v>
      </c>
      <c r="AJ15" s="246">
        <f>'01'!AJ15+'02'!AJ15+'03'!AJ15+'04'!AJ15+'05'!AJ15+'06'!AJ15+'07'!AJ15+'08'!AJ15+'09'!AJ15+'10'!AJ15+'11'!AJ15+'12'!AJ15</f>
        <v>0</v>
      </c>
      <c r="AK15" s="240">
        <f>'01'!AK15+'02'!AK15+'03'!AK15+'04'!AK15+'05'!AK15+'06'!AK15+'07'!AK15+'08'!AK15+'09'!AK15+'10'!AK15+'11'!AK15+'12'!AK15</f>
        <v>26</v>
      </c>
      <c r="AL15" s="246">
        <f>'01'!AL15+'02'!AL15+'03'!AL15+'04'!AL15+'05'!AL15+'06'!AL15+'07'!AL15+'08'!AL15+'09'!AL15+'10'!AL15+'11'!AL15+'12'!AL15</f>
        <v>0</v>
      </c>
      <c r="AM15" s="240">
        <f>'01'!AM15+'02'!AM15+'03'!AM15+'04'!AM15+'05'!AM15+'06'!AM15+'07'!AM15+'08'!AM15+'09'!AM15+'10'!AM15+'11'!AM15+'12'!AM15</f>
        <v>185</v>
      </c>
      <c r="AN15" s="249">
        <f>'01'!AN15+'02'!AN15+'03'!AN15+'04'!AN15+'05'!AN15+'06'!AN15+'07'!AN15+'08'!AN15+'09'!AN15+'10'!AN15+'11'!AN15+'12'!AN15</f>
        <v>0</v>
      </c>
      <c r="AO15" s="249">
        <f>'01'!AO15+'02'!AO15+'03'!AO15+'04'!AO15+'05'!AO15+'06'!AO15+'07'!AO15+'08'!AO15+'09'!AO15+'10'!AO15+'11'!AO15+'12'!AO15</f>
        <v>0</v>
      </c>
      <c r="AP15" s="249">
        <f>'01'!AP15+'02'!AP15+'03'!AP15+'04'!AP15+'05'!AP15+'06'!AP15+'07'!AP15+'08'!AP15+'09'!AP15+'10'!AP15+'11'!AP15+'12'!AP15</f>
        <v>0</v>
      </c>
      <c r="AQ15" s="249">
        <f>'01'!AQ15+'02'!AQ15+'03'!AQ15+'04'!AQ15+'05'!AQ15+'06'!AQ15+'07'!AQ15+'08'!AQ15+'09'!AQ15+'10'!AQ15+'11'!AQ15+'12'!AQ15</f>
        <v>0</v>
      </c>
      <c r="AR15" s="250">
        <f>'01'!AR15+'02'!AR15+'03'!AR15+'04'!AR15+'05'!AR15+'06'!AR15+'07'!AR15+'08'!AR15+'09'!AR15+'10'!AR15+'11'!AR15+'12'!AR15</f>
        <v>0</v>
      </c>
      <c r="AS15" s="251">
        <f>'01'!AS15+'02'!AS15+'03'!AS15+'04'!AS15+'05'!AS15+'06'!AS15+'07'!AS15+'08'!AS15+'09'!AS15+'10'!AS15+'11'!AS15+'12'!AS15</f>
        <v>0</v>
      </c>
      <c r="AT15" s="260">
        <f>'01'!AT15+'02'!AT15+'03'!AT15+'04'!AT15+'05'!AT15+'06'!AT15+'07'!AT15+'08'!AT15+'09'!AT15+'10'!AT15+'11'!AT15+'12'!AT15</f>
        <v>0</v>
      </c>
      <c r="AU15" s="261">
        <f>'01'!AU15+'02'!AU15+'03'!AU15+'04'!AU15+'05'!AU15+'06'!AU15+'07'!AU15+'08'!AU15+'09'!AU15+'10'!AU15+'11'!AU15+'12'!AU15</f>
        <v>0</v>
      </c>
      <c r="AV15" s="252">
        <f>'01'!AV15+'02'!AV15+'03'!AV15+'04'!AV15+'05'!AV15+'06'!AV15+'07'!AV15+'08'!AV15+'09'!AV15+'10'!AV15+'11'!AV15+'12'!AV15</f>
        <v>0</v>
      </c>
      <c r="AW15" s="246">
        <f>'01'!AW15+'02'!AW15+'03'!AW15+'04'!AW15+'05'!AW15+'06'!AW15+'07'!AW15+'08'!AW15+'09'!AW15+'10'!AW15+'11'!AW15+'12'!AW15</f>
        <v>0</v>
      </c>
      <c r="AX15" s="240">
        <f>'01'!AX15+'02'!AX15+'03'!AX15+'04'!AX15+'05'!AX15+'06'!AX15+'07'!AX15+'08'!AX15+'09'!AX15+'10'!AX15+'11'!AX15+'12'!AX15</f>
        <v>0</v>
      </c>
      <c r="AY15" s="253" t="str">
        <f t="shared" si="3"/>
        <v/>
      </c>
      <c r="AZ15" s="254"/>
      <c r="BA15" s="254"/>
      <c r="BB15" s="254"/>
      <c r="BC15" s="254"/>
      <c r="BD15" s="254"/>
      <c r="BE15" s="254"/>
      <c r="BF15" s="254"/>
      <c r="BG15" s="254"/>
      <c r="BH15" s="254"/>
      <c r="BI15" s="212"/>
      <c r="BJ15" s="212"/>
      <c r="BK15" s="212"/>
      <c r="BL15" s="212"/>
      <c r="BM15" s="212"/>
      <c r="BX15" s="201"/>
      <c r="CA15" s="255" t="str">
        <f t="shared" si="7"/>
        <v/>
      </c>
      <c r="CB15" s="255" t="str">
        <f t="shared" si="8"/>
        <v/>
      </c>
      <c r="CC15" s="255" t="str">
        <f t="shared" si="9"/>
        <v/>
      </c>
      <c r="CD15" s="255" t="str">
        <f t="shared" si="10"/>
        <v/>
      </c>
      <c r="CE15" s="255" t="str">
        <f t="shared" si="11"/>
        <v/>
      </c>
      <c r="CF15" s="255"/>
      <c r="CG15" s="256">
        <f t="shared" si="4"/>
        <v>0</v>
      </c>
      <c r="CH15" s="256">
        <f t="shared" si="5"/>
        <v>0</v>
      </c>
      <c r="CI15" s="256">
        <f t="shared" si="0"/>
        <v>0</v>
      </c>
      <c r="CJ15" s="256">
        <f t="shared" si="1"/>
        <v>0</v>
      </c>
      <c r="CK15" s="256">
        <f t="shared" si="2"/>
        <v>0</v>
      </c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</row>
    <row r="16" spans="1:104" ht="16.350000000000001" customHeight="1" x14ac:dyDescent="0.2">
      <c r="A16" s="241" t="s">
        <v>17</v>
      </c>
      <c r="B16" s="233">
        <f t="shared" si="6"/>
        <v>521</v>
      </c>
      <c r="C16" s="239">
        <f>'01'!C16+'02'!C16+'03'!C16+'04'!C16+'05'!C16+'06'!C16+'07'!C16+'08'!C16+'09'!C16+'10'!C16+'11'!C16+'12'!C16</f>
        <v>345</v>
      </c>
      <c r="D16" s="242">
        <f>'01'!D16+'02'!D16+'03'!D16+'04'!D16+'05'!D16+'06'!D16+'07'!D16+'08'!D16+'09'!D16+'10'!D16+'11'!D16+'12'!D16</f>
        <v>90</v>
      </c>
      <c r="E16" s="242">
        <f>'01'!E16+'02'!E16+'03'!E16+'04'!E16+'05'!E16+'06'!E16+'07'!E16+'08'!E16+'09'!E16+'10'!E16+'11'!E16+'12'!E16</f>
        <v>63</v>
      </c>
      <c r="F16" s="242">
        <f>'01'!F16+'02'!F16+'03'!F16+'04'!F16+'05'!F16+'06'!F16+'07'!F16+'08'!F16+'09'!F16+'10'!F16+'11'!F16+'12'!F16</f>
        <v>23</v>
      </c>
      <c r="G16" s="242">
        <f>'01'!G16+'02'!G16+'03'!G16+'04'!G16+'05'!G16+'06'!G16+'07'!G16+'08'!G16+'09'!G16+'10'!G16+'11'!G16+'12'!G16</f>
        <v>0</v>
      </c>
      <c r="H16" s="242">
        <f>'01'!H16+'02'!H16+'03'!H16+'04'!H16+'05'!H16+'06'!H16+'07'!H16+'08'!H16+'09'!H16+'10'!H16+'11'!H16+'12'!H16</f>
        <v>0</v>
      </c>
      <c r="I16" s="242">
        <f>'01'!I16+'02'!I16+'03'!I16+'04'!I16+'05'!I16+'06'!I16+'07'!I16+'08'!I16+'09'!I16+'10'!I16+'11'!I16+'12'!I16</f>
        <v>0</v>
      </c>
      <c r="J16" s="242">
        <f>'01'!J16+'02'!J16+'03'!J16+'04'!J16+'05'!J16+'06'!J16+'07'!J16+'08'!J16+'09'!J16+'10'!J16+'11'!J16+'12'!J16</f>
        <v>0</v>
      </c>
      <c r="K16" s="242">
        <f>'01'!K16+'02'!K16+'03'!K16+'04'!K16+'05'!K16+'06'!K16+'07'!K16+'08'!K16+'09'!K16+'10'!K16+'11'!K16+'12'!K16</f>
        <v>0</v>
      </c>
      <c r="L16" s="242">
        <f>'01'!L16+'02'!L16+'03'!L16+'04'!L16+'05'!L16+'06'!L16+'07'!L16+'08'!L16+'09'!L16+'10'!L16+'11'!L16+'12'!L16</f>
        <v>0</v>
      </c>
      <c r="M16" s="242">
        <f>'01'!M16+'02'!M16+'03'!M16+'04'!M16+'05'!M16+'06'!M16+'07'!M16+'08'!M16+'09'!M16+'10'!M16+'11'!M16+'12'!M16</f>
        <v>0</v>
      </c>
      <c r="N16" s="242">
        <f>'01'!N16+'02'!N16+'03'!N16+'04'!N16+'05'!N16+'06'!N16+'07'!N16+'08'!N16+'09'!N16+'10'!N16+'11'!N16+'12'!N16</f>
        <v>0</v>
      </c>
      <c r="O16" s="242">
        <f>'01'!O16+'02'!O16+'03'!O16+'04'!O16+'05'!O16+'06'!O16+'07'!O16+'08'!O16+'09'!O16+'10'!O16+'11'!O16+'12'!O16</f>
        <v>0</v>
      </c>
      <c r="P16" s="242">
        <f>'01'!P16+'02'!P16+'03'!P16+'04'!P16+'05'!P16+'06'!P16+'07'!P16+'08'!P16+'09'!P16+'10'!P16+'11'!P16+'12'!P16</f>
        <v>0</v>
      </c>
      <c r="Q16" s="242">
        <f>'01'!Q16+'02'!Q16+'03'!Q16+'04'!Q16+'05'!Q16+'06'!Q16+'07'!Q16+'08'!Q16+'09'!Q16+'10'!Q16+'11'!Q16+'12'!Q16</f>
        <v>0</v>
      </c>
      <c r="R16" s="242">
        <f>'01'!R16+'02'!R16+'03'!R16+'04'!R16+'05'!R16+'06'!R16+'07'!R16+'08'!R16+'09'!R16+'10'!R16+'11'!R16+'12'!R16</f>
        <v>0</v>
      </c>
      <c r="S16" s="240">
        <f>'01'!S16+'02'!S16+'03'!S16+'04'!S16+'05'!S16+'06'!S16+'07'!S16+'08'!S16+'09'!S16+'10'!S16+'11'!S16+'12'!S16</f>
        <v>0</v>
      </c>
      <c r="T16" s="257">
        <f>'01'!T16+'02'!T16+'03'!T16+'04'!T16+'05'!T16+'06'!T16+'07'!T16+'08'!T16+'09'!T16+'10'!T16+'11'!T16+'12'!T16</f>
        <v>519</v>
      </c>
      <c r="U16" s="239">
        <f>'01'!U16+'02'!U16+'03'!U16+'04'!U16+'05'!U16+'06'!U16+'07'!U16+'08'!U16+'09'!U16+'10'!U16+'11'!U16+'12'!U16</f>
        <v>287</v>
      </c>
      <c r="V16" s="240">
        <f>'01'!V16+'02'!V16+'03'!V16+'04'!V16+'05'!V16+'06'!V16+'07'!V16+'08'!V16+'09'!V16+'10'!V16+'11'!V16+'12'!V16</f>
        <v>234</v>
      </c>
      <c r="W16" s="241">
        <f>'01'!W16+'02'!W16+'03'!W16+'04'!W16+'05'!W16+'06'!W16+'07'!W16+'08'!W16+'09'!W16+'10'!W16+'11'!W16+'12'!W16</f>
        <v>251</v>
      </c>
      <c r="X16" s="239">
        <f>'01'!X16+'02'!X16+'03'!X16+'04'!X16+'05'!X16+'06'!X16+'07'!X16+'08'!X16+'09'!X16+'10'!X16+'11'!X16+'12'!X16</f>
        <v>78</v>
      </c>
      <c r="Y16" s="242">
        <f>'01'!Y16+'02'!Y16+'03'!Y16+'04'!Y16+'05'!Y16+'06'!Y16+'07'!Y16+'08'!Y16+'09'!Y16+'10'!Y16+'11'!Y16+'12'!Y16</f>
        <v>173</v>
      </c>
      <c r="Z16" s="240">
        <f>'01'!Z16+'02'!Z16+'03'!Z16+'04'!Z16+'05'!Z16+'06'!Z16+'07'!Z16+'08'!Z16+'09'!Z16+'10'!Z16+'11'!Z16+'12'!Z16</f>
        <v>0</v>
      </c>
      <c r="AA16" s="264">
        <f>'01'!AA16+'02'!AA16+'03'!AA16+'04'!AA16+'05'!AA16+'06'!AA16+'07'!AA16+'08'!AA16+'09'!AA16+'10'!AA16+'11'!AA16+'12'!AA16</f>
        <v>4</v>
      </c>
      <c r="AB16" s="239">
        <f>'01'!AB16+'02'!AB16+'03'!AB16+'04'!AB16+'05'!AB16+'06'!AB16+'07'!AB16+'08'!AB16+'09'!AB16+'10'!AB16+'11'!AB16+'12'!AB16</f>
        <v>0</v>
      </c>
      <c r="AC16" s="242">
        <f>'01'!AC16+'02'!AC16+'03'!AC16+'04'!AC16+'05'!AC16+'06'!AC16+'07'!AC16+'08'!AC16+'09'!AC16+'10'!AC16+'11'!AC16+'12'!AC16</f>
        <v>4</v>
      </c>
      <c r="AD16" s="240">
        <f>'01'!AD16+'02'!AD16+'03'!AD16+'04'!AD16+'05'!AD16+'06'!AD16+'07'!AD16+'08'!AD16+'09'!AD16+'10'!AD16+'11'!AD16+'12'!AD16</f>
        <v>0</v>
      </c>
      <c r="AE16" s="244">
        <f>'01'!AE16+'02'!AE16+'03'!AE16+'04'!AE16+'05'!AE16+'06'!AE16+'07'!AE16+'08'!AE16+'09'!AE16+'10'!AE16+'11'!AE16+'12'!AE16</f>
        <v>77</v>
      </c>
      <c r="AF16" s="244">
        <f>'01'!AF16+'02'!AF16+'03'!AF16+'04'!AF16+'05'!AF16+'06'!AF16+'07'!AF16+'08'!AF16+'09'!AF16+'10'!AF16+'11'!AF16+'12'!AF16</f>
        <v>0</v>
      </c>
      <c r="AG16" s="239">
        <f>'01'!AG16+'02'!AG16+'03'!AG16+'04'!AG16+'05'!AG16+'06'!AG16+'07'!AG16+'08'!AG16+'09'!AG16+'10'!AG16+'11'!AG16+'12'!AG16</f>
        <v>8</v>
      </c>
      <c r="AH16" s="240">
        <f>'01'!AH16+'02'!AH16+'03'!AH16+'04'!AH16+'05'!AH16+'06'!AH16+'07'!AH16+'08'!AH16+'09'!AH16+'10'!AH16+'11'!AH16+'12'!AH16</f>
        <v>22</v>
      </c>
      <c r="AI16" s="248">
        <f>'01'!AI16+'02'!AI16+'03'!AI16+'04'!AI16+'05'!AI16+'06'!AI16+'07'!AI16+'08'!AI16+'09'!AI16+'10'!AI16+'11'!AI16+'12'!AI16</f>
        <v>187</v>
      </c>
      <c r="AJ16" s="246">
        <f>'01'!AJ16+'02'!AJ16+'03'!AJ16+'04'!AJ16+'05'!AJ16+'06'!AJ16+'07'!AJ16+'08'!AJ16+'09'!AJ16+'10'!AJ16+'11'!AJ16+'12'!AJ16</f>
        <v>45</v>
      </c>
      <c r="AK16" s="240">
        <f>'01'!AK16+'02'!AK16+'03'!AK16+'04'!AK16+'05'!AK16+'06'!AK16+'07'!AK16+'08'!AK16+'09'!AK16+'10'!AK16+'11'!AK16+'12'!AK16</f>
        <v>0</v>
      </c>
      <c r="AL16" s="246">
        <f>'01'!AL16+'02'!AL16+'03'!AL16+'04'!AL16+'05'!AL16+'06'!AL16+'07'!AL16+'08'!AL16+'09'!AL16+'10'!AL16+'11'!AL16+'12'!AL16</f>
        <v>10</v>
      </c>
      <c r="AM16" s="240">
        <f>'01'!AM16+'02'!AM16+'03'!AM16+'04'!AM16+'05'!AM16+'06'!AM16+'07'!AM16+'08'!AM16+'09'!AM16+'10'!AM16+'11'!AM16+'12'!AM16</f>
        <v>0</v>
      </c>
      <c r="AN16" s="249">
        <f>'01'!AN16+'02'!AN16+'03'!AN16+'04'!AN16+'05'!AN16+'06'!AN16+'07'!AN16+'08'!AN16+'09'!AN16+'10'!AN16+'11'!AN16+'12'!AN16</f>
        <v>0</v>
      </c>
      <c r="AO16" s="249">
        <f>'01'!AO16+'02'!AO16+'03'!AO16+'04'!AO16+'05'!AO16+'06'!AO16+'07'!AO16+'08'!AO16+'09'!AO16+'10'!AO16+'11'!AO16+'12'!AO16</f>
        <v>0</v>
      </c>
      <c r="AP16" s="249">
        <f>'01'!AP16+'02'!AP16+'03'!AP16+'04'!AP16+'05'!AP16+'06'!AP16+'07'!AP16+'08'!AP16+'09'!AP16+'10'!AP16+'11'!AP16+'12'!AP16</f>
        <v>0</v>
      </c>
      <c r="AQ16" s="249">
        <f>'01'!AQ16+'02'!AQ16+'03'!AQ16+'04'!AQ16+'05'!AQ16+'06'!AQ16+'07'!AQ16+'08'!AQ16+'09'!AQ16+'10'!AQ16+'11'!AQ16+'12'!AQ16</f>
        <v>0</v>
      </c>
      <c r="AR16" s="250">
        <f>'01'!AR16+'02'!AR16+'03'!AR16+'04'!AR16+'05'!AR16+'06'!AR16+'07'!AR16+'08'!AR16+'09'!AR16+'10'!AR16+'11'!AR16+'12'!AR16</f>
        <v>0</v>
      </c>
      <c r="AS16" s="251">
        <f>'01'!AS16+'02'!AS16+'03'!AS16+'04'!AS16+'05'!AS16+'06'!AS16+'07'!AS16+'08'!AS16+'09'!AS16+'10'!AS16+'11'!AS16+'12'!AS16</f>
        <v>0</v>
      </c>
      <c r="AT16" s="260">
        <f>'01'!AT16+'02'!AT16+'03'!AT16+'04'!AT16+'05'!AT16+'06'!AT16+'07'!AT16+'08'!AT16+'09'!AT16+'10'!AT16+'11'!AT16+'12'!AT16</f>
        <v>0</v>
      </c>
      <c r="AU16" s="261">
        <f>'01'!AU16+'02'!AU16+'03'!AU16+'04'!AU16+'05'!AU16+'06'!AU16+'07'!AU16+'08'!AU16+'09'!AU16+'10'!AU16+'11'!AU16+'12'!AU16</f>
        <v>0</v>
      </c>
      <c r="AV16" s="252">
        <f>'01'!AV16+'02'!AV16+'03'!AV16+'04'!AV16+'05'!AV16+'06'!AV16+'07'!AV16+'08'!AV16+'09'!AV16+'10'!AV16+'11'!AV16+'12'!AV16</f>
        <v>0</v>
      </c>
      <c r="AW16" s="246">
        <f>'01'!AW16+'02'!AW16+'03'!AW16+'04'!AW16+'05'!AW16+'06'!AW16+'07'!AW16+'08'!AW16+'09'!AW16+'10'!AW16+'11'!AW16+'12'!AW16</f>
        <v>0</v>
      </c>
      <c r="AX16" s="240">
        <f>'01'!AX16+'02'!AX16+'03'!AX16+'04'!AX16+'05'!AX16+'06'!AX16+'07'!AX16+'08'!AX16+'09'!AX16+'10'!AX16+'11'!AX16+'12'!AX16</f>
        <v>0</v>
      </c>
      <c r="AY16" s="253" t="str">
        <f t="shared" si="3"/>
        <v/>
      </c>
      <c r="AZ16" s="254"/>
      <c r="BA16" s="254"/>
      <c r="BB16" s="254"/>
      <c r="BC16" s="254"/>
      <c r="BD16" s="254"/>
      <c r="BE16" s="254"/>
      <c r="BF16" s="254"/>
      <c r="BG16" s="254"/>
      <c r="BH16" s="254"/>
      <c r="BI16" s="212"/>
      <c r="BJ16" s="212"/>
      <c r="BK16" s="212"/>
      <c r="BL16" s="212"/>
      <c r="BM16" s="212"/>
      <c r="BX16" s="201"/>
      <c r="CA16" s="255" t="str">
        <f t="shared" si="7"/>
        <v/>
      </c>
      <c r="CB16" s="255" t="str">
        <f t="shared" si="8"/>
        <v/>
      </c>
      <c r="CC16" s="255" t="str">
        <f t="shared" si="9"/>
        <v/>
      </c>
      <c r="CD16" s="255" t="str">
        <f t="shared" si="10"/>
        <v/>
      </c>
      <c r="CE16" s="255" t="str">
        <f t="shared" si="11"/>
        <v/>
      </c>
      <c r="CF16" s="255"/>
      <c r="CG16" s="256">
        <f t="shared" si="4"/>
        <v>0</v>
      </c>
      <c r="CH16" s="256">
        <f t="shared" si="5"/>
        <v>0</v>
      </c>
      <c r="CI16" s="256">
        <f t="shared" si="0"/>
        <v>0</v>
      </c>
      <c r="CJ16" s="256">
        <f t="shared" si="1"/>
        <v>0</v>
      </c>
      <c r="CK16" s="256">
        <f t="shared" si="2"/>
        <v>0</v>
      </c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</row>
    <row r="17" spans="1:104" ht="16.350000000000001" customHeight="1" x14ac:dyDescent="0.2">
      <c r="A17" s="241" t="s">
        <v>18</v>
      </c>
      <c r="B17" s="233">
        <f t="shared" si="6"/>
        <v>1889</v>
      </c>
      <c r="C17" s="239">
        <f>'01'!C17+'02'!C17+'03'!C17+'04'!C17+'05'!C17+'06'!C17+'07'!C17+'08'!C17+'09'!C17+'10'!C17+'11'!C17+'12'!C17</f>
        <v>0</v>
      </c>
      <c r="D17" s="242">
        <f>'01'!D17+'02'!D17+'03'!D17+'04'!D17+'05'!D17+'06'!D17+'07'!D17+'08'!D17+'09'!D17+'10'!D17+'11'!D17+'12'!D17</f>
        <v>0</v>
      </c>
      <c r="E17" s="242">
        <f>'01'!E17+'02'!E17+'03'!E17+'04'!E17+'05'!E17+'06'!E17+'07'!E17+'08'!E17+'09'!E17+'10'!E17+'11'!E17+'12'!E17</f>
        <v>1</v>
      </c>
      <c r="F17" s="242">
        <f>'01'!F17+'02'!F17+'03'!F17+'04'!F17+'05'!F17+'06'!F17+'07'!F17+'08'!F17+'09'!F17+'10'!F17+'11'!F17+'12'!F17</f>
        <v>24</v>
      </c>
      <c r="G17" s="242">
        <f>'01'!G17+'02'!G17+'03'!G17+'04'!G17+'05'!G17+'06'!G17+'07'!G17+'08'!G17+'09'!G17+'10'!G17+'11'!G17+'12'!G17</f>
        <v>14</v>
      </c>
      <c r="H17" s="242">
        <f>'01'!H17+'02'!H17+'03'!H17+'04'!H17+'05'!H17+'06'!H17+'07'!H17+'08'!H17+'09'!H17+'10'!H17+'11'!H17+'12'!H17</f>
        <v>10</v>
      </c>
      <c r="I17" s="242">
        <f>'01'!I17+'02'!I17+'03'!I17+'04'!I17+'05'!I17+'06'!I17+'07'!I17+'08'!I17+'09'!I17+'10'!I17+'11'!I17+'12'!I17</f>
        <v>18</v>
      </c>
      <c r="J17" s="242">
        <f>'01'!J17+'02'!J17+'03'!J17+'04'!J17+'05'!J17+'06'!J17+'07'!J17+'08'!J17+'09'!J17+'10'!J17+'11'!J17+'12'!J17</f>
        <v>36</v>
      </c>
      <c r="K17" s="242">
        <f>'01'!K17+'02'!K17+'03'!K17+'04'!K17+'05'!K17+'06'!K17+'07'!K17+'08'!K17+'09'!K17+'10'!K17+'11'!K17+'12'!K17</f>
        <v>43</v>
      </c>
      <c r="L17" s="242">
        <f>'01'!L17+'02'!L17+'03'!L17+'04'!L17+'05'!L17+'06'!L17+'07'!L17+'08'!L17+'09'!L17+'10'!L17+'11'!L17+'12'!L17</f>
        <v>62</v>
      </c>
      <c r="M17" s="242">
        <f>'01'!M17+'02'!M17+'03'!M17+'04'!M17+'05'!M17+'06'!M17+'07'!M17+'08'!M17+'09'!M17+'10'!M17+'11'!M17+'12'!M17</f>
        <v>110</v>
      </c>
      <c r="N17" s="242">
        <f>'01'!N17+'02'!N17+'03'!N17+'04'!N17+'05'!N17+'06'!N17+'07'!N17+'08'!N17+'09'!N17+'10'!N17+'11'!N17+'12'!N17</f>
        <v>190</v>
      </c>
      <c r="O17" s="242">
        <f>'01'!O17+'02'!O17+'03'!O17+'04'!O17+'05'!O17+'06'!O17+'07'!O17+'08'!O17+'09'!O17+'10'!O17+'11'!O17+'12'!O17</f>
        <v>221</v>
      </c>
      <c r="P17" s="242">
        <f>'01'!P17+'02'!P17+'03'!P17+'04'!P17+'05'!P17+'06'!P17+'07'!P17+'08'!P17+'09'!P17+'10'!P17+'11'!P17+'12'!P17</f>
        <v>283</v>
      </c>
      <c r="Q17" s="242">
        <f>'01'!Q17+'02'!Q17+'03'!Q17+'04'!Q17+'05'!Q17+'06'!Q17+'07'!Q17+'08'!Q17+'09'!Q17+'10'!Q17+'11'!Q17+'12'!Q17</f>
        <v>295</v>
      </c>
      <c r="R17" s="242">
        <f>'01'!R17+'02'!R17+'03'!R17+'04'!R17+'05'!R17+'06'!R17+'07'!R17+'08'!R17+'09'!R17+'10'!R17+'11'!R17+'12'!R17</f>
        <v>259</v>
      </c>
      <c r="S17" s="240">
        <f>'01'!S17+'02'!S17+'03'!S17+'04'!S17+'05'!S17+'06'!S17+'07'!S17+'08'!S17+'09'!S17+'10'!S17+'11'!S17+'12'!S17</f>
        <v>323</v>
      </c>
      <c r="T17" s="257">
        <f>'01'!T17+'02'!T17+'03'!T17+'04'!T17+'05'!T17+'06'!T17+'07'!T17+'08'!T17+'09'!T17+'10'!T17+'11'!T17+'12'!T17</f>
        <v>1884</v>
      </c>
      <c r="U17" s="239">
        <f>'01'!U17+'02'!U17+'03'!U17+'04'!U17+'05'!U17+'06'!U17+'07'!U17+'08'!U17+'09'!U17+'10'!U17+'11'!U17+'12'!U17</f>
        <v>1060</v>
      </c>
      <c r="V17" s="240">
        <f>'01'!V17+'02'!V17+'03'!V17+'04'!V17+'05'!V17+'06'!V17+'07'!V17+'08'!V17+'09'!V17+'10'!V17+'11'!V17+'12'!V17</f>
        <v>829</v>
      </c>
      <c r="W17" s="241">
        <f>'01'!W17+'02'!W17+'03'!W17+'04'!W17+'05'!W17+'06'!W17+'07'!W17+'08'!W17+'09'!W17+'10'!W17+'11'!W17+'12'!W17</f>
        <v>1</v>
      </c>
      <c r="X17" s="239">
        <f>'01'!X17+'02'!X17+'03'!X17+'04'!X17+'05'!X17+'06'!X17+'07'!X17+'08'!X17+'09'!X17+'10'!X17+'11'!X17+'12'!X17</f>
        <v>0</v>
      </c>
      <c r="Y17" s="242">
        <f>'01'!Y17+'02'!Y17+'03'!Y17+'04'!Y17+'05'!Y17+'06'!Y17+'07'!Y17+'08'!Y17+'09'!Y17+'10'!Y17+'11'!Y17+'12'!Y17</f>
        <v>1</v>
      </c>
      <c r="Z17" s="240">
        <f>'01'!Z17+'02'!Z17+'03'!Z17+'04'!Z17+'05'!Z17+'06'!Z17+'07'!Z17+'08'!Z17+'09'!Z17+'10'!Z17+'11'!Z17+'12'!Z17</f>
        <v>0</v>
      </c>
      <c r="AA17" s="264">
        <f>'01'!AA17+'02'!AA17+'03'!AA17+'04'!AA17+'05'!AA17+'06'!AA17+'07'!AA17+'08'!AA17+'09'!AA17+'10'!AA17+'11'!AA17+'12'!AA17</f>
        <v>873</v>
      </c>
      <c r="AB17" s="239">
        <f>'01'!AB17+'02'!AB17+'03'!AB17+'04'!AB17+'05'!AB17+'06'!AB17+'07'!AB17+'08'!AB17+'09'!AB17+'10'!AB17+'11'!AB17+'12'!AB17</f>
        <v>270</v>
      </c>
      <c r="AC17" s="242">
        <f>'01'!AC17+'02'!AC17+'03'!AC17+'04'!AC17+'05'!AC17+'06'!AC17+'07'!AC17+'08'!AC17+'09'!AC17+'10'!AC17+'11'!AC17+'12'!AC17</f>
        <v>603</v>
      </c>
      <c r="AD17" s="240">
        <f>'01'!AD17+'02'!AD17+'03'!AD17+'04'!AD17+'05'!AD17+'06'!AD17+'07'!AD17+'08'!AD17+'09'!AD17+'10'!AD17+'11'!AD17+'12'!AD17</f>
        <v>0</v>
      </c>
      <c r="AE17" s="244">
        <f>'01'!AE17+'02'!AE17+'03'!AE17+'04'!AE17+'05'!AE17+'06'!AE17+'07'!AE17+'08'!AE17+'09'!AE17+'10'!AE17+'11'!AE17+'12'!AE17</f>
        <v>263</v>
      </c>
      <c r="AF17" s="244">
        <f>'01'!AF17+'02'!AF17+'03'!AF17+'04'!AF17+'05'!AF17+'06'!AF17+'07'!AF17+'08'!AF17+'09'!AF17+'10'!AF17+'11'!AF17+'12'!AF17</f>
        <v>140</v>
      </c>
      <c r="AG17" s="239">
        <f>'01'!AG17+'02'!AG17+'03'!AG17+'04'!AG17+'05'!AG17+'06'!AG17+'07'!AG17+'08'!AG17+'09'!AG17+'10'!AG17+'11'!AG17+'12'!AG17</f>
        <v>191</v>
      </c>
      <c r="AH17" s="240">
        <f>'01'!AH17+'02'!AH17+'03'!AH17+'04'!AH17+'05'!AH17+'06'!AH17+'07'!AH17+'08'!AH17+'09'!AH17+'10'!AH17+'11'!AH17+'12'!AH17</f>
        <v>160</v>
      </c>
      <c r="AI17" s="248">
        <f>'01'!AI17+'02'!AI17+'03'!AI17+'04'!AI17+'05'!AI17+'06'!AI17+'07'!AI17+'08'!AI17+'09'!AI17+'10'!AI17+'11'!AI17+'12'!AI17</f>
        <v>8341</v>
      </c>
      <c r="AJ17" s="246">
        <f>'01'!AJ17+'02'!AJ17+'03'!AJ17+'04'!AJ17+'05'!AJ17+'06'!AJ17+'07'!AJ17+'08'!AJ17+'09'!AJ17+'10'!AJ17+'11'!AJ17+'12'!AJ17</f>
        <v>0</v>
      </c>
      <c r="AK17" s="240">
        <f>'01'!AK17+'02'!AK17+'03'!AK17+'04'!AK17+'05'!AK17+'06'!AK17+'07'!AK17+'08'!AK17+'09'!AK17+'10'!AK17+'11'!AK17+'12'!AK17</f>
        <v>469</v>
      </c>
      <c r="AL17" s="246">
        <f>'01'!AL17+'02'!AL17+'03'!AL17+'04'!AL17+'05'!AL17+'06'!AL17+'07'!AL17+'08'!AL17+'09'!AL17+'10'!AL17+'11'!AL17+'12'!AL17</f>
        <v>0</v>
      </c>
      <c r="AM17" s="240">
        <f>'01'!AM17+'02'!AM17+'03'!AM17+'04'!AM17+'05'!AM17+'06'!AM17+'07'!AM17+'08'!AM17+'09'!AM17+'10'!AM17+'11'!AM17+'12'!AM17</f>
        <v>27</v>
      </c>
      <c r="AN17" s="249">
        <f>'01'!AN17+'02'!AN17+'03'!AN17+'04'!AN17+'05'!AN17+'06'!AN17+'07'!AN17+'08'!AN17+'09'!AN17+'10'!AN17+'11'!AN17+'12'!AN17</f>
        <v>0</v>
      </c>
      <c r="AO17" s="249">
        <f>'01'!AO17+'02'!AO17+'03'!AO17+'04'!AO17+'05'!AO17+'06'!AO17+'07'!AO17+'08'!AO17+'09'!AO17+'10'!AO17+'11'!AO17+'12'!AO17</f>
        <v>0</v>
      </c>
      <c r="AP17" s="249">
        <f>'01'!AP17+'02'!AP17+'03'!AP17+'04'!AP17+'05'!AP17+'06'!AP17+'07'!AP17+'08'!AP17+'09'!AP17+'10'!AP17+'11'!AP17+'12'!AP17</f>
        <v>0</v>
      </c>
      <c r="AQ17" s="249">
        <f>'01'!AQ17+'02'!AQ17+'03'!AQ17+'04'!AQ17+'05'!AQ17+'06'!AQ17+'07'!AQ17+'08'!AQ17+'09'!AQ17+'10'!AQ17+'11'!AQ17+'12'!AQ17</f>
        <v>0</v>
      </c>
      <c r="AR17" s="250">
        <f>'01'!AR17+'02'!AR17+'03'!AR17+'04'!AR17+'05'!AR17+'06'!AR17+'07'!AR17+'08'!AR17+'09'!AR17+'10'!AR17+'11'!AR17+'12'!AR17</f>
        <v>0</v>
      </c>
      <c r="AS17" s="251">
        <f>'01'!AS17+'02'!AS17+'03'!AS17+'04'!AS17+'05'!AS17+'06'!AS17+'07'!AS17+'08'!AS17+'09'!AS17+'10'!AS17+'11'!AS17+'12'!AS17</f>
        <v>0</v>
      </c>
      <c r="AT17" s="260">
        <f>'01'!AT17+'02'!AT17+'03'!AT17+'04'!AT17+'05'!AT17+'06'!AT17+'07'!AT17+'08'!AT17+'09'!AT17+'10'!AT17+'11'!AT17+'12'!AT17</f>
        <v>0</v>
      </c>
      <c r="AU17" s="261">
        <f>'01'!AU17+'02'!AU17+'03'!AU17+'04'!AU17+'05'!AU17+'06'!AU17+'07'!AU17+'08'!AU17+'09'!AU17+'10'!AU17+'11'!AU17+'12'!AU17</f>
        <v>0</v>
      </c>
      <c r="AV17" s="252">
        <f>'01'!AV17+'02'!AV17+'03'!AV17+'04'!AV17+'05'!AV17+'06'!AV17+'07'!AV17+'08'!AV17+'09'!AV17+'10'!AV17+'11'!AV17+'12'!AV17</f>
        <v>0</v>
      </c>
      <c r="AW17" s="246">
        <f>'01'!AW17+'02'!AW17+'03'!AW17+'04'!AW17+'05'!AW17+'06'!AW17+'07'!AW17+'08'!AW17+'09'!AW17+'10'!AW17+'11'!AW17+'12'!AW17</f>
        <v>0</v>
      </c>
      <c r="AX17" s="240">
        <f>'01'!AX17+'02'!AX17+'03'!AX17+'04'!AX17+'05'!AX17+'06'!AX17+'07'!AX17+'08'!AX17+'09'!AX17+'10'!AX17+'11'!AX17+'12'!AX17</f>
        <v>0</v>
      </c>
      <c r="AY17" s="253" t="str">
        <f t="shared" si="3"/>
        <v/>
      </c>
      <c r="AZ17" s="254"/>
      <c r="BA17" s="254"/>
      <c r="BB17" s="254"/>
      <c r="BC17" s="254"/>
      <c r="BD17" s="254"/>
      <c r="BE17" s="254"/>
      <c r="BF17" s="254"/>
      <c r="BG17" s="254"/>
      <c r="BH17" s="254"/>
      <c r="BI17" s="212"/>
      <c r="BJ17" s="212"/>
      <c r="BK17" s="212"/>
      <c r="BL17" s="212"/>
      <c r="BM17" s="212"/>
      <c r="BX17" s="201"/>
      <c r="CA17" s="255" t="str">
        <f t="shared" si="7"/>
        <v/>
      </c>
      <c r="CB17" s="255" t="str">
        <f t="shared" si="8"/>
        <v/>
      </c>
      <c r="CC17" s="255" t="str">
        <f t="shared" si="9"/>
        <v/>
      </c>
      <c r="CD17" s="255" t="str">
        <f t="shared" si="10"/>
        <v/>
      </c>
      <c r="CE17" s="255" t="str">
        <f t="shared" si="11"/>
        <v/>
      </c>
      <c r="CF17" s="255"/>
      <c r="CG17" s="256">
        <f t="shared" si="4"/>
        <v>0</v>
      </c>
      <c r="CH17" s="256">
        <f t="shared" si="5"/>
        <v>0</v>
      </c>
      <c r="CI17" s="256">
        <f t="shared" si="0"/>
        <v>0</v>
      </c>
      <c r="CJ17" s="256">
        <f t="shared" si="1"/>
        <v>0</v>
      </c>
      <c r="CK17" s="256">
        <f t="shared" si="2"/>
        <v>0</v>
      </c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</row>
    <row r="18" spans="1:104" ht="16.350000000000001" hidden="1" customHeight="1" x14ac:dyDescent="0.2">
      <c r="A18" s="241" t="s">
        <v>19</v>
      </c>
      <c r="B18" s="233">
        <f t="shared" si="6"/>
        <v>0</v>
      </c>
      <c r="C18" s="239">
        <f>'01'!C18+'02'!C18+'03'!C18+'04'!C18+'05'!C18+'06'!C18+'07'!C18+'08'!C18+'09'!C18+'10'!C18+'11'!C18+'12'!C18</f>
        <v>0</v>
      </c>
      <c r="D18" s="242">
        <f>'01'!D18+'02'!D18+'03'!D18+'04'!D18+'05'!D18+'06'!D18+'07'!D18+'08'!D18+'09'!D18+'10'!D18+'11'!D18+'12'!D18</f>
        <v>0</v>
      </c>
      <c r="E18" s="242">
        <f>'01'!E18+'02'!E18+'03'!E18+'04'!E18+'05'!E18+'06'!E18+'07'!E18+'08'!E18+'09'!E18+'10'!E18+'11'!E18+'12'!E18</f>
        <v>0</v>
      </c>
      <c r="F18" s="242">
        <f>'01'!F18+'02'!F18+'03'!F18+'04'!F18+'05'!F18+'06'!F18+'07'!F18+'08'!F18+'09'!F18+'10'!F18+'11'!F18+'12'!F18</f>
        <v>0</v>
      </c>
      <c r="G18" s="242">
        <f>'01'!G18+'02'!G18+'03'!G18+'04'!G18+'05'!G18+'06'!G18+'07'!G18+'08'!G18+'09'!G18+'10'!G18+'11'!G18+'12'!G18</f>
        <v>0</v>
      </c>
      <c r="H18" s="242">
        <f>'01'!H18+'02'!H18+'03'!H18+'04'!H18+'05'!H18+'06'!H18+'07'!H18+'08'!H18+'09'!H18+'10'!H18+'11'!H18+'12'!H18</f>
        <v>0</v>
      </c>
      <c r="I18" s="242">
        <f>'01'!I18+'02'!I18+'03'!I18+'04'!I18+'05'!I18+'06'!I18+'07'!I18+'08'!I18+'09'!I18+'10'!I18+'11'!I18+'12'!I18</f>
        <v>0</v>
      </c>
      <c r="J18" s="242">
        <f>'01'!J18+'02'!J18+'03'!J18+'04'!J18+'05'!J18+'06'!J18+'07'!J18+'08'!J18+'09'!J18+'10'!J18+'11'!J18+'12'!J18</f>
        <v>0</v>
      </c>
      <c r="K18" s="242">
        <f>'01'!K18+'02'!K18+'03'!K18+'04'!K18+'05'!K18+'06'!K18+'07'!K18+'08'!K18+'09'!K18+'10'!K18+'11'!K18+'12'!K18</f>
        <v>0</v>
      </c>
      <c r="L18" s="242">
        <f>'01'!L18+'02'!L18+'03'!L18+'04'!L18+'05'!L18+'06'!L18+'07'!L18+'08'!L18+'09'!L18+'10'!L18+'11'!L18+'12'!L18</f>
        <v>0</v>
      </c>
      <c r="M18" s="242">
        <f>'01'!M18+'02'!M18+'03'!M18+'04'!M18+'05'!M18+'06'!M18+'07'!M18+'08'!M18+'09'!M18+'10'!M18+'11'!M18+'12'!M18</f>
        <v>0</v>
      </c>
      <c r="N18" s="242">
        <f>'01'!N18+'02'!N18+'03'!N18+'04'!N18+'05'!N18+'06'!N18+'07'!N18+'08'!N18+'09'!N18+'10'!N18+'11'!N18+'12'!N18</f>
        <v>0</v>
      </c>
      <c r="O18" s="242">
        <f>'01'!O18+'02'!O18+'03'!O18+'04'!O18+'05'!O18+'06'!O18+'07'!O18+'08'!O18+'09'!O18+'10'!O18+'11'!O18+'12'!O18</f>
        <v>0</v>
      </c>
      <c r="P18" s="242">
        <f>'01'!P18+'02'!P18+'03'!P18+'04'!P18+'05'!P18+'06'!P18+'07'!P18+'08'!P18+'09'!P18+'10'!P18+'11'!P18+'12'!P18</f>
        <v>0</v>
      </c>
      <c r="Q18" s="242">
        <f>'01'!Q18+'02'!Q18+'03'!Q18+'04'!Q18+'05'!Q18+'06'!Q18+'07'!Q18+'08'!Q18+'09'!Q18+'10'!Q18+'11'!Q18+'12'!Q18</f>
        <v>0</v>
      </c>
      <c r="R18" s="242">
        <f>'01'!R18+'02'!R18+'03'!R18+'04'!R18+'05'!R18+'06'!R18+'07'!R18+'08'!R18+'09'!R18+'10'!R18+'11'!R18+'12'!R18</f>
        <v>0</v>
      </c>
      <c r="S18" s="240">
        <f>'01'!S18+'02'!S18+'03'!S18+'04'!S18+'05'!S18+'06'!S18+'07'!S18+'08'!S18+'09'!S18+'10'!S18+'11'!S18+'12'!S18</f>
        <v>0</v>
      </c>
      <c r="T18" s="257">
        <f>'01'!T18+'02'!T18+'03'!T18+'04'!T18+'05'!T18+'06'!T18+'07'!T18+'08'!T18+'09'!T18+'10'!T18+'11'!T18+'12'!T18</f>
        <v>0</v>
      </c>
      <c r="U18" s="239">
        <f>'01'!U18+'02'!U18+'03'!U18+'04'!U18+'05'!U18+'06'!U18+'07'!U18+'08'!U18+'09'!U18+'10'!U18+'11'!U18+'12'!U18</f>
        <v>0</v>
      </c>
      <c r="V18" s="240">
        <f>'01'!V18+'02'!V18+'03'!V18+'04'!V18+'05'!V18+'06'!V18+'07'!V18+'08'!V18+'09'!V18+'10'!V18+'11'!V18+'12'!V18</f>
        <v>0</v>
      </c>
      <c r="W18" s="241">
        <f>'01'!W18+'02'!W18+'03'!W18+'04'!W18+'05'!W18+'06'!W18+'07'!W18+'08'!W18+'09'!W18+'10'!W18+'11'!W18+'12'!W18</f>
        <v>0</v>
      </c>
      <c r="X18" s="239">
        <f>'01'!X18+'02'!X18+'03'!X18+'04'!X18+'05'!X18+'06'!X18+'07'!X18+'08'!X18+'09'!X18+'10'!X18+'11'!X18+'12'!X18</f>
        <v>0</v>
      </c>
      <c r="Y18" s="242">
        <f>'01'!Y18+'02'!Y18+'03'!Y18+'04'!Y18+'05'!Y18+'06'!Y18+'07'!Y18+'08'!Y18+'09'!Y18+'10'!Y18+'11'!Y18+'12'!Y18</f>
        <v>0</v>
      </c>
      <c r="Z18" s="240">
        <f>'01'!Z18+'02'!Z18+'03'!Z18+'04'!Z18+'05'!Z18+'06'!Z18+'07'!Z18+'08'!Z18+'09'!Z18+'10'!Z18+'11'!Z18+'12'!Z18</f>
        <v>0</v>
      </c>
      <c r="AA18" s="264">
        <f>'01'!AA18+'02'!AA18+'03'!AA18+'04'!AA18+'05'!AA18+'06'!AA18+'07'!AA18+'08'!AA18+'09'!AA18+'10'!AA18+'11'!AA18+'12'!AA18</f>
        <v>0</v>
      </c>
      <c r="AB18" s="239">
        <f>'01'!AB18+'02'!AB18+'03'!AB18+'04'!AB18+'05'!AB18+'06'!AB18+'07'!AB18+'08'!AB18+'09'!AB18+'10'!AB18+'11'!AB18+'12'!AB18</f>
        <v>0</v>
      </c>
      <c r="AC18" s="242">
        <f>'01'!AC18+'02'!AC18+'03'!AC18+'04'!AC18+'05'!AC18+'06'!AC18+'07'!AC18+'08'!AC18+'09'!AC18+'10'!AC18+'11'!AC18+'12'!AC18</f>
        <v>0</v>
      </c>
      <c r="AD18" s="240">
        <f>'01'!AD18+'02'!AD18+'03'!AD18+'04'!AD18+'05'!AD18+'06'!AD18+'07'!AD18+'08'!AD18+'09'!AD18+'10'!AD18+'11'!AD18+'12'!AD18</f>
        <v>0</v>
      </c>
      <c r="AE18" s="244">
        <f>'01'!AE18+'02'!AE18+'03'!AE18+'04'!AE18+'05'!AE18+'06'!AE18+'07'!AE18+'08'!AE18+'09'!AE18+'10'!AE18+'11'!AE18+'12'!AE18</f>
        <v>0</v>
      </c>
      <c r="AF18" s="244">
        <f>'01'!AF18+'02'!AF18+'03'!AF18+'04'!AF18+'05'!AF18+'06'!AF18+'07'!AF18+'08'!AF18+'09'!AF18+'10'!AF18+'11'!AF18+'12'!AF18</f>
        <v>0</v>
      </c>
      <c r="AG18" s="239">
        <f>'01'!AG18+'02'!AG18+'03'!AG18+'04'!AG18+'05'!AG18+'06'!AG18+'07'!AG18+'08'!AG18+'09'!AG18+'10'!AG18+'11'!AG18+'12'!AG18</f>
        <v>0</v>
      </c>
      <c r="AH18" s="240">
        <f>'01'!AH18+'02'!AH18+'03'!AH18+'04'!AH18+'05'!AH18+'06'!AH18+'07'!AH18+'08'!AH18+'09'!AH18+'10'!AH18+'11'!AH18+'12'!AH18</f>
        <v>0</v>
      </c>
      <c r="AI18" s="248">
        <f>'01'!AI18+'02'!AI18+'03'!AI18+'04'!AI18+'05'!AI18+'06'!AI18+'07'!AI18+'08'!AI18+'09'!AI18+'10'!AI18+'11'!AI18+'12'!AI18</f>
        <v>0</v>
      </c>
      <c r="AJ18" s="246">
        <f>'01'!AJ18+'02'!AJ18+'03'!AJ18+'04'!AJ18+'05'!AJ18+'06'!AJ18+'07'!AJ18+'08'!AJ18+'09'!AJ18+'10'!AJ18+'11'!AJ18+'12'!AJ18</f>
        <v>0</v>
      </c>
      <c r="AK18" s="240">
        <f>'01'!AK18+'02'!AK18+'03'!AK18+'04'!AK18+'05'!AK18+'06'!AK18+'07'!AK18+'08'!AK18+'09'!AK18+'10'!AK18+'11'!AK18+'12'!AK18</f>
        <v>0</v>
      </c>
      <c r="AL18" s="246">
        <f>'01'!AL18+'02'!AL18+'03'!AL18+'04'!AL18+'05'!AL18+'06'!AL18+'07'!AL18+'08'!AL18+'09'!AL18+'10'!AL18+'11'!AL18+'12'!AL18</f>
        <v>0</v>
      </c>
      <c r="AM18" s="240">
        <f>'01'!AM18+'02'!AM18+'03'!AM18+'04'!AM18+'05'!AM18+'06'!AM18+'07'!AM18+'08'!AM18+'09'!AM18+'10'!AM18+'11'!AM18+'12'!AM18</f>
        <v>0</v>
      </c>
      <c r="AN18" s="249">
        <f>'01'!AN18+'02'!AN18+'03'!AN18+'04'!AN18+'05'!AN18+'06'!AN18+'07'!AN18+'08'!AN18+'09'!AN18+'10'!AN18+'11'!AN18+'12'!AN18</f>
        <v>0</v>
      </c>
      <c r="AO18" s="249">
        <f>'01'!AO18+'02'!AO18+'03'!AO18+'04'!AO18+'05'!AO18+'06'!AO18+'07'!AO18+'08'!AO18+'09'!AO18+'10'!AO18+'11'!AO18+'12'!AO18</f>
        <v>0</v>
      </c>
      <c r="AP18" s="249">
        <f>'01'!AP18+'02'!AP18+'03'!AP18+'04'!AP18+'05'!AP18+'06'!AP18+'07'!AP18+'08'!AP18+'09'!AP18+'10'!AP18+'11'!AP18+'12'!AP18</f>
        <v>0</v>
      </c>
      <c r="AQ18" s="249">
        <f>'01'!AQ18+'02'!AQ18+'03'!AQ18+'04'!AQ18+'05'!AQ18+'06'!AQ18+'07'!AQ18+'08'!AQ18+'09'!AQ18+'10'!AQ18+'11'!AQ18+'12'!AQ18</f>
        <v>0</v>
      </c>
      <c r="AR18" s="250">
        <f>'01'!AR18+'02'!AR18+'03'!AR18+'04'!AR18+'05'!AR18+'06'!AR18+'07'!AR18+'08'!AR18+'09'!AR18+'10'!AR18+'11'!AR18+'12'!AR18</f>
        <v>0</v>
      </c>
      <c r="AS18" s="251">
        <f>'01'!AS18+'02'!AS18+'03'!AS18+'04'!AS18+'05'!AS18+'06'!AS18+'07'!AS18+'08'!AS18+'09'!AS18+'10'!AS18+'11'!AS18+'12'!AS18</f>
        <v>0</v>
      </c>
      <c r="AT18" s="260">
        <f>'01'!AT18+'02'!AT18+'03'!AT18+'04'!AT18+'05'!AT18+'06'!AT18+'07'!AT18+'08'!AT18+'09'!AT18+'10'!AT18+'11'!AT18+'12'!AT18</f>
        <v>0</v>
      </c>
      <c r="AU18" s="261">
        <f>'01'!AU18+'02'!AU18+'03'!AU18+'04'!AU18+'05'!AU18+'06'!AU18+'07'!AU18+'08'!AU18+'09'!AU18+'10'!AU18+'11'!AU18+'12'!AU18</f>
        <v>0</v>
      </c>
      <c r="AV18" s="252">
        <f>'01'!AV18+'02'!AV18+'03'!AV18+'04'!AV18+'05'!AV18+'06'!AV18+'07'!AV18+'08'!AV18+'09'!AV18+'10'!AV18+'11'!AV18+'12'!AV18</f>
        <v>0</v>
      </c>
      <c r="AW18" s="246">
        <f>'01'!AW18+'02'!AW18+'03'!AW18+'04'!AW18+'05'!AW18+'06'!AW18+'07'!AW18+'08'!AW18+'09'!AW18+'10'!AW18+'11'!AW18+'12'!AW18</f>
        <v>0</v>
      </c>
      <c r="AX18" s="240">
        <f>'01'!AX18+'02'!AX18+'03'!AX18+'04'!AX18+'05'!AX18+'06'!AX18+'07'!AX18+'08'!AX18+'09'!AX18+'10'!AX18+'11'!AX18+'12'!AX18</f>
        <v>0</v>
      </c>
      <c r="AY18" s="253" t="str">
        <f t="shared" si="3"/>
        <v/>
      </c>
      <c r="AZ18" s="254"/>
      <c r="BA18" s="254"/>
      <c r="BB18" s="254"/>
      <c r="BC18" s="254"/>
      <c r="BD18" s="254"/>
      <c r="BE18" s="254"/>
      <c r="BF18" s="254"/>
      <c r="BG18" s="254"/>
      <c r="BH18" s="254"/>
      <c r="BI18" s="212"/>
      <c r="BJ18" s="212"/>
      <c r="BK18" s="212"/>
      <c r="BL18" s="212"/>
      <c r="BM18" s="212"/>
      <c r="BX18" s="201"/>
      <c r="CA18" s="255" t="str">
        <f t="shared" si="7"/>
        <v/>
      </c>
      <c r="CB18" s="255" t="str">
        <f t="shared" si="8"/>
        <v/>
      </c>
      <c r="CC18" s="255" t="str">
        <f t="shared" si="9"/>
        <v/>
      </c>
      <c r="CD18" s="255" t="str">
        <f t="shared" si="10"/>
        <v/>
      </c>
      <c r="CE18" s="255" t="str">
        <f t="shared" si="11"/>
        <v/>
      </c>
      <c r="CF18" s="255"/>
      <c r="CG18" s="256">
        <f t="shared" si="4"/>
        <v>0</v>
      </c>
      <c r="CH18" s="256">
        <f t="shared" si="5"/>
        <v>0</v>
      </c>
      <c r="CI18" s="256">
        <f t="shared" si="0"/>
        <v>0</v>
      </c>
      <c r="CJ18" s="256">
        <f t="shared" si="1"/>
        <v>0</v>
      </c>
      <c r="CK18" s="256">
        <f t="shared" si="2"/>
        <v>0</v>
      </c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</row>
    <row r="19" spans="1:104" ht="16.350000000000001" customHeight="1" x14ac:dyDescent="0.2">
      <c r="A19" s="241" t="s">
        <v>20</v>
      </c>
      <c r="B19" s="233">
        <f t="shared" si="6"/>
        <v>1036</v>
      </c>
      <c r="C19" s="239">
        <f>'01'!C19+'02'!C19+'03'!C19+'04'!C19+'05'!C19+'06'!C19+'07'!C19+'08'!C19+'09'!C19+'10'!C19+'11'!C19+'12'!C19</f>
        <v>0</v>
      </c>
      <c r="D19" s="242">
        <f>'01'!D19+'02'!D19+'03'!D19+'04'!D19+'05'!D19+'06'!D19+'07'!D19+'08'!D19+'09'!D19+'10'!D19+'11'!D19+'12'!D19</f>
        <v>0</v>
      </c>
      <c r="E19" s="242">
        <f>'01'!E19+'02'!E19+'03'!E19+'04'!E19+'05'!E19+'06'!E19+'07'!E19+'08'!E19+'09'!E19+'10'!E19+'11'!E19+'12'!E19</f>
        <v>2</v>
      </c>
      <c r="F19" s="242">
        <f>'01'!F19+'02'!F19+'03'!F19+'04'!F19+'05'!F19+'06'!F19+'07'!F19+'08'!F19+'09'!F19+'10'!F19+'11'!F19+'12'!F19</f>
        <v>63</v>
      </c>
      <c r="G19" s="242">
        <f>'01'!G19+'02'!G19+'03'!G19+'04'!G19+'05'!G19+'06'!G19+'07'!G19+'08'!G19+'09'!G19+'10'!G19+'11'!G19+'12'!G19</f>
        <v>59</v>
      </c>
      <c r="H19" s="242">
        <f>'01'!H19+'02'!H19+'03'!H19+'04'!H19+'05'!H19+'06'!H19+'07'!H19+'08'!H19+'09'!H19+'10'!H19+'11'!H19+'12'!H19</f>
        <v>75</v>
      </c>
      <c r="I19" s="242">
        <f>'01'!I19+'02'!I19+'03'!I19+'04'!I19+'05'!I19+'06'!I19+'07'!I19+'08'!I19+'09'!I19+'10'!I19+'11'!I19+'12'!I19</f>
        <v>102</v>
      </c>
      <c r="J19" s="242">
        <f>'01'!J19+'02'!J19+'03'!J19+'04'!J19+'05'!J19+'06'!J19+'07'!J19+'08'!J19+'09'!J19+'10'!J19+'11'!J19+'12'!J19</f>
        <v>91</v>
      </c>
      <c r="K19" s="242">
        <f>'01'!K19+'02'!K19+'03'!K19+'04'!K19+'05'!K19+'06'!K19+'07'!K19+'08'!K19+'09'!K19+'10'!K19+'11'!K19+'12'!K19</f>
        <v>88</v>
      </c>
      <c r="L19" s="242">
        <f>'01'!L19+'02'!L19+'03'!L19+'04'!L19+'05'!L19+'06'!L19+'07'!L19+'08'!L19+'09'!L19+'10'!L19+'11'!L19+'12'!L19</f>
        <v>94</v>
      </c>
      <c r="M19" s="242">
        <f>'01'!M19+'02'!M19+'03'!M19+'04'!M19+'05'!M19+'06'!M19+'07'!M19+'08'!M19+'09'!M19+'10'!M19+'11'!M19+'12'!M19</f>
        <v>86</v>
      </c>
      <c r="N19" s="242">
        <f>'01'!N19+'02'!N19+'03'!N19+'04'!N19+'05'!N19+'06'!N19+'07'!N19+'08'!N19+'09'!N19+'10'!N19+'11'!N19+'12'!N19</f>
        <v>78</v>
      </c>
      <c r="O19" s="242">
        <f>'01'!O19+'02'!O19+'03'!O19+'04'!O19+'05'!O19+'06'!O19+'07'!O19+'08'!O19+'09'!O19+'10'!O19+'11'!O19+'12'!O19</f>
        <v>91</v>
      </c>
      <c r="P19" s="242">
        <f>'01'!P19+'02'!P19+'03'!P19+'04'!P19+'05'!P19+'06'!P19+'07'!P19+'08'!P19+'09'!P19+'10'!P19+'11'!P19+'12'!P19</f>
        <v>64</v>
      </c>
      <c r="Q19" s="242">
        <f>'01'!Q19+'02'!Q19+'03'!Q19+'04'!Q19+'05'!Q19+'06'!Q19+'07'!Q19+'08'!Q19+'09'!Q19+'10'!Q19+'11'!Q19+'12'!Q19</f>
        <v>78</v>
      </c>
      <c r="R19" s="242">
        <f>'01'!R19+'02'!R19+'03'!R19+'04'!R19+'05'!R19+'06'!R19+'07'!R19+'08'!R19+'09'!R19+'10'!R19+'11'!R19+'12'!R19</f>
        <v>38</v>
      </c>
      <c r="S19" s="240">
        <f>'01'!S19+'02'!S19+'03'!S19+'04'!S19+'05'!S19+'06'!S19+'07'!S19+'08'!S19+'09'!S19+'10'!S19+'11'!S19+'12'!S19</f>
        <v>27</v>
      </c>
      <c r="T19" s="257">
        <f>'01'!T19+'02'!T19+'03'!T19+'04'!T19+'05'!T19+'06'!T19+'07'!T19+'08'!T19+'09'!T19+'10'!T19+'11'!T19+'12'!T19</f>
        <v>1035</v>
      </c>
      <c r="U19" s="239">
        <f>'01'!U19+'02'!U19+'03'!U19+'04'!U19+'05'!U19+'06'!U19+'07'!U19+'08'!U19+'09'!U19+'10'!U19+'11'!U19+'12'!U19</f>
        <v>213</v>
      </c>
      <c r="V19" s="240">
        <f>'01'!V19+'02'!V19+'03'!V19+'04'!V19+'05'!V19+'06'!V19+'07'!V19+'08'!V19+'09'!V19+'10'!V19+'11'!V19+'12'!V19</f>
        <v>823</v>
      </c>
      <c r="W19" s="241">
        <f>'01'!W19+'02'!W19+'03'!W19+'04'!W19+'05'!W19+'06'!W19+'07'!W19+'08'!W19+'09'!W19+'10'!W19+'11'!W19+'12'!W19</f>
        <v>2</v>
      </c>
      <c r="X19" s="239">
        <f>'01'!X19+'02'!X19+'03'!X19+'04'!X19+'05'!X19+'06'!X19+'07'!X19+'08'!X19+'09'!X19+'10'!X19+'11'!X19+'12'!X19</f>
        <v>0</v>
      </c>
      <c r="Y19" s="242">
        <f>'01'!Y19+'02'!Y19+'03'!Y19+'04'!Y19+'05'!Y19+'06'!Y19+'07'!Y19+'08'!Y19+'09'!Y19+'10'!Y19+'11'!Y19+'12'!Y19</f>
        <v>2</v>
      </c>
      <c r="Z19" s="240">
        <f>'01'!Z19+'02'!Z19+'03'!Z19+'04'!Z19+'05'!Z19+'06'!Z19+'07'!Z19+'08'!Z19+'09'!Z19+'10'!Z19+'11'!Z19+'12'!Z19</f>
        <v>0</v>
      </c>
      <c r="AA19" s="264">
        <f>'01'!AA19+'02'!AA19+'03'!AA19+'04'!AA19+'05'!AA19+'06'!AA19+'07'!AA19+'08'!AA19+'09'!AA19+'10'!AA19+'11'!AA19+'12'!AA19</f>
        <v>452</v>
      </c>
      <c r="AB19" s="239">
        <f>'01'!AB19+'02'!AB19+'03'!AB19+'04'!AB19+'05'!AB19+'06'!AB19+'07'!AB19+'08'!AB19+'09'!AB19+'10'!AB19+'11'!AB19+'12'!AB19</f>
        <v>178</v>
      </c>
      <c r="AC19" s="242">
        <f>'01'!AC19+'02'!AC19+'03'!AC19+'04'!AC19+'05'!AC19+'06'!AC19+'07'!AC19+'08'!AC19+'09'!AC19+'10'!AC19+'11'!AC19+'12'!AC19</f>
        <v>274</v>
      </c>
      <c r="AD19" s="240">
        <f>'01'!AD19+'02'!AD19+'03'!AD19+'04'!AD19+'05'!AD19+'06'!AD19+'07'!AD19+'08'!AD19+'09'!AD19+'10'!AD19+'11'!AD19+'12'!AD19</f>
        <v>0</v>
      </c>
      <c r="AE19" s="244">
        <f>'01'!AE19+'02'!AE19+'03'!AE19+'04'!AE19+'05'!AE19+'06'!AE19+'07'!AE19+'08'!AE19+'09'!AE19+'10'!AE19+'11'!AE19+'12'!AE19</f>
        <v>176</v>
      </c>
      <c r="AF19" s="244">
        <f>'01'!AF19+'02'!AF19+'03'!AF19+'04'!AF19+'05'!AF19+'06'!AF19+'07'!AF19+'08'!AF19+'09'!AF19+'10'!AF19+'11'!AF19+'12'!AF19</f>
        <v>0</v>
      </c>
      <c r="AG19" s="239">
        <f>'01'!AG19+'02'!AG19+'03'!AG19+'04'!AG19+'05'!AG19+'06'!AG19+'07'!AG19+'08'!AG19+'09'!AG19+'10'!AG19+'11'!AG19+'12'!AG19</f>
        <v>33</v>
      </c>
      <c r="AH19" s="240">
        <f>'01'!AH19+'02'!AH19+'03'!AH19+'04'!AH19+'05'!AH19+'06'!AH19+'07'!AH19+'08'!AH19+'09'!AH19+'10'!AH19+'11'!AH19+'12'!AH19</f>
        <v>38</v>
      </c>
      <c r="AI19" s="248">
        <f>'01'!AI19+'02'!AI19+'03'!AI19+'04'!AI19+'05'!AI19+'06'!AI19+'07'!AI19+'08'!AI19+'09'!AI19+'10'!AI19+'11'!AI19+'12'!AI19</f>
        <v>178</v>
      </c>
      <c r="AJ19" s="246">
        <f>'01'!AJ19+'02'!AJ19+'03'!AJ19+'04'!AJ19+'05'!AJ19+'06'!AJ19+'07'!AJ19+'08'!AJ19+'09'!AJ19+'10'!AJ19+'11'!AJ19+'12'!AJ19</f>
        <v>20</v>
      </c>
      <c r="AK19" s="240">
        <f>'01'!AK19+'02'!AK19+'03'!AK19+'04'!AK19+'05'!AK19+'06'!AK19+'07'!AK19+'08'!AK19+'09'!AK19+'10'!AK19+'11'!AK19+'12'!AK19</f>
        <v>34</v>
      </c>
      <c r="AL19" s="246">
        <f>'01'!AL19+'02'!AL19+'03'!AL19+'04'!AL19+'05'!AL19+'06'!AL19+'07'!AL19+'08'!AL19+'09'!AL19+'10'!AL19+'11'!AL19+'12'!AL19</f>
        <v>0</v>
      </c>
      <c r="AM19" s="240">
        <f>'01'!AM19+'02'!AM19+'03'!AM19+'04'!AM19+'05'!AM19+'06'!AM19+'07'!AM19+'08'!AM19+'09'!AM19+'10'!AM19+'11'!AM19+'12'!AM19</f>
        <v>17</v>
      </c>
      <c r="AN19" s="249">
        <f>'01'!AN19+'02'!AN19+'03'!AN19+'04'!AN19+'05'!AN19+'06'!AN19+'07'!AN19+'08'!AN19+'09'!AN19+'10'!AN19+'11'!AN19+'12'!AN19</f>
        <v>0</v>
      </c>
      <c r="AO19" s="249">
        <f>'01'!AO19+'02'!AO19+'03'!AO19+'04'!AO19+'05'!AO19+'06'!AO19+'07'!AO19+'08'!AO19+'09'!AO19+'10'!AO19+'11'!AO19+'12'!AO19</f>
        <v>0</v>
      </c>
      <c r="AP19" s="249">
        <f>'01'!AP19+'02'!AP19+'03'!AP19+'04'!AP19+'05'!AP19+'06'!AP19+'07'!AP19+'08'!AP19+'09'!AP19+'10'!AP19+'11'!AP19+'12'!AP19</f>
        <v>0</v>
      </c>
      <c r="AQ19" s="249">
        <f>'01'!AQ19+'02'!AQ19+'03'!AQ19+'04'!AQ19+'05'!AQ19+'06'!AQ19+'07'!AQ19+'08'!AQ19+'09'!AQ19+'10'!AQ19+'11'!AQ19+'12'!AQ19</f>
        <v>0</v>
      </c>
      <c r="AR19" s="250">
        <f>'01'!AR19+'02'!AR19+'03'!AR19+'04'!AR19+'05'!AR19+'06'!AR19+'07'!AR19+'08'!AR19+'09'!AR19+'10'!AR19+'11'!AR19+'12'!AR19</f>
        <v>0</v>
      </c>
      <c r="AS19" s="251">
        <f>'01'!AS19+'02'!AS19+'03'!AS19+'04'!AS19+'05'!AS19+'06'!AS19+'07'!AS19+'08'!AS19+'09'!AS19+'10'!AS19+'11'!AS19+'12'!AS19</f>
        <v>0</v>
      </c>
      <c r="AT19" s="260">
        <f>'01'!AT19+'02'!AT19+'03'!AT19+'04'!AT19+'05'!AT19+'06'!AT19+'07'!AT19+'08'!AT19+'09'!AT19+'10'!AT19+'11'!AT19+'12'!AT19</f>
        <v>0</v>
      </c>
      <c r="AU19" s="261">
        <f>'01'!AU19+'02'!AU19+'03'!AU19+'04'!AU19+'05'!AU19+'06'!AU19+'07'!AU19+'08'!AU19+'09'!AU19+'10'!AU19+'11'!AU19+'12'!AU19</f>
        <v>0</v>
      </c>
      <c r="AV19" s="252">
        <f>'01'!AV19+'02'!AV19+'03'!AV19+'04'!AV19+'05'!AV19+'06'!AV19+'07'!AV19+'08'!AV19+'09'!AV19+'10'!AV19+'11'!AV19+'12'!AV19</f>
        <v>0</v>
      </c>
      <c r="AW19" s="246">
        <f>'01'!AW19+'02'!AW19+'03'!AW19+'04'!AW19+'05'!AW19+'06'!AW19+'07'!AW19+'08'!AW19+'09'!AW19+'10'!AW19+'11'!AW19+'12'!AW19</f>
        <v>0</v>
      </c>
      <c r="AX19" s="240">
        <f>'01'!AX19+'02'!AX19+'03'!AX19+'04'!AX19+'05'!AX19+'06'!AX19+'07'!AX19+'08'!AX19+'09'!AX19+'10'!AX19+'11'!AX19+'12'!AX19</f>
        <v>0</v>
      </c>
      <c r="AY19" s="253" t="str">
        <f t="shared" si="3"/>
        <v/>
      </c>
      <c r="AZ19" s="254"/>
      <c r="BA19" s="254"/>
      <c r="BB19" s="254"/>
      <c r="BC19" s="254"/>
      <c r="BD19" s="254"/>
      <c r="BE19" s="254"/>
      <c r="BF19" s="254"/>
      <c r="BG19" s="254"/>
      <c r="BH19" s="254"/>
      <c r="BI19" s="212"/>
      <c r="BJ19" s="212"/>
      <c r="BK19" s="212"/>
      <c r="BL19" s="212"/>
      <c r="BM19" s="212"/>
      <c r="BX19" s="201"/>
      <c r="CA19" s="255" t="str">
        <f t="shared" si="7"/>
        <v/>
      </c>
      <c r="CB19" s="255" t="str">
        <f t="shared" si="8"/>
        <v/>
      </c>
      <c r="CC19" s="255" t="str">
        <f t="shared" si="9"/>
        <v/>
      </c>
      <c r="CD19" s="255" t="str">
        <f t="shared" si="10"/>
        <v/>
      </c>
      <c r="CE19" s="255" t="str">
        <f t="shared" si="11"/>
        <v/>
      </c>
      <c r="CF19" s="255"/>
      <c r="CG19" s="256">
        <f t="shared" si="4"/>
        <v>0</v>
      </c>
      <c r="CH19" s="256">
        <f t="shared" si="5"/>
        <v>0</v>
      </c>
      <c r="CI19" s="256">
        <f t="shared" si="0"/>
        <v>0</v>
      </c>
      <c r="CJ19" s="256">
        <f t="shared" si="1"/>
        <v>0</v>
      </c>
      <c r="CK19" s="256">
        <f t="shared" si="2"/>
        <v>0</v>
      </c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</row>
    <row r="20" spans="1:104" ht="16.350000000000001" hidden="1" customHeight="1" x14ac:dyDescent="0.2">
      <c r="A20" s="241" t="s">
        <v>21</v>
      </c>
      <c r="B20" s="233">
        <f t="shared" si="6"/>
        <v>0</v>
      </c>
      <c r="C20" s="239">
        <f>'01'!C20+'02'!C20+'03'!C20+'04'!C20+'05'!C20+'06'!C20+'07'!C20+'08'!C20+'09'!C20+'10'!C20+'11'!C20+'12'!C20</f>
        <v>0</v>
      </c>
      <c r="D20" s="242">
        <f>'01'!D20+'02'!D20+'03'!D20+'04'!D20+'05'!D20+'06'!D20+'07'!D20+'08'!D20+'09'!D20+'10'!D20+'11'!D20+'12'!D20</f>
        <v>0</v>
      </c>
      <c r="E20" s="242">
        <f>'01'!E20+'02'!E20+'03'!E20+'04'!E20+'05'!E20+'06'!E20+'07'!E20+'08'!E20+'09'!E20+'10'!E20+'11'!E20+'12'!E20</f>
        <v>0</v>
      </c>
      <c r="F20" s="242">
        <f>'01'!F20+'02'!F20+'03'!F20+'04'!F20+'05'!F20+'06'!F20+'07'!F20+'08'!F20+'09'!F20+'10'!F20+'11'!F20+'12'!F20</f>
        <v>0</v>
      </c>
      <c r="G20" s="242">
        <f>'01'!G20+'02'!G20+'03'!G20+'04'!G20+'05'!G20+'06'!G20+'07'!G20+'08'!G20+'09'!G20+'10'!G20+'11'!G20+'12'!G20</f>
        <v>0</v>
      </c>
      <c r="H20" s="242">
        <f>'01'!H20+'02'!H20+'03'!H20+'04'!H20+'05'!H20+'06'!H20+'07'!H20+'08'!H20+'09'!H20+'10'!H20+'11'!H20+'12'!H20</f>
        <v>0</v>
      </c>
      <c r="I20" s="242">
        <f>'01'!I20+'02'!I20+'03'!I20+'04'!I20+'05'!I20+'06'!I20+'07'!I20+'08'!I20+'09'!I20+'10'!I20+'11'!I20+'12'!I20</f>
        <v>0</v>
      </c>
      <c r="J20" s="242">
        <f>'01'!J20+'02'!J20+'03'!J20+'04'!J20+'05'!J20+'06'!J20+'07'!J20+'08'!J20+'09'!J20+'10'!J20+'11'!J20+'12'!J20</f>
        <v>0</v>
      </c>
      <c r="K20" s="242">
        <f>'01'!K20+'02'!K20+'03'!K20+'04'!K20+'05'!K20+'06'!K20+'07'!K20+'08'!K20+'09'!K20+'10'!K20+'11'!K20+'12'!K20</f>
        <v>0</v>
      </c>
      <c r="L20" s="242">
        <f>'01'!L20+'02'!L20+'03'!L20+'04'!L20+'05'!L20+'06'!L20+'07'!L20+'08'!L20+'09'!L20+'10'!L20+'11'!L20+'12'!L20</f>
        <v>0</v>
      </c>
      <c r="M20" s="242">
        <f>'01'!M20+'02'!M20+'03'!M20+'04'!M20+'05'!M20+'06'!M20+'07'!M20+'08'!M20+'09'!M20+'10'!M20+'11'!M20+'12'!M20</f>
        <v>0</v>
      </c>
      <c r="N20" s="242">
        <f>'01'!N20+'02'!N20+'03'!N20+'04'!N20+'05'!N20+'06'!N20+'07'!N20+'08'!N20+'09'!N20+'10'!N20+'11'!N20+'12'!N20</f>
        <v>0</v>
      </c>
      <c r="O20" s="242">
        <f>'01'!O20+'02'!O20+'03'!O20+'04'!O20+'05'!O20+'06'!O20+'07'!O20+'08'!O20+'09'!O20+'10'!O20+'11'!O20+'12'!O20</f>
        <v>0</v>
      </c>
      <c r="P20" s="242">
        <f>'01'!P20+'02'!P20+'03'!P20+'04'!P20+'05'!P20+'06'!P20+'07'!P20+'08'!P20+'09'!P20+'10'!P20+'11'!P20+'12'!P20</f>
        <v>0</v>
      </c>
      <c r="Q20" s="242">
        <f>'01'!Q20+'02'!Q20+'03'!Q20+'04'!Q20+'05'!Q20+'06'!Q20+'07'!Q20+'08'!Q20+'09'!Q20+'10'!Q20+'11'!Q20+'12'!Q20</f>
        <v>0</v>
      </c>
      <c r="R20" s="242">
        <f>'01'!R20+'02'!R20+'03'!R20+'04'!R20+'05'!R20+'06'!R20+'07'!R20+'08'!R20+'09'!R20+'10'!R20+'11'!R20+'12'!R20</f>
        <v>0</v>
      </c>
      <c r="S20" s="240">
        <f>'01'!S20+'02'!S20+'03'!S20+'04'!S20+'05'!S20+'06'!S20+'07'!S20+'08'!S20+'09'!S20+'10'!S20+'11'!S20+'12'!S20</f>
        <v>0</v>
      </c>
      <c r="T20" s="257">
        <f>'01'!T20+'02'!T20+'03'!T20+'04'!T20+'05'!T20+'06'!T20+'07'!T20+'08'!T20+'09'!T20+'10'!T20+'11'!T20+'12'!T20</f>
        <v>0</v>
      </c>
      <c r="U20" s="239">
        <f>'01'!U20+'02'!U20+'03'!U20+'04'!U20+'05'!U20+'06'!U20+'07'!U20+'08'!U20+'09'!U20+'10'!U20+'11'!U20+'12'!U20</f>
        <v>0</v>
      </c>
      <c r="V20" s="240">
        <f>'01'!V20+'02'!V20+'03'!V20+'04'!V20+'05'!V20+'06'!V20+'07'!V20+'08'!V20+'09'!V20+'10'!V20+'11'!V20+'12'!V20</f>
        <v>0</v>
      </c>
      <c r="W20" s="241">
        <f>'01'!W20+'02'!W20+'03'!W20+'04'!W20+'05'!W20+'06'!W20+'07'!W20+'08'!W20+'09'!W20+'10'!W20+'11'!W20+'12'!W20</f>
        <v>0</v>
      </c>
      <c r="X20" s="239">
        <f>'01'!X20+'02'!X20+'03'!X20+'04'!X20+'05'!X20+'06'!X20+'07'!X20+'08'!X20+'09'!X20+'10'!X20+'11'!X20+'12'!X20</f>
        <v>0</v>
      </c>
      <c r="Y20" s="242">
        <f>'01'!Y20+'02'!Y20+'03'!Y20+'04'!Y20+'05'!Y20+'06'!Y20+'07'!Y20+'08'!Y20+'09'!Y20+'10'!Y20+'11'!Y20+'12'!Y20</f>
        <v>0</v>
      </c>
      <c r="Z20" s="240">
        <f>'01'!Z20+'02'!Z20+'03'!Z20+'04'!Z20+'05'!Z20+'06'!Z20+'07'!Z20+'08'!Z20+'09'!Z20+'10'!Z20+'11'!Z20+'12'!Z20</f>
        <v>0</v>
      </c>
      <c r="AA20" s="264">
        <f>'01'!AA20+'02'!AA20+'03'!AA20+'04'!AA20+'05'!AA20+'06'!AA20+'07'!AA20+'08'!AA20+'09'!AA20+'10'!AA20+'11'!AA20+'12'!AA20</f>
        <v>0</v>
      </c>
      <c r="AB20" s="239">
        <f>'01'!AB20+'02'!AB20+'03'!AB20+'04'!AB20+'05'!AB20+'06'!AB20+'07'!AB20+'08'!AB20+'09'!AB20+'10'!AB20+'11'!AB20+'12'!AB20</f>
        <v>0</v>
      </c>
      <c r="AC20" s="242">
        <f>'01'!AC20+'02'!AC20+'03'!AC20+'04'!AC20+'05'!AC20+'06'!AC20+'07'!AC20+'08'!AC20+'09'!AC20+'10'!AC20+'11'!AC20+'12'!AC20</f>
        <v>0</v>
      </c>
      <c r="AD20" s="240">
        <f>'01'!AD20+'02'!AD20+'03'!AD20+'04'!AD20+'05'!AD20+'06'!AD20+'07'!AD20+'08'!AD20+'09'!AD20+'10'!AD20+'11'!AD20+'12'!AD20</f>
        <v>0</v>
      </c>
      <c r="AE20" s="244">
        <f>'01'!AE20+'02'!AE20+'03'!AE20+'04'!AE20+'05'!AE20+'06'!AE20+'07'!AE20+'08'!AE20+'09'!AE20+'10'!AE20+'11'!AE20+'12'!AE20</f>
        <v>0</v>
      </c>
      <c r="AF20" s="244">
        <f>'01'!AF20+'02'!AF20+'03'!AF20+'04'!AF20+'05'!AF20+'06'!AF20+'07'!AF20+'08'!AF20+'09'!AF20+'10'!AF20+'11'!AF20+'12'!AF20</f>
        <v>0</v>
      </c>
      <c r="AG20" s="239">
        <f>'01'!AG20+'02'!AG20+'03'!AG20+'04'!AG20+'05'!AG20+'06'!AG20+'07'!AG20+'08'!AG20+'09'!AG20+'10'!AG20+'11'!AG20+'12'!AG20</f>
        <v>0</v>
      </c>
      <c r="AH20" s="240">
        <f>'01'!AH20+'02'!AH20+'03'!AH20+'04'!AH20+'05'!AH20+'06'!AH20+'07'!AH20+'08'!AH20+'09'!AH20+'10'!AH20+'11'!AH20+'12'!AH20</f>
        <v>0</v>
      </c>
      <c r="AI20" s="248">
        <f>'01'!AI20+'02'!AI20+'03'!AI20+'04'!AI20+'05'!AI20+'06'!AI20+'07'!AI20+'08'!AI20+'09'!AI20+'10'!AI20+'11'!AI20+'12'!AI20</f>
        <v>0</v>
      </c>
      <c r="AJ20" s="246">
        <f>'01'!AJ20+'02'!AJ20+'03'!AJ20+'04'!AJ20+'05'!AJ20+'06'!AJ20+'07'!AJ20+'08'!AJ20+'09'!AJ20+'10'!AJ20+'11'!AJ20+'12'!AJ20</f>
        <v>0</v>
      </c>
      <c r="AK20" s="240">
        <f>'01'!AK20+'02'!AK20+'03'!AK20+'04'!AK20+'05'!AK20+'06'!AK20+'07'!AK20+'08'!AK20+'09'!AK20+'10'!AK20+'11'!AK20+'12'!AK20</f>
        <v>0</v>
      </c>
      <c r="AL20" s="246">
        <f>'01'!AL20+'02'!AL20+'03'!AL20+'04'!AL20+'05'!AL20+'06'!AL20+'07'!AL20+'08'!AL20+'09'!AL20+'10'!AL20+'11'!AL20+'12'!AL20</f>
        <v>0</v>
      </c>
      <c r="AM20" s="240">
        <f>'01'!AM20+'02'!AM20+'03'!AM20+'04'!AM20+'05'!AM20+'06'!AM20+'07'!AM20+'08'!AM20+'09'!AM20+'10'!AM20+'11'!AM20+'12'!AM20</f>
        <v>0</v>
      </c>
      <c r="AN20" s="249">
        <f>'01'!AN20+'02'!AN20+'03'!AN20+'04'!AN20+'05'!AN20+'06'!AN20+'07'!AN20+'08'!AN20+'09'!AN20+'10'!AN20+'11'!AN20+'12'!AN20</f>
        <v>0</v>
      </c>
      <c r="AO20" s="249">
        <f>'01'!AO20+'02'!AO20+'03'!AO20+'04'!AO20+'05'!AO20+'06'!AO20+'07'!AO20+'08'!AO20+'09'!AO20+'10'!AO20+'11'!AO20+'12'!AO20</f>
        <v>0</v>
      </c>
      <c r="AP20" s="249">
        <f>'01'!AP20+'02'!AP20+'03'!AP20+'04'!AP20+'05'!AP20+'06'!AP20+'07'!AP20+'08'!AP20+'09'!AP20+'10'!AP20+'11'!AP20+'12'!AP20</f>
        <v>0</v>
      </c>
      <c r="AQ20" s="249">
        <f>'01'!AQ20+'02'!AQ20+'03'!AQ20+'04'!AQ20+'05'!AQ20+'06'!AQ20+'07'!AQ20+'08'!AQ20+'09'!AQ20+'10'!AQ20+'11'!AQ20+'12'!AQ20</f>
        <v>0</v>
      </c>
      <c r="AR20" s="250">
        <f>'01'!AR20+'02'!AR20+'03'!AR20+'04'!AR20+'05'!AR20+'06'!AR20+'07'!AR20+'08'!AR20+'09'!AR20+'10'!AR20+'11'!AR20+'12'!AR20</f>
        <v>0</v>
      </c>
      <c r="AS20" s="251">
        <f>'01'!AS20+'02'!AS20+'03'!AS20+'04'!AS20+'05'!AS20+'06'!AS20+'07'!AS20+'08'!AS20+'09'!AS20+'10'!AS20+'11'!AS20+'12'!AS20</f>
        <v>0</v>
      </c>
      <c r="AT20" s="260">
        <f>'01'!AT20+'02'!AT20+'03'!AT20+'04'!AT20+'05'!AT20+'06'!AT20+'07'!AT20+'08'!AT20+'09'!AT20+'10'!AT20+'11'!AT20+'12'!AT20</f>
        <v>0</v>
      </c>
      <c r="AU20" s="261">
        <f>'01'!AU20+'02'!AU20+'03'!AU20+'04'!AU20+'05'!AU20+'06'!AU20+'07'!AU20+'08'!AU20+'09'!AU20+'10'!AU20+'11'!AU20+'12'!AU20</f>
        <v>0</v>
      </c>
      <c r="AV20" s="252">
        <f>'01'!AV20+'02'!AV20+'03'!AV20+'04'!AV20+'05'!AV20+'06'!AV20+'07'!AV20+'08'!AV20+'09'!AV20+'10'!AV20+'11'!AV20+'12'!AV20</f>
        <v>0</v>
      </c>
      <c r="AW20" s="246">
        <f>'01'!AW20+'02'!AW20+'03'!AW20+'04'!AW20+'05'!AW20+'06'!AW20+'07'!AW20+'08'!AW20+'09'!AW20+'10'!AW20+'11'!AW20+'12'!AW20</f>
        <v>0</v>
      </c>
      <c r="AX20" s="240">
        <f>'01'!AX20+'02'!AX20+'03'!AX20+'04'!AX20+'05'!AX20+'06'!AX20+'07'!AX20+'08'!AX20+'09'!AX20+'10'!AX20+'11'!AX20+'12'!AX20</f>
        <v>0</v>
      </c>
      <c r="AY20" s="253" t="str">
        <f t="shared" si="3"/>
        <v/>
      </c>
      <c r="AZ20" s="254"/>
      <c r="BA20" s="254"/>
      <c r="BB20" s="254"/>
      <c r="BC20" s="254"/>
      <c r="BD20" s="254"/>
      <c r="BE20" s="254"/>
      <c r="BF20" s="254"/>
      <c r="BG20" s="254"/>
      <c r="BH20" s="254"/>
      <c r="BI20" s="212"/>
      <c r="BJ20" s="212"/>
      <c r="BK20" s="212"/>
      <c r="BL20" s="212"/>
      <c r="BM20" s="212"/>
      <c r="BX20" s="201"/>
      <c r="CA20" s="255" t="str">
        <f t="shared" si="7"/>
        <v/>
      </c>
      <c r="CB20" s="255" t="str">
        <f t="shared" si="8"/>
        <v/>
      </c>
      <c r="CC20" s="255" t="str">
        <f t="shared" si="9"/>
        <v/>
      </c>
      <c r="CD20" s="255" t="str">
        <f t="shared" si="10"/>
        <v/>
      </c>
      <c r="CE20" s="255" t="str">
        <f t="shared" si="11"/>
        <v/>
      </c>
      <c r="CF20" s="255"/>
      <c r="CG20" s="256">
        <f t="shared" si="4"/>
        <v>0</v>
      </c>
      <c r="CH20" s="256">
        <f t="shared" si="5"/>
        <v>0</v>
      </c>
      <c r="CI20" s="256">
        <f t="shared" si="0"/>
        <v>0</v>
      </c>
      <c r="CJ20" s="256">
        <f t="shared" si="1"/>
        <v>0</v>
      </c>
      <c r="CK20" s="256">
        <f t="shared" si="2"/>
        <v>0</v>
      </c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</row>
    <row r="21" spans="1:104" ht="16.350000000000001" customHeight="1" x14ac:dyDescent="0.2">
      <c r="A21" s="241" t="s">
        <v>22</v>
      </c>
      <c r="B21" s="233">
        <f t="shared" si="6"/>
        <v>1423</v>
      </c>
      <c r="C21" s="239">
        <f>'01'!C21+'02'!C21+'03'!C21+'04'!C21+'05'!C21+'06'!C21+'07'!C21+'08'!C21+'09'!C21+'10'!C21+'11'!C21+'12'!C21</f>
        <v>0</v>
      </c>
      <c r="D21" s="242">
        <f>'01'!D21+'02'!D21+'03'!D21+'04'!D21+'05'!D21+'06'!D21+'07'!D21+'08'!D21+'09'!D21+'10'!D21+'11'!D21+'12'!D21</f>
        <v>0</v>
      </c>
      <c r="E21" s="242">
        <f>'01'!E21+'02'!E21+'03'!E21+'04'!E21+'05'!E21+'06'!E21+'07'!E21+'08'!E21+'09'!E21+'10'!E21+'11'!E21+'12'!E21</f>
        <v>2</v>
      </c>
      <c r="F21" s="242">
        <f>'01'!F21+'02'!F21+'03'!F21+'04'!F21+'05'!F21+'06'!F21+'07'!F21+'08'!F21+'09'!F21+'10'!F21+'11'!F21+'12'!F21</f>
        <v>12</v>
      </c>
      <c r="G21" s="242">
        <f>'01'!G21+'02'!G21+'03'!G21+'04'!G21+'05'!G21+'06'!G21+'07'!G21+'08'!G21+'09'!G21+'10'!G21+'11'!G21+'12'!G21</f>
        <v>36</v>
      </c>
      <c r="H21" s="242">
        <f>'01'!H21+'02'!H21+'03'!H21+'04'!H21+'05'!H21+'06'!H21+'07'!H21+'08'!H21+'09'!H21+'10'!H21+'11'!H21+'12'!H21</f>
        <v>46</v>
      </c>
      <c r="I21" s="242">
        <f>'01'!I21+'02'!I21+'03'!I21+'04'!I21+'05'!I21+'06'!I21+'07'!I21+'08'!I21+'09'!I21+'10'!I21+'11'!I21+'12'!I21</f>
        <v>53</v>
      </c>
      <c r="J21" s="242">
        <f>'01'!J21+'02'!J21+'03'!J21+'04'!J21+'05'!J21+'06'!J21+'07'!J21+'08'!J21+'09'!J21+'10'!J21+'11'!J21+'12'!J21</f>
        <v>66</v>
      </c>
      <c r="K21" s="242">
        <f>'01'!K21+'02'!K21+'03'!K21+'04'!K21+'05'!K21+'06'!K21+'07'!K21+'08'!K21+'09'!K21+'10'!K21+'11'!K21+'12'!K21</f>
        <v>67</v>
      </c>
      <c r="L21" s="242">
        <f>'01'!L21+'02'!L21+'03'!L21+'04'!L21+'05'!L21+'06'!L21+'07'!L21+'08'!L21+'09'!L21+'10'!L21+'11'!L21+'12'!L21</f>
        <v>127</v>
      </c>
      <c r="M21" s="242">
        <f>'01'!M21+'02'!M21+'03'!M21+'04'!M21+'05'!M21+'06'!M21+'07'!M21+'08'!M21+'09'!M21+'10'!M21+'11'!M21+'12'!M21</f>
        <v>152</v>
      </c>
      <c r="N21" s="242">
        <f>'01'!N21+'02'!N21+'03'!N21+'04'!N21+'05'!N21+'06'!N21+'07'!N21+'08'!N21+'09'!N21+'10'!N21+'11'!N21+'12'!N21</f>
        <v>181</v>
      </c>
      <c r="O21" s="242">
        <f>'01'!O21+'02'!O21+'03'!O21+'04'!O21+'05'!O21+'06'!O21+'07'!O21+'08'!O21+'09'!O21+'10'!O21+'11'!O21+'12'!O21</f>
        <v>200</v>
      </c>
      <c r="P21" s="242">
        <f>'01'!P21+'02'!P21+'03'!P21+'04'!P21+'05'!P21+'06'!P21+'07'!P21+'08'!P21+'09'!P21+'10'!P21+'11'!P21+'12'!P21</f>
        <v>197</v>
      </c>
      <c r="Q21" s="242">
        <f>'01'!Q21+'02'!Q21+'03'!Q21+'04'!Q21+'05'!Q21+'06'!Q21+'07'!Q21+'08'!Q21+'09'!Q21+'10'!Q21+'11'!Q21+'12'!Q21</f>
        <v>134</v>
      </c>
      <c r="R21" s="242">
        <f>'01'!R21+'02'!R21+'03'!R21+'04'!R21+'05'!R21+'06'!R21+'07'!R21+'08'!R21+'09'!R21+'10'!R21+'11'!R21+'12'!R21</f>
        <v>89</v>
      </c>
      <c r="S21" s="240">
        <f>'01'!S21+'02'!S21+'03'!S21+'04'!S21+'05'!S21+'06'!S21+'07'!S21+'08'!S21+'09'!S21+'10'!S21+'11'!S21+'12'!S21</f>
        <v>61</v>
      </c>
      <c r="T21" s="257">
        <f>'01'!T21+'02'!T21+'03'!T21+'04'!T21+'05'!T21+'06'!T21+'07'!T21+'08'!T21+'09'!T21+'10'!T21+'11'!T21+'12'!T21</f>
        <v>1421</v>
      </c>
      <c r="U21" s="239">
        <f>'01'!U21+'02'!U21+'03'!U21+'04'!U21+'05'!U21+'06'!U21+'07'!U21+'08'!U21+'09'!U21+'10'!U21+'11'!U21+'12'!U21</f>
        <v>493</v>
      </c>
      <c r="V21" s="240">
        <f>'01'!V21+'02'!V21+'03'!V21+'04'!V21+'05'!V21+'06'!V21+'07'!V21+'08'!V21+'09'!V21+'10'!V21+'11'!V21+'12'!V21</f>
        <v>930</v>
      </c>
      <c r="W21" s="241">
        <f>'01'!W21+'02'!W21+'03'!W21+'04'!W21+'05'!W21+'06'!W21+'07'!W21+'08'!W21+'09'!W21+'10'!W21+'11'!W21+'12'!W21</f>
        <v>2</v>
      </c>
      <c r="X21" s="239">
        <f>'01'!X21+'02'!X21+'03'!X21+'04'!X21+'05'!X21+'06'!X21+'07'!X21+'08'!X21+'09'!X21+'10'!X21+'11'!X21+'12'!X21</f>
        <v>1</v>
      </c>
      <c r="Y21" s="242">
        <f>'01'!Y21+'02'!Y21+'03'!Y21+'04'!Y21+'05'!Y21+'06'!Y21+'07'!Y21+'08'!Y21+'09'!Y21+'10'!Y21+'11'!Y21+'12'!Y21</f>
        <v>1</v>
      </c>
      <c r="Z21" s="240">
        <f>'01'!Z21+'02'!Z21+'03'!Z21+'04'!Z21+'05'!Z21+'06'!Z21+'07'!Z21+'08'!Z21+'09'!Z21+'10'!Z21+'11'!Z21+'12'!Z21</f>
        <v>0</v>
      </c>
      <c r="AA21" s="264">
        <f>'01'!AA21+'02'!AA21+'03'!AA21+'04'!AA21+'05'!AA21+'06'!AA21+'07'!AA21+'08'!AA21+'09'!AA21+'10'!AA21+'11'!AA21+'12'!AA21</f>
        <v>826</v>
      </c>
      <c r="AB21" s="239">
        <f>'01'!AB21+'02'!AB21+'03'!AB21+'04'!AB21+'05'!AB21+'06'!AB21+'07'!AB21+'08'!AB21+'09'!AB21+'10'!AB21+'11'!AB21+'12'!AB21</f>
        <v>381</v>
      </c>
      <c r="AC21" s="242">
        <f>'01'!AC21+'02'!AC21+'03'!AC21+'04'!AC21+'05'!AC21+'06'!AC21+'07'!AC21+'08'!AC21+'09'!AC21+'10'!AC21+'11'!AC21+'12'!AC21</f>
        <v>445</v>
      </c>
      <c r="AD21" s="240">
        <f>'01'!AD21+'02'!AD21+'03'!AD21+'04'!AD21+'05'!AD21+'06'!AD21+'07'!AD21+'08'!AD21+'09'!AD21+'10'!AD21+'11'!AD21+'12'!AD21</f>
        <v>0</v>
      </c>
      <c r="AE21" s="244">
        <f>'01'!AE21+'02'!AE21+'03'!AE21+'04'!AE21+'05'!AE21+'06'!AE21+'07'!AE21+'08'!AE21+'09'!AE21+'10'!AE21+'11'!AE21+'12'!AE21</f>
        <v>374</v>
      </c>
      <c r="AF21" s="244">
        <f>'01'!AF21+'02'!AF21+'03'!AF21+'04'!AF21+'05'!AF21+'06'!AF21+'07'!AF21+'08'!AF21+'09'!AF21+'10'!AF21+'11'!AF21+'12'!AF21</f>
        <v>0</v>
      </c>
      <c r="AG21" s="239">
        <f>'01'!AG21+'02'!AG21+'03'!AG21+'04'!AG21+'05'!AG21+'06'!AG21+'07'!AG21+'08'!AG21+'09'!AG21+'10'!AG21+'11'!AG21+'12'!AG21</f>
        <v>253</v>
      </c>
      <c r="AH21" s="240">
        <f>'01'!AH21+'02'!AH21+'03'!AH21+'04'!AH21+'05'!AH21+'06'!AH21+'07'!AH21+'08'!AH21+'09'!AH21+'10'!AH21+'11'!AH21+'12'!AH21</f>
        <v>99</v>
      </c>
      <c r="AI21" s="248">
        <f>'01'!AI21+'02'!AI21+'03'!AI21+'04'!AI21+'05'!AI21+'06'!AI21+'07'!AI21+'08'!AI21+'09'!AI21+'10'!AI21+'11'!AI21+'12'!AI21</f>
        <v>129</v>
      </c>
      <c r="AJ21" s="246">
        <f>'01'!AJ21+'02'!AJ21+'03'!AJ21+'04'!AJ21+'05'!AJ21+'06'!AJ21+'07'!AJ21+'08'!AJ21+'09'!AJ21+'10'!AJ21+'11'!AJ21+'12'!AJ21</f>
        <v>0</v>
      </c>
      <c r="AK21" s="240">
        <f>'01'!AK21+'02'!AK21+'03'!AK21+'04'!AK21+'05'!AK21+'06'!AK21+'07'!AK21+'08'!AK21+'09'!AK21+'10'!AK21+'11'!AK21+'12'!AK21</f>
        <v>210</v>
      </c>
      <c r="AL21" s="246">
        <f>'01'!AL21+'02'!AL21+'03'!AL21+'04'!AL21+'05'!AL21+'06'!AL21+'07'!AL21+'08'!AL21+'09'!AL21+'10'!AL21+'11'!AL21+'12'!AL21</f>
        <v>0</v>
      </c>
      <c r="AM21" s="240">
        <f>'01'!AM21+'02'!AM21+'03'!AM21+'04'!AM21+'05'!AM21+'06'!AM21+'07'!AM21+'08'!AM21+'09'!AM21+'10'!AM21+'11'!AM21+'12'!AM21</f>
        <v>80</v>
      </c>
      <c r="AN21" s="249">
        <f>'01'!AN21+'02'!AN21+'03'!AN21+'04'!AN21+'05'!AN21+'06'!AN21+'07'!AN21+'08'!AN21+'09'!AN21+'10'!AN21+'11'!AN21+'12'!AN21</f>
        <v>0</v>
      </c>
      <c r="AO21" s="249">
        <f>'01'!AO21+'02'!AO21+'03'!AO21+'04'!AO21+'05'!AO21+'06'!AO21+'07'!AO21+'08'!AO21+'09'!AO21+'10'!AO21+'11'!AO21+'12'!AO21</f>
        <v>0</v>
      </c>
      <c r="AP21" s="249">
        <f>'01'!AP21+'02'!AP21+'03'!AP21+'04'!AP21+'05'!AP21+'06'!AP21+'07'!AP21+'08'!AP21+'09'!AP21+'10'!AP21+'11'!AP21+'12'!AP21</f>
        <v>0</v>
      </c>
      <c r="AQ21" s="249">
        <f>'01'!AQ21+'02'!AQ21+'03'!AQ21+'04'!AQ21+'05'!AQ21+'06'!AQ21+'07'!AQ21+'08'!AQ21+'09'!AQ21+'10'!AQ21+'11'!AQ21+'12'!AQ21</f>
        <v>0</v>
      </c>
      <c r="AR21" s="250">
        <f>'01'!AR21+'02'!AR21+'03'!AR21+'04'!AR21+'05'!AR21+'06'!AR21+'07'!AR21+'08'!AR21+'09'!AR21+'10'!AR21+'11'!AR21+'12'!AR21</f>
        <v>0</v>
      </c>
      <c r="AS21" s="251">
        <f>'01'!AS21+'02'!AS21+'03'!AS21+'04'!AS21+'05'!AS21+'06'!AS21+'07'!AS21+'08'!AS21+'09'!AS21+'10'!AS21+'11'!AS21+'12'!AS21</f>
        <v>0</v>
      </c>
      <c r="AT21" s="260">
        <f>'01'!AT21+'02'!AT21+'03'!AT21+'04'!AT21+'05'!AT21+'06'!AT21+'07'!AT21+'08'!AT21+'09'!AT21+'10'!AT21+'11'!AT21+'12'!AT21</f>
        <v>0</v>
      </c>
      <c r="AU21" s="261">
        <f>'01'!AU21+'02'!AU21+'03'!AU21+'04'!AU21+'05'!AU21+'06'!AU21+'07'!AU21+'08'!AU21+'09'!AU21+'10'!AU21+'11'!AU21+'12'!AU21</f>
        <v>0</v>
      </c>
      <c r="AV21" s="252">
        <f>'01'!AV21+'02'!AV21+'03'!AV21+'04'!AV21+'05'!AV21+'06'!AV21+'07'!AV21+'08'!AV21+'09'!AV21+'10'!AV21+'11'!AV21+'12'!AV21</f>
        <v>0</v>
      </c>
      <c r="AW21" s="246">
        <f>'01'!AW21+'02'!AW21+'03'!AW21+'04'!AW21+'05'!AW21+'06'!AW21+'07'!AW21+'08'!AW21+'09'!AW21+'10'!AW21+'11'!AW21+'12'!AW21</f>
        <v>0</v>
      </c>
      <c r="AX21" s="240">
        <f>'01'!AX21+'02'!AX21+'03'!AX21+'04'!AX21+'05'!AX21+'06'!AX21+'07'!AX21+'08'!AX21+'09'!AX21+'10'!AX21+'11'!AX21+'12'!AX21</f>
        <v>0</v>
      </c>
      <c r="AY21" s="253" t="str">
        <f t="shared" si="3"/>
        <v/>
      </c>
      <c r="AZ21" s="254"/>
      <c r="BA21" s="254"/>
      <c r="BB21" s="254"/>
      <c r="BC21" s="254"/>
      <c r="BD21" s="254"/>
      <c r="BE21" s="254"/>
      <c r="BF21" s="254"/>
      <c r="BG21" s="254"/>
      <c r="BH21" s="254"/>
      <c r="BI21" s="212"/>
      <c r="BJ21" s="212"/>
      <c r="BK21" s="212"/>
      <c r="BL21" s="212"/>
      <c r="BM21" s="212"/>
      <c r="BX21" s="201"/>
      <c r="CA21" s="255" t="str">
        <f t="shared" si="7"/>
        <v/>
      </c>
      <c r="CB21" s="255" t="str">
        <f t="shared" si="8"/>
        <v/>
      </c>
      <c r="CC21" s="255" t="str">
        <f t="shared" si="9"/>
        <v/>
      </c>
      <c r="CD21" s="255" t="str">
        <f t="shared" si="10"/>
        <v/>
      </c>
      <c r="CE21" s="255" t="str">
        <f t="shared" si="11"/>
        <v/>
      </c>
      <c r="CF21" s="255"/>
      <c r="CG21" s="256">
        <f t="shared" si="4"/>
        <v>0</v>
      </c>
      <c r="CH21" s="256">
        <f t="shared" si="5"/>
        <v>0</v>
      </c>
      <c r="CI21" s="256">
        <f t="shared" si="0"/>
        <v>0</v>
      </c>
      <c r="CJ21" s="256">
        <f t="shared" si="1"/>
        <v>0</v>
      </c>
      <c r="CK21" s="256">
        <f t="shared" si="2"/>
        <v>0</v>
      </c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</row>
    <row r="22" spans="1:104" ht="16.350000000000001" customHeight="1" x14ac:dyDescent="0.2">
      <c r="A22" s="241" t="s">
        <v>23</v>
      </c>
      <c r="B22" s="233">
        <f t="shared" si="6"/>
        <v>29</v>
      </c>
      <c r="C22" s="239">
        <f>'01'!C22+'02'!C22+'03'!C22+'04'!C22+'05'!C22+'06'!C22+'07'!C22+'08'!C22+'09'!C22+'10'!C22+'11'!C22+'12'!C22</f>
        <v>11</v>
      </c>
      <c r="D22" s="242">
        <f>'01'!D22+'02'!D22+'03'!D22+'04'!D22+'05'!D22+'06'!D22+'07'!D22+'08'!D22+'09'!D22+'10'!D22+'11'!D22+'12'!D22</f>
        <v>12</v>
      </c>
      <c r="E22" s="242">
        <f>'01'!E22+'02'!E22+'03'!E22+'04'!E22+'05'!E22+'06'!E22+'07'!E22+'08'!E22+'09'!E22+'10'!E22+'11'!E22+'12'!E22</f>
        <v>4</v>
      </c>
      <c r="F22" s="242">
        <f>'01'!F22+'02'!F22+'03'!F22+'04'!F22+'05'!F22+'06'!F22+'07'!F22+'08'!F22+'09'!F22+'10'!F22+'11'!F22+'12'!F22</f>
        <v>1</v>
      </c>
      <c r="G22" s="242">
        <f>'01'!G22+'02'!G22+'03'!G22+'04'!G22+'05'!G22+'06'!G22+'07'!G22+'08'!G22+'09'!G22+'10'!G22+'11'!G22+'12'!G22</f>
        <v>0</v>
      </c>
      <c r="H22" s="242">
        <f>'01'!H22+'02'!H22+'03'!H22+'04'!H22+'05'!H22+'06'!H22+'07'!H22+'08'!H22+'09'!H22+'10'!H22+'11'!H22+'12'!H22</f>
        <v>1</v>
      </c>
      <c r="I22" s="242">
        <f>'01'!I22+'02'!I22+'03'!I22+'04'!I22+'05'!I22+'06'!I22+'07'!I22+'08'!I22+'09'!I22+'10'!I22+'11'!I22+'12'!I22</f>
        <v>0</v>
      </c>
      <c r="J22" s="242">
        <f>'01'!J22+'02'!J22+'03'!J22+'04'!J22+'05'!J22+'06'!J22+'07'!J22+'08'!J22+'09'!J22+'10'!J22+'11'!J22+'12'!J22</f>
        <v>0</v>
      </c>
      <c r="K22" s="242">
        <f>'01'!K22+'02'!K22+'03'!K22+'04'!K22+'05'!K22+'06'!K22+'07'!K22+'08'!K22+'09'!K22+'10'!K22+'11'!K22+'12'!K22</f>
        <v>0</v>
      </c>
      <c r="L22" s="242">
        <f>'01'!L22+'02'!L22+'03'!L22+'04'!L22+'05'!L22+'06'!L22+'07'!L22+'08'!L22+'09'!L22+'10'!L22+'11'!L22+'12'!L22</f>
        <v>0</v>
      </c>
      <c r="M22" s="242">
        <f>'01'!M22+'02'!M22+'03'!M22+'04'!M22+'05'!M22+'06'!M22+'07'!M22+'08'!M22+'09'!M22+'10'!M22+'11'!M22+'12'!M22</f>
        <v>0</v>
      </c>
      <c r="N22" s="242">
        <f>'01'!N22+'02'!N22+'03'!N22+'04'!N22+'05'!N22+'06'!N22+'07'!N22+'08'!N22+'09'!N22+'10'!N22+'11'!N22+'12'!N22</f>
        <v>0</v>
      </c>
      <c r="O22" s="242">
        <f>'01'!O22+'02'!O22+'03'!O22+'04'!O22+'05'!O22+'06'!O22+'07'!O22+'08'!O22+'09'!O22+'10'!O22+'11'!O22+'12'!O22</f>
        <v>0</v>
      </c>
      <c r="P22" s="242">
        <f>'01'!P22+'02'!P22+'03'!P22+'04'!P22+'05'!P22+'06'!P22+'07'!P22+'08'!P22+'09'!P22+'10'!P22+'11'!P22+'12'!P22</f>
        <v>0</v>
      </c>
      <c r="Q22" s="242">
        <f>'01'!Q22+'02'!Q22+'03'!Q22+'04'!Q22+'05'!Q22+'06'!Q22+'07'!Q22+'08'!Q22+'09'!Q22+'10'!Q22+'11'!Q22+'12'!Q22</f>
        <v>0</v>
      </c>
      <c r="R22" s="242">
        <f>'01'!R22+'02'!R22+'03'!R22+'04'!R22+'05'!R22+'06'!R22+'07'!R22+'08'!R22+'09'!R22+'10'!R22+'11'!R22+'12'!R22</f>
        <v>0</v>
      </c>
      <c r="S22" s="240">
        <f>'01'!S22+'02'!S22+'03'!S22+'04'!S22+'05'!S22+'06'!S22+'07'!S22+'08'!S22+'09'!S22+'10'!S22+'11'!S22+'12'!S22</f>
        <v>0</v>
      </c>
      <c r="T22" s="257">
        <f>'01'!T22+'02'!T22+'03'!T22+'04'!T22+'05'!T22+'06'!T22+'07'!T22+'08'!T22+'09'!T22+'10'!T22+'11'!T22+'12'!T22</f>
        <v>29</v>
      </c>
      <c r="U22" s="239">
        <f>'01'!U22+'02'!U22+'03'!U22+'04'!U22+'05'!U22+'06'!U22+'07'!U22+'08'!U22+'09'!U22+'10'!U22+'11'!U22+'12'!U22</f>
        <v>18</v>
      </c>
      <c r="V22" s="240">
        <f>'01'!V22+'02'!V22+'03'!V22+'04'!V22+'05'!V22+'06'!V22+'07'!V22+'08'!V22+'09'!V22+'10'!V22+'11'!V22+'12'!V22</f>
        <v>11</v>
      </c>
      <c r="W22" s="241">
        <f>'01'!W22+'02'!W22+'03'!W22+'04'!W22+'05'!W22+'06'!W22+'07'!W22+'08'!W22+'09'!W22+'10'!W22+'11'!W22+'12'!W22</f>
        <v>27</v>
      </c>
      <c r="X22" s="239">
        <f>'01'!X22+'02'!X22+'03'!X22+'04'!X22+'05'!X22+'06'!X22+'07'!X22+'08'!X22+'09'!X22+'10'!X22+'11'!X22+'12'!X22</f>
        <v>0</v>
      </c>
      <c r="Y22" s="242">
        <f>'01'!Y22+'02'!Y22+'03'!Y22+'04'!Y22+'05'!Y22+'06'!Y22+'07'!Y22+'08'!Y22+'09'!Y22+'10'!Y22+'11'!Y22+'12'!Y22</f>
        <v>27</v>
      </c>
      <c r="Z22" s="240">
        <f>'01'!Z22+'02'!Z22+'03'!Z22+'04'!Z22+'05'!Z22+'06'!Z22+'07'!Z22+'08'!Z22+'09'!Z22+'10'!Z22+'11'!Z22+'12'!Z22</f>
        <v>0</v>
      </c>
      <c r="AA22" s="264">
        <f>'01'!AA22+'02'!AA22+'03'!AA22+'04'!AA22+'05'!AA22+'06'!AA22+'07'!AA22+'08'!AA22+'09'!AA22+'10'!AA22+'11'!AA22+'12'!AA22</f>
        <v>2</v>
      </c>
      <c r="AB22" s="239">
        <f>'01'!AB22+'02'!AB22+'03'!AB22+'04'!AB22+'05'!AB22+'06'!AB22+'07'!AB22+'08'!AB22+'09'!AB22+'10'!AB22+'11'!AB22+'12'!AB22</f>
        <v>0</v>
      </c>
      <c r="AC22" s="242">
        <f>'01'!AC22+'02'!AC22+'03'!AC22+'04'!AC22+'05'!AC22+'06'!AC22+'07'!AC22+'08'!AC22+'09'!AC22+'10'!AC22+'11'!AC22+'12'!AC22</f>
        <v>2</v>
      </c>
      <c r="AD22" s="240">
        <f>'01'!AD22+'02'!AD22+'03'!AD22+'04'!AD22+'05'!AD22+'06'!AD22+'07'!AD22+'08'!AD22+'09'!AD22+'10'!AD22+'11'!AD22+'12'!AD22</f>
        <v>0</v>
      </c>
      <c r="AE22" s="244">
        <f>'01'!AE22+'02'!AE22+'03'!AE22+'04'!AE22+'05'!AE22+'06'!AE22+'07'!AE22+'08'!AE22+'09'!AE22+'10'!AE22+'11'!AE22+'12'!AE22</f>
        <v>0</v>
      </c>
      <c r="AF22" s="244">
        <f>'01'!AF22+'02'!AF22+'03'!AF22+'04'!AF22+'05'!AF22+'06'!AF22+'07'!AF22+'08'!AF22+'09'!AF22+'10'!AF22+'11'!AF22+'12'!AF22</f>
        <v>0</v>
      </c>
      <c r="AG22" s="239">
        <f>'01'!AG22+'02'!AG22+'03'!AG22+'04'!AG22+'05'!AG22+'06'!AG22+'07'!AG22+'08'!AG22+'09'!AG22+'10'!AG22+'11'!AG22+'12'!AG22</f>
        <v>0</v>
      </c>
      <c r="AH22" s="240">
        <f>'01'!AH22+'02'!AH22+'03'!AH22+'04'!AH22+'05'!AH22+'06'!AH22+'07'!AH22+'08'!AH22+'09'!AH22+'10'!AH22+'11'!AH22+'12'!AH22</f>
        <v>0</v>
      </c>
      <c r="AI22" s="248">
        <f>'01'!AI22+'02'!AI22+'03'!AI22+'04'!AI22+'05'!AI22+'06'!AI22+'07'!AI22+'08'!AI22+'09'!AI22+'10'!AI22+'11'!AI22+'12'!AI22</f>
        <v>0</v>
      </c>
      <c r="AJ22" s="246">
        <f>'01'!AJ22+'02'!AJ22+'03'!AJ22+'04'!AJ22+'05'!AJ22+'06'!AJ22+'07'!AJ22+'08'!AJ22+'09'!AJ22+'10'!AJ22+'11'!AJ22+'12'!AJ22</f>
        <v>0</v>
      </c>
      <c r="AK22" s="240">
        <f>'01'!AK22+'02'!AK22+'03'!AK22+'04'!AK22+'05'!AK22+'06'!AK22+'07'!AK22+'08'!AK22+'09'!AK22+'10'!AK22+'11'!AK22+'12'!AK22</f>
        <v>0</v>
      </c>
      <c r="AL22" s="246">
        <f>'01'!AL22+'02'!AL22+'03'!AL22+'04'!AL22+'05'!AL22+'06'!AL22+'07'!AL22+'08'!AL22+'09'!AL22+'10'!AL22+'11'!AL22+'12'!AL22</f>
        <v>0</v>
      </c>
      <c r="AM22" s="240">
        <f>'01'!AM22+'02'!AM22+'03'!AM22+'04'!AM22+'05'!AM22+'06'!AM22+'07'!AM22+'08'!AM22+'09'!AM22+'10'!AM22+'11'!AM22+'12'!AM22</f>
        <v>0</v>
      </c>
      <c r="AN22" s="249">
        <f>'01'!AN22+'02'!AN22+'03'!AN22+'04'!AN22+'05'!AN22+'06'!AN22+'07'!AN22+'08'!AN22+'09'!AN22+'10'!AN22+'11'!AN22+'12'!AN22</f>
        <v>0</v>
      </c>
      <c r="AO22" s="249">
        <f>'01'!AO22+'02'!AO22+'03'!AO22+'04'!AO22+'05'!AO22+'06'!AO22+'07'!AO22+'08'!AO22+'09'!AO22+'10'!AO22+'11'!AO22+'12'!AO22</f>
        <v>0</v>
      </c>
      <c r="AP22" s="249">
        <f>'01'!AP22+'02'!AP22+'03'!AP22+'04'!AP22+'05'!AP22+'06'!AP22+'07'!AP22+'08'!AP22+'09'!AP22+'10'!AP22+'11'!AP22+'12'!AP22</f>
        <v>0</v>
      </c>
      <c r="AQ22" s="249">
        <f>'01'!AQ22+'02'!AQ22+'03'!AQ22+'04'!AQ22+'05'!AQ22+'06'!AQ22+'07'!AQ22+'08'!AQ22+'09'!AQ22+'10'!AQ22+'11'!AQ22+'12'!AQ22</f>
        <v>0</v>
      </c>
      <c r="AR22" s="250">
        <f>'01'!AR22+'02'!AR22+'03'!AR22+'04'!AR22+'05'!AR22+'06'!AR22+'07'!AR22+'08'!AR22+'09'!AR22+'10'!AR22+'11'!AR22+'12'!AR22</f>
        <v>0</v>
      </c>
      <c r="AS22" s="251">
        <f>'01'!AS22+'02'!AS22+'03'!AS22+'04'!AS22+'05'!AS22+'06'!AS22+'07'!AS22+'08'!AS22+'09'!AS22+'10'!AS22+'11'!AS22+'12'!AS22</f>
        <v>0</v>
      </c>
      <c r="AT22" s="260">
        <f>'01'!AT22+'02'!AT22+'03'!AT22+'04'!AT22+'05'!AT22+'06'!AT22+'07'!AT22+'08'!AT22+'09'!AT22+'10'!AT22+'11'!AT22+'12'!AT22</f>
        <v>0</v>
      </c>
      <c r="AU22" s="261">
        <f>'01'!AU22+'02'!AU22+'03'!AU22+'04'!AU22+'05'!AU22+'06'!AU22+'07'!AU22+'08'!AU22+'09'!AU22+'10'!AU22+'11'!AU22+'12'!AU22</f>
        <v>0</v>
      </c>
      <c r="AV22" s="252">
        <f>'01'!AV22+'02'!AV22+'03'!AV22+'04'!AV22+'05'!AV22+'06'!AV22+'07'!AV22+'08'!AV22+'09'!AV22+'10'!AV22+'11'!AV22+'12'!AV22</f>
        <v>0</v>
      </c>
      <c r="AW22" s="246">
        <f>'01'!AW22+'02'!AW22+'03'!AW22+'04'!AW22+'05'!AW22+'06'!AW22+'07'!AW22+'08'!AW22+'09'!AW22+'10'!AW22+'11'!AW22+'12'!AW22</f>
        <v>0</v>
      </c>
      <c r="AX22" s="240">
        <f>'01'!AX22+'02'!AX22+'03'!AX22+'04'!AX22+'05'!AX22+'06'!AX22+'07'!AX22+'08'!AX22+'09'!AX22+'10'!AX22+'11'!AX22+'12'!AX22</f>
        <v>0</v>
      </c>
      <c r="AY22" s="253" t="str">
        <f t="shared" si="3"/>
        <v/>
      </c>
      <c r="AZ22" s="254"/>
      <c r="BA22" s="254"/>
      <c r="BB22" s="254"/>
      <c r="BC22" s="254"/>
      <c r="BD22" s="254"/>
      <c r="BE22" s="254"/>
      <c r="BF22" s="254"/>
      <c r="BG22" s="254"/>
      <c r="BH22" s="254"/>
      <c r="BI22" s="212"/>
      <c r="BJ22" s="212"/>
      <c r="BK22" s="212"/>
      <c r="BL22" s="212"/>
      <c r="BM22" s="212"/>
      <c r="BX22" s="201"/>
      <c r="CA22" s="255" t="str">
        <f t="shared" si="7"/>
        <v/>
      </c>
      <c r="CB22" s="255" t="str">
        <f t="shared" si="8"/>
        <v/>
      </c>
      <c r="CC22" s="255" t="str">
        <f t="shared" si="9"/>
        <v/>
      </c>
      <c r="CD22" s="255" t="str">
        <f t="shared" si="10"/>
        <v/>
      </c>
      <c r="CE22" s="255" t="str">
        <f t="shared" si="11"/>
        <v/>
      </c>
      <c r="CF22" s="255"/>
      <c r="CG22" s="256">
        <f t="shared" si="4"/>
        <v>0</v>
      </c>
      <c r="CH22" s="256">
        <f t="shared" si="5"/>
        <v>0</v>
      </c>
      <c r="CI22" s="256">
        <f t="shared" si="0"/>
        <v>0</v>
      </c>
      <c r="CJ22" s="256">
        <f t="shared" si="1"/>
        <v>0</v>
      </c>
      <c r="CK22" s="256">
        <f t="shared" si="2"/>
        <v>0</v>
      </c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</row>
    <row r="23" spans="1:104" ht="16.350000000000001" hidden="1" customHeight="1" x14ac:dyDescent="0.2">
      <c r="A23" s="241" t="s">
        <v>24</v>
      </c>
      <c r="B23" s="233">
        <f t="shared" si="6"/>
        <v>0</v>
      </c>
      <c r="C23" s="239">
        <f>'01'!C23+'02'!C23+'03'!C23+'04'!C23+'05'!C23+'06'!C23+'07'!C23+'08'!C23+'09'!C23+'10'!C23+'11'!C23+'12'!C23</f>
        <v>0</v>
      </c>
      <c r="D23" s="242">
        <f>'01'!D23+'02'!D23+'03'!D23+'04'!D23+'05'!D23+'06'!D23+'07'!D23+'08'!D23+'09'!D23+'10'!D23+'11'!D23+'12'!D23</f>
        <v>0</v>
      </c>
      <c r="E23" s="242">
        <f>'01'!E23+'02'!E23+'03'!E23+'04'!E23+'05'!E23+'06'!E23+'07'!E23+'08'!E23+'09'!E23+'10'!E23+'11'!E23+'12'!E23</f>
        <v>0</v>
      </c>
      <c r="F23" s="242">
        <f>'01'!F23+'02'!F23+'03'!F23+'04'!F23+'05'!F23+'06'!F23+'07'!F23+'08'!F23+'09'!F23+'10'!F23+'11'!F23+'12'!F23</f>
        <v>0</v>
      </c>
      <c r="G23" s="242">
        <f>'01'!G23+'02'!G23+'03'!G23+'04'!G23+'05'!G23+'06'!G23+'07'!G23+'08'!G23+'09'!G23+'10'!G23+'11'!G23+'12'!G23</f>
        <v>0</v>
      </c>
      <c r="H23" s="242">
        <f>'01'!H23+'02'!H23+'03'!H23+'04'!H23+'05'!H23+'06'!H23+'07'!H23+'08'!H23+'09'!H23+'10'!H23+'11'!H23+'12'!H23</f>
        <v>0</v>
      </c>
      <c r="I23" s="242">
        <f>'01'!I23+'02'!I23+'03'!I23+'04'!I23+'05'!I23+'06'!I23+'07'!I23+'08'!I23+'09'!I23+'10'!I23+'11'!I23+'12'!I23</f>
        <v>0</v>
      </c>
      <c r="J23" s="242">
        <f>'01'!J23+'02'!J23+'03'!J23+'04'!J23+'05'!J23+'06'!J23+'07'!J23+'08'!J23+'09'!J23+'10'!J23+'11'!J23+'12'!J23</f>
        <v>0</v>
      </c>
      <c r="K23" s="242">
        <f>'01'!K23+'02'!K23+'03'!K23+'04'!K23+'05'!K23+'06'!K23+'07'!K23+'08'!K23+'09'!K23+'10'!K23+'11'!K23+'12'!K23</f>
        <v>0</v>
      </c>
      <c r="L23" s="242">
        <f>'01'!L23+'02'!L23+'03'!L23+'04'!L23+'05'!L23+'06'!L23+'07'!L23+'08'!L23+'09'!L23+'10'!L23+'11'!L23+'12'!L23</f>
        <v>0</v>
      </c>
      <c r="M23" s="242">
        <f>'01'!M23+'02'!M23+'03'!M23+'04'!M23+'05'!M23+'06'!M23+'07'!M23+'08'!M23+'09'!M23+'10'!M23+'11'!M23+'12'!M23</f>
        <v>0</v>
      </c>
      <c r="N23" s="242">
        <f>'01'!N23+'02'!N23+'03'!N23+'04'!N23+'05'!N23+'06'!N23+'07'!N23+'08'!N23+'09'!N23+'10'!N23+'11'!N23+'12'!N23</f>
        <v>0</v>
      </c>
      <c r="O23" s="242">
        <f>'01'!O23+'02'!O23+'03'!O23+'04'!O23+'05'!O23+'06'!O23+'07'!O23+'08'!O23+'09'!O23+'10'!O23+'11'!O23+'12'!O23</f>
        <v>0</v>
      </c>
      <c r="P23" s="242">
        <f>'01'!P23+'02'!P23+'03'!P23+'04'!P23+'05'!P23+'06'!P23+'07'!P23+'08'!P23+'09'!P23+'10'!P23+'11'!P23+'12'!P23</f>
        <v>0</v>
      </c>
      <c r="Q23" s="242">
        <f>'01'!Q23+'02'!Q23+'03'!Q23+'04'!Q23+'05'!Q23+'06'!Q23+'07'!Q23+'08'!Q23+'09'!Q23+'10'!Q23+'11'!Q23+'12'!Q23</f>
        <v>0</v>
      </c>
      <c r="R23" s="242">
        <f>'01'!R23+'02'!R23+'03'!R23+'04'!R23+'05'!R23+'06'!R23+'07'!R23+'08'!R23+'09'!R23+'10'!R23+'11'!R23+'12'!R23</f>
        <v>0</v>
      </c>
      <c r="S23" s="240">
        <f>'01'!S23+'02'!S23+'03'!S23+'04'!S23+'05'!S23+'06'!S23+'07'!S23+'08'!S23+'09'!S23+'10'!S23+'11'!S23+'12'!S23</f>
        <v>0</v>
      </c>
      <c r="T23" s="257">
        <f>'01'!T23+'02'!T23+'03'!T23+'04'!T23+'05'!T23+'06'!T23+'07'!T23+'08'!T23+'09'!T23+'10'!T23+'11'!T23+'12'!T23</f>
        <v>0</v>
      </c>
      <c r="U23" s="239">
        <f>'01'!U23+'02'!U23+'03'!U23+'04'!U23+'05'!U23+'06'!U23+'07'!U23+'08'!U23+'09'!U23+'10'!U23+'11'!U23+'12'!U23</f>
        <v>0</v>
      </c>
      <c r="V23" s="240">
        <f>'01'!V23+'02'!V23+'03'!V23+'04'!V23+'05'!V23+'06'!V23+'07'!V23+'08'!V23+'09'!V23+'10'!V23+'11'!V23+'12'!V23</f>
        <v>0</v>
      </c>
      <c r="W23" s="241">
        <f>'01'!W23+'02'!W23+'03'!W23+'04'!W23+'05'!W23+'06'!W23+'07'!W23+'08'!W23+'09'!W23+'10'!W23+'11'!W23+'12'!W23</f>
        <v>0</v>
      </c>
      <c r="X23" s="239">
        <f>'01'!X23+'02'!X23+'03'!X23+'04'!X23+'05'!X23+'06'!X23+'07'!X23+'08'!X23+'09'!X23+'10'!X23+'11'!X23+'12'!X23</f>
        <v>0</v>
      </c>
      <c r="Y23" s="242">
        <f>'01'!Y23+'02'!Y23+'03'!Y23+'04'!Y23+'05'!Y23+'06'!Y23+'07'!Y23+'08'!Y23+'09'!Y23+'10'!Y23+'11'!Y23+'12'!Y23</f>
        <v>0</v>
      </c>
      <c r="Z23" s="240">
        <f>'01'!Z23+'02'!Z23+'03'!Z23+'04'!Z23+'05'!Z23+'06'!Z23+'07'!Z23+'08'!Z23+'09'!Z23+'10'!Z23+'11'!Z23+'12'!Z23</f>
        <v>0</v>
      </c>
      <c r="AA23" s="264">
        <f>'01'!AA23+'02'!AA23+'03'!AA23+'04'!AA23+'05'!AA23+'06'!AA23+'07'!AA23+'08'!AA23+'09'!AA23+'10'!AA23+'11'!AA23+'12'!AA23</f>
        <v>0</v>
      </c>
      <c r="AB23" s="239">
        <f>'01'!AB23+'02'!AB23+'03'!AB23+'04'!AB23+'05'!AB23+'06'!AB23+'07'!AB23+'08'!AB23+'09'!AB23+'10'!AB23+'11'!AB23+'12'!AB23</f>
        <v>0</v>
      </c>
      <c r="AC23" s="242">
        <f>'01'!AC23+'02'!AC23+'03'!AC23+'04'!AC23+'05'!AC23+'06'!AC23+'07'!AC23+'08'!AC23+'09'!AC23+'10'!AC23+'11'!AC23+'12'!AC23</f>
        <v>0</v>
      </c>
      <c r="AD23" s="240">
        <f>'01'!AD23+'02'!AD23+'03'!AD23+'04'!AD23+'05'!AD23+'06'!AD23+'07'!AD23+'08'!AD23+'09'!AD23+'10'!AD23+'11'!AD23+'12'!AD23</f>
        <v>0</v>
      </c>
      <c r="AE23" s="244">
        <f>'01'!AE23+'02'!AE23+'03'!AE23+'04'!AE23+'05'!AE23+'06'!AE23+'07'!AE23+'08'!AE23+'09'!AE23+'10'!AE23+'11'!AE23+'12'!AE23</f>
        <v>0</v>
      </c>
      <c r="AF23" s="244">
        <f>'01'!AF23+'02'!AF23+'03'!AF23+'04'!AF23+'05'!AF23+'06'!AF23+'07'!AF23+'08'!AF23+'09'!AF23+'10'!AF23+'11'!AF23+'12'!AF23</f>
        <v>0</v>
      </c>
      <c r="AG23" s="239">
        <f>'01'!AG23+'02'!AG23+'03'!AG23+'04'!AG23+'05'!AG23+'06'!AG23+'07'!AG23+'08'!AG23+'09'!AG23+'10'!AG23+'11'!AG23+'12'!AG23</f>
        <v>0</v>
      </c>
      <c r="AH23" s="240">
        <f>'01'!AH23+'02'!AH23+'03'!AH23+'04'!AH23+'05'!AH23+'06'!AH23+'07'!AH23+'08'!AH23+'09'!AH23+'10'!AH23+'11'!AH23+'12'!AH23</f>
        <v>0</v>
      </c>
      <c r="AI23" s="248">
        <f>'01'!AI23+'02'!AI23+'03'!AI23+'04'!AI23+'05'!AI23+'06'!AI23+'07'!AI23+'08'!AI23+'09'!AI23+'10'!AI23+'11'!AI23+'12'!AI23</f>
        <v>0</v>
      </c>
      <c r="AJ23" s="246">
        <f>'01'!AJ23+'02'!AJ23+'03'!AJ23+'04'!AJ23+'05'!AJ23+'06'!AJ23+'07'!AJ23+'08'!AJ23+'09'!AJ23+'10'!AJ23+'11'!AJ23+'12'!AJ23</f>
        <v>0</v>
      </c>
      <c r="AK23" s="240">
        <f>'01'!AK23+'02'!AK23+'03'!AK23+'04'!AK23+'05'!AK23+'06'!AK23+'07'!AK23+'08'!AK23+'09'!AK23+'10'!AK23+'11'!AK23+'12'!AK23</f>
        <v>0</v>
      </c>
      <c r="AL23" s="246">
        <f>'01'!AL23+'02'!AL23+'03'!AL23+'04'!AL23+'05'!AL23+'06'!AL23+'07'!AL23+'08'!AL23+'09'!AL23+'10'!AL23+'11'!AL23+'12'!AL23</f>
        <v>0</v>
      </c>
      <c r="AM23" s="240">
        <f>'01'!AM23+'02'!AM23+'03'!AM23+'04'!AM23+'05'!AM23+'06'!AM23+'07'!AM23+'08'!AM23+'09'!AM23+'10'!AM23+'11'!AM23+'12'!AM23</f>
        <v>0</v>
      </c>
      <c r="AN23" s="249">
        <f>'01'!AN23+'02'!AN23+'03'!AN23+'04'!AN23+'05'!AN23+'06'!AN23+'07'!AN23+'08'!AN23+'09'!AN23+'10'!AN23+'11'!AN23+'12'!AN23</f>
        <v>0</v>
      </c>
      <c r="AO23" s="249">
        <f>'01'!AO23+'02'!AO23+'03'!AO23+'04'!AO23+'05'!AO23+'06'!AO23+'07'!AO23+'08'!AO23+'09'!AO23+'10'!AO23+'11'!AO23+'12'!AO23</f>
        <v>0</v>
      </c>
      <c r="AP23" s="249">
        <f>'01'!AP23+'02'!AP23+'03'!AP23+'04'!AP23+'05'!AP23+'06'!AP23+'07'!AP23+'08'!AP23+'09'!AP23+'10'!AP23+'11'!AP23+'12'!AP23</f>
        <v>0</v>
      </c>
      <c r="AQ23" s="249">
        <f>'01'!AQ23+'02'!AQ23+'03'!AQ23+'04'!AQ23+'05'!AQ23+'06'!AQ23+'07'!AQ23+'08'!AQ23+'09'!AQ23+'10'!AQ23+'11'!AQ23+'12'!AQ23</f>
        <v>0</v>
      </c>
      <c r="AR23" s="250">
        <f>'01'!AR23+'02'!AR23+'03'!AR23+'04'!AR23+'05'!AR23+'06'!AR23+'07'!AR23+'08'!AR23+'09'!AR23+'10'!AR23+'11'!AR23+'12'!AR23</f>
        <v>0</v>
      </c>
      <c r="AS23" s="251">
        <f>'01'!AS23+'02'!AS23+'03'!AS23+'04'!AS23+'05'!AS23+'06'!AS23+'07'!AS23+'08'!AS23+'09'!AS23+'10'!AS23+'11'!AS23+'12'!AS23</f>
        <v>0</v>
      </c>
      <c r="AT23" s="260">
        <f>'01'!AT23+'02'!AT23+'03'!AT23+'04'!AT23+'05'!AT23+'06'!AT23+'07'!AT23+'08'!AT23+'09'!AT23+'10'!AT23+'11'!AT23+'12'!AT23</f>
        <v>0</v>
      </c>
      <c r="AU23" s="261">
        <f>'01'!AU23+'02'!AU23+'03'!AU23+'04'!AU23+'05'!AU23+'06'!AU23+'07'!AU23+'08'!AU23+'09'!AU23+'10'!AU23+'11'!AU23+'12'!AU23</f>
        <v>0</v>
      </c>
      <c r="AV23" s="252">
        <f>'01'!AV23+'02'!AV23+'03'!AV23+'04'!AV23+'05'!AV23+'06'!AV23+'07'!AV23+'08'!AV23+'09'!AV23+'10'!AV23+'11'!AV23+'12'!AV23</f>
        <v>0</v>
      </c>
      <c r="AW23" s="246">
        <f>'01'!AW23+'02'!AW23+'03'!AW23+'04'!AW23+'05'!AW23+'06'!AW23+'07'!AW23+'08'!AW23+'09'!AW23+'10'!AW23+'11'!AW23+'12'!AW23</f>
        <v>0</v>
      </c>
      <c r="AX23" s="240">
        <f>'01'!AX23+'02'!AX23+'03'!AX23+'04'!AX23+'05'!AX23+'06'!AX23+'07'!AX23+'08'!AX23+'09'!AX23+'10'!AX23+'11'!AX23+'12'!AX23</f>
        <v>0</v>
      </c>
      <c r="AY23" s="253" t="str">
        <f t="shared" si="3"/>
        <v/>
      </c>
      <c r="AZ23" s="254"/>
      <c r="BA23" s="254"/>
      <c r="BB23" s="254"/>
      <c r="BC23" s="254"/>
      <c r="BD23" s="254"/>
      <c r="BE23" s="254"/>
      <c r="BF23" s="254"/>
      <c r="BG23" s="254"/>
      <c r="BH23" s="254"/>
      <c r="BI23" s="212"/>
      <c r="BJ23" s="212"/>
      <c r="BK23" s="212"/>
      <c r="BL23" s="212"/>
      <c r="BM23" s="212"/>
      <c r="BX23" s="201"/>
      <c r="CA23" s="255" t="str">
        <f t="shared" si="7"/>
        <v/>
      </c>
      <c r="CB23" s="255" t="str">
        <f t="shared" si="8"/>
        <v/>
      </c>
      <c r="CC23" s="255" t="str">
        <f t="shared" si="9"/>
        <v/>
      </c>
      <c r="CD23" s="255" t="str">
        <f t="shared" si="10"/>
        <v/>
      </c>
      <c r="CE23" s="255" t="str">
        <f t="shared" si="11"/>
        <v/>
      </c>
      <c r="CF23" s="255"/>
      <c r="CG23" s="256">
        <f t="shared" si="4"/>
        <v>0</v>
      </c>
      <c r="CH23" s="256">
        <f t="shared" si="5"/>
        <v>0</v>
      </c>
      <c r="CI23" s="256">
        <f t="shared" si="0"/>
        <v>0</v>
      </c>
      <c r="CJ23" s="256">
        <f t="shared" si="1"/>
        <v>0</v>
      </c>
      <c r="CK23" s="256">
        <f t="shared" si="2"/>
        <v>0</v>
      </c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</row>
    <row r="24" spans="1:104" ht="16.350000000000001" hidden="1" customHeight="1" x14ac:dyDescent="0.2">
      <c r="A24" s="241" t="s">
        <v>25</v>
      </c>
      <c r="B24" s="233">
        <f t="shared" si="6"/>
        <v>0</v>
      </c>
      <c r="C24" s="239">
        <f>'01'!C24+'02'!C24+'03'!C24+'04'!C24+'05'!C24+'06'!C24+'07'!C24+'08'!C24+'09'!C24+'10'!C24+'11'!C24+'12'!C24</f>
        <v>0</v>
      </c>
      <c r="D24" s="242">
        <f>'01'!D24+'02'!D24+'03'!D24+'04'!D24+'05'!D24+'06'!D24+'07'!D24+'08'!D24+'09'!D24+'10'!D24+'11'!D24+'12'!D24</f>
        <v>0</v>
      </c>
      <c r="E24" s="242">
        <f>'01'!E24+'02'!E24+'03'!E24+'04'!E24+'05'!E24+'06'!E24+'07'!E24+'08'!E24+'09'!E24+'10'!E24+'11'!E24+'12'!E24</f>
        <v>0</v>
      </c>
      <c r="F24" s="242">
        <f>'01'!F24+'02'!F24+'03'!F24+'04'!F24+'05'!F24+'06'!F24+'07'!F24+'08'!F24+'09'!F24+'10'!F24+'11'!F24+'12'!F24</f>
        <v>0</v>
      </c>
      <c r="G24" s="242">
        <f>'01'!G24+'02'!G24+'03'!G24+'04'!G24+'05'!G24+'06'!G24+'07'!G24+'08'!G24+'09'!G24+'10'!G24+'11'!G24+'12'!G24</f>
        <v>0</v>
      </c>
      <c r="H24" s="242">
        <f>'01'!H24+'02'!H24+'03'!H24+'04'!H24+'05'!H24+'06'!H24+'07'!H24+'08'!H24+'09'!H24+'10'!H24+'11'!H24+'12'!H24</f>
        <v>0</v>
      </c>
      <c r="I24" s="242">
        <f>'01'!I24+'02'!I24+'03'!I24+'04'!I24+'05'!I24+'06'!I24+'07'!I24+'08'!I24+'09'!I24+'10'!I24+'11'!I24+'12'!I24</f>
        <v>0</v>
      </c>
      <c r="J24" s="242">
        <f>'01'!J24+'02'!J24+'03'!J24+'04'!J24+'05'!J24+'06'!J24+'07'!J24+'08'!J24+'09'!J24+'10'!J24+'11'!J24+'12'!J24</f>
        <v>0</v>
      </c>
      <c r="K24" s="242">
        <f>'01'!K24+'02'!K24+'03'!K24+'04'!K24+'05'!K24+'06'!K24+'07'!K24+'08'!K24+'09'!K24+'10'!K24+'11'!K24+'12'!K24</f>
        <v>0</v>
      </c>
      <c r="L24" s="242">
        <f>'01'!L24+'02'!L24+'03'!L24+'04'!L24+'05'!L24+'06'!L24+'07'!L24+'08'!L24+'09'!L24+'10'!L24+'11'!L24+'12'!L24</f>
        <v>0</v>
      </c>
      <c r="M24" s="242">
        <f>'01'!M24+'02'!M24+'03'!M24+'04'!M24+'05'!M24+'06'!M24+'07'!M24+'08'!M24+'09'!M24+'10'!M24+'11'!M24+'12'!M24</f>
        <v>0</v>
      </c>
      <c r="N24" s="242">
        <f>'01'!N24+'02'!N24+'03'!N24+'04'!N24+'05'!N24+'06'!N24+'07'!N24+'08'!N24+'09'!N24+'10'!N24+'11'!N24+'12'!N24</f>
        <v>0</v>
      </c>
      <c r="O24" s="242">
        <f>'01'!O24+'02'!O24+'03'!O24+'04'!O24+'05'!O24+'06'!O24+'07'!O24+'08'!O24+'09'!O24+'10'!O24+'11'!O24+'12'!O24</f>
        <v>0</v>
      </c>
      <c r="P24" s="242">
        <f>'01'!P24+'02'!P24+'03'!P24+'04'!P24+'05'!P24+'06'!P24+'07'!P24+'08'!P24+'09'!P24+'10'!P24+'11'!P24+'12'!P24</f>
        <v>0</v>
      </c>
      <c r="Q24" s="242">
        <f>'01'!Q24+'02'!Q24+'03'!Q24+'04'!Q24+'05'!Q24+'06'!Q24+'07'!Q24+'08'!Q24+'09'!Q24+'10'!Q24+'11'!Q24+'12'!Q24</f>
        <v>0</v>
      </c>
      <c r="R24" s="242">
        <f>'01'!R24+'02'!R24+'03'!R24+'04'!R24+'05'!R24+'06'!R24+'07'!R24+'08'!R24+'09'!R24+'10'!R24+'11'!R24+'12'!R24</f>
        <v>0</v>
      </c>
      <c r="S24" s="240">
        <f>'01'!S24+'02'!S24+'03'!S24+'04'!S24+'05'!S24+'06'!S24+'07'!S24+'08'!S24+'09'!S24+'10'!S24+'11'!S24+'12'!S24</f>
        <v>0</v>
      </c>
      <c r="T24" s="257">
        <f>'01'!T24+'02'!T24+'03'!T24+'04'!T24+'05'!T24+'06'!T24+'07'!T24+'08'!T24+'09'!T24+'10'!T24+'11'!T24+'12'!T24</f>
        <v>0</v>
      </c>
      <c r="U24" s="239">
        <f>'01'!U24+'02'!U24+'03'!U24+'04'!U24+'05'!U24+'06'!U24+'07'!U24+'08'!U24+'09'!U24+'10'!U24+'11'!U24+'12'!U24</f>
        <v>0</v>
      </c>
      <c r="V24" s="240">
        <f>'01'!V24+'02'!V24+'03'!V24+'04'!V24+'05'!V24+'06'!V24+'07'!V24+'08'!V24+'09'!V24+'10'!V24+'11'!V24+'12'!V24</f>
        <v>0</v>
      </c>
      <c r="W24" s="241">
        <f>'01'!W24+'02'!W24+'03'!W24+'04'!W24+'05'!W24+'06'!W24+'07'!W24+'08'!W24+'09'!W24+'10'!W24+'11'!W24+'12'!W24</f>
        <v>0</v>
      </c>
      <c r="X24" s="239">
        <f>'01'!X24+'02'!X24+'03'!X24+'04'!X24+'05'!X24+'06'!X24+'07'!X24+'08'!X24+'09'!X24+'10'!X24+'11'!X24+'12'!X24</f>
        <v>0</v>
      </c>
      <c r="Y24" s="242">
        <f>'01'!Y24+'02'!Y24+'03'!Y24+'04'!Y24+'05'!Y24+'06'!Y24+'07'!Y24+'08'!Y24+'09'!Y24+'10'!Y24+'11'!Y24+'12'!Y24</f>
        <v>0</v>
      </c>
      <c r="Z24" s="240">
        <f>'01'!Z24+'02'!Z24+'03'!Z24+'04'!Z24+'05'!Z24+'06'!Z24+'07'!Z24+'08'!Z24+'09'!Z24+'10'!Z24+'11'!Z24+'12'!Z24</f>
        <v>0</v>
      </c>
      <c r="AA24" s="264">
        <f>'01'!AA24+'02'!AA24+'03'!AA24+'04'!AA24+'05'!AA24+'06'!AA24+'07'!AA24+'08'!AA24+'09'!AA24+'10'!AA24+'11'!AA24+'12'!AA24</f>
        <v>0</v>
      </c>
      <c r="AB24" s="239">
        <f>'01'!AB24+'02'!AB24+'03'!AB24+'04'!AB24+'05'!AB24+'06'!AB24+'07'!AB24+'08'!AB24+'09'!AB24+'10'!AB24+'11'!AB24+'12'!AB24</f>
        <v>0</v>
      </c>
      <c r="AC24" s="242">
        <f>'01'!AC24+'02'!AC24+'03'!AC24+'04'!AC24+'05'!AC24+'06'!AC24+'07'!AC24+'08'!AC24+'09'!AC24+'10'!AC24+'11'!AC24+'12'!AC24</f>
        <v>0</v>
      </c>
      <c r="AD24" s="240">
        <f>'01'!AD24+'02'!AD24+'03'!AD24+'04'!AD24+'05'!AD24+'06'!AD24+'07'!AD24+'08'!AD24+'09'!AD24+'10'!AD24+'11'!AD24+'12'!AD24</f>
        <v>0</v>
      </c>
      <c r="AE24" s="244">
        <f>'01'!AE24+'02'!AE24+'03'!AE24+'04'!AE24+'05'!AE24+'06'!AE24+'07'!AE24+'08'!AE24+'09'!AE24+'10'!AE24+'11'!AE24+'12'!AE24</f>
        <v>0</v>
      </c>
      <c r="AF24" s="244">
        <f>'01'!AF24+'02'!AF24+'03'!AF24+'04'!AF24+'05'!AF24+'06'!AF24+'07'!AF24+'08'!AF24+'09'!AF24+'10'!AF24+'11'!AF24+'12'!AF24</f>
        <v>0</v>
      </c>
      <c r="AG24" s="239">
        <f>'01'!AG24+'02'!AG24+'03'!AG24+'04'!AG24+'05'!AG24+'06'!AG24+'07'!AG24+'08'!AG24+'09'!AG24+'10'!AG24+'11'!AG24+'12'!AG24</f>
        <v>0</v>
      </c>
      <c r="AH24" s="240">
        <f>'01'!AH24+'02'!AH24+'03'!AH24+'04'!AH24+'05'!AH24+'06'!AH24+'07'!AH24+'08'!AH24+'09'!AH24+'10'!AH24+'11'!AH24+'12'!AH24</f>
        <v>0</v>
      </c>
      <c r="AI24" s="248">
        <f>'01'!AI24+'02'!AI24+'03'!AI24+'04'!AI24+'05'!AI24+'06'!AI24+'07'!AI24+'08'!AI24+'09'!AI24+'10'!AI24+'11'!AI24+'12'!AI24</f>
        <v>0</v>
      </c>
      <c r="AJ24" s="246">
        <f>'01'!AJ24+'02'!AJ24+'03'!AJ24+'04'!AJ24+'05'!AJ24+'06'!AJ24+'07'!AJ24+'08'!AJ24+'09'!AJ24+'10'!AJ24+'11'!AJ24+'12'!AJ24</f>
        <v>0</v>
      </c>
      <c r="AK24" s="240">
        <f>'01'!AK24+'02'!AK24+'03'!AK24+'04'!AK24+'05'!AK24+'06'!AK24+'07'!AK24+'08'!AK24+'09'!AK24+'10'!AK24+'11'!AK24+'12'!AK24</f>
        <v>0</v>
      </c>
      <c r="AL24" s="246">
        <f>'01'!AL24+'02'!AL24+'03'!AL24+'04'!AL24+'05'!AL24+'06'!AL24+'07'!AL24+'08'!AL24+'09'!AL24+'10'!AL24+'11'!AL24+'12'!AL24</f>
        <v>0</v>
      </c>
      <c r="AM24" s="240">
        <f>'01'!AM24+'02'!AM24+'03'!AM24+'04'!AM24+'05'!AM24+'06'!AM24+'07'!AM24+'08'!AM24+'09'!AM24+'10'!AM24+'11'!AM24+'12'!AM24</f>
        <v>0</v>
      </c>
      <c r="AN24" s="249">
        <f>'01'!AN24+'02'!AN24+'03'!AN24+'04'!AN24+'05'!AN24+'06'!AN24+'07'!AN24+'08'!AN24+'09'!AN24+'10'!AN24+'11'!AN24+'12'!AN24</f>
        <v>0</v>
      </c>
      <c r="AO24" s="249">
        <f>'01'!AO24+'02'!AO24+'03'!AO24+'04'!AO24+'05'!AO24+'06'!AO24+'07'!AO24+'08'!AO24+'09'!AO24+'10'!AO24+'11'!AO24+'12'!AO24</f>
        <v>0</v>
      </c>
      <c r="AP24" s="249">
        <f>'01'!AP24+'02'!AP24+'03'!AP24+'04'!AP24+'05'!AP24+'06'!AP24+'07'!AP24+'08'!AP24+'09'!AP24+'10'!AP24+'11'!AP24+'12'!AP24</f>
        <v>0</v>
      </c>
      <c r="AQ24" s="249">
        <f>'01'!AQ24+'02'!AQ24+'03'!AQ24+'04'!AQ24+'05'!AQ24+'06'!AQ24+'07'!AQ24+'08'!AQ24+'09'!AQ24+'10'!AQ24+'11'!AQ24+'12'!AQ24</f>
        <v>0</v>
      </c>
      <c r="AR24" s="250">
        <f>'01'!AR24+'02'!AR24+'03'!AR24+'04'!AR24+'05'!AR24+'06'!AR24+'07'!AR24+'08'!AR24+'09'!AR24+'10'!AR24+'11'!AR24+'12'!AR24</f>
        <v>0</v>
      </c>
      <c r="AS24" s="251">
        <f>'01'!AS24+'02'!AS24+'03'!AS24+'04'!AS24+'05'!AS24+'06'!AS24+'07'!AS24+'08'!AS24+'09'!AS24+'10'!AS24+'11'!AS24+'12'!AS24</f>
        <v>0</v>
      </c>
      <c r="AT24" s="260">
        <f>'01'!AT24+'02'!AT24+'03'!AT24+'04'!AT24+'05'!AT24+'06'!AT24+'07'!AT24+'08'!AT24+'09'!AT24+'10'!AT24+'11'!AT24+'12'!AT24</f>
        <v>0</v>
      </c>
      <c r="AU24" s="261">
        <f>'01'!AU24+'02'!AU24+'03'!AU24+'04'!AU24+'05'!AU24+'06'!AU24+'07'!AU24+'08'!AU24+'09'!AU24+'10'!AU24+'11'!AU24+'12'!AU24</f>
        <v>0</v>
      </c>
      <c r="AV24" s="252">
        <f>'01'!AV24+'02'!AV24+'03'!AV24+'04'!AV24+'05'!AV24+'06'!AV24+'07'!AV24+'08'!AV24+'09'!AV24+'10'!AV24+'11'!AV24+'12'!AV24</f>
        <v>0</v>
      </c>
      <c r="AW24" s="246">
        <f>'01'!AW24+'02'!AW24+'03'!AW24+'04'!AW24+'05'!AW24+'06'!AW24+'07'!AW24+'08'!AW24+'09'!AW24+'10'!AW24+'11'!AW24+'12'!AW24</f>
        <v>0</v>
      </c>
      <c r="AX24" s="240">
        <f>'01'!AX24+'02'!AX24+'03'!AX24+'04'!AX24+'05'!AX24+'06'!AX24+'07'!AX24+'08'!AX24+'09'!AX24+'10'!AX24+'11'!AX24+'12'!AX24</f>
        <v>0</v>
      </c>
      <c r="AY24" s="253" t="str">
        <f t="shared" si="3"/>
        <v/>
      </c>
      <c r="AZ24" s="254"/>
      <c r="BA24" s="254"/>
      <c r="BB24" s="254"/>
      <c r="BC24" s="254"/>
      <c r="BD24" s="254"/>
      <c r="BE24" s="254"/>
      <c r="BF24" s="254"/>
      <c r="BG24" s="254"/>
      <c r="BH24" s="254"/>
      <c r="BI24" s="212"/>
      <c r="BJ24" s="212"/>
      <c r="BK24" s="212"/>
      <c r="BL24" s="212"/>
      <c r="BM24" s="212"/>
      <c r="BX24" s="201"/>
      <c r="CA24" s="255" t="str">
        <f t="shared" si="7"/>
        <v/>
      </c>
      <c r="CB24" s="255" t="str">
        <f t="shared" si="8"/>
        <v/>
      </c>
      <c r="CC24" s="255" t="str">
        <f t="shared" si="9"/>
        <v/>
      </c>
      <c r="CD24" s="255" t="str">
        <f t="shared" si="10"/>
        <v/>
      </c>
      <c r="CE24" s="255" t="str">
        <f t="shared" si="11"/>
        <v/>
      </c>
      <c r="CF24" s="255"/>
      <c r="CG24" s="256">
        <f t="shared" si="4"/>
        <v>0</v>
      </c>
      <c r="CH24" s="256">
        <f t="shared" si="5"/>
        <v>0</v>
      </c>
      <c r="CI24" s="256">
        <f t="shared" si="0"/>
        <v>0</v>
      </c>
      <c r="CJ24" s="256">
        <f t="shared" si="1"/>
        <v>0</v>
      </c>
      <c r="CK24" s="256">
        <f t="shared" si="2"/>
        <v>0</v>
      </c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</row>
    <row r="25" spans="1:104" ht="16.350000000000001" hidden="1" customHeight="1" x14ac:dyDescent="0.2">
      <c r="A25" s="241" t="s">
        <v>26</v>
      </c>
      <c r="B25" s="233">
        <f t="shared" si="6"/>
        <v>0</v>
      </c>
      <c r="C25" s="239">
        <f>'01'!C25+'02'!C25+'03'!C25+'04'!C25+'05'!C25+'06'!C25+'07'!C25+'08'!C25+'09'!C25+'10'!C25+'11'!C25+'12'!C25</f>
        <v>0</v>
      </c>
      <c r="D25" s="242">
        <f>'01'!D25+'02'!D25+'03'!D25+'04'!D25+'05'!D25+'06'!D25+'07'!D25+'08'!D25+'09'!D25+'10'!D25+'11'!D25+'12'!D25</f>
        <v>0</v>
      </c>
      <c r="E25" s="242">
        <f>'01'!E25+'02'!E25+'03'!E25+'04'!E25+'05'!E25+'06'!E25+'07'!E25+'08'!E25+'09'!E25+'10'!E25+'11'!E25+'12'!E25</f>
        <v>0</v>
      </c>
      <c r="F25" s="242">
        <f>'01'!F25+'02'!F25+'03'!F25+'04'!F25+'05'!F25+'06'!F25+'07'!F25+'08'!F25+'09'!F25+'10'!F25+'11'!F25+'12'!F25</f>
        <v>0</v>
      </c>
      <c r="G25" s="242">
        <f>'01'!G25+'02'!G25+'03'!G25+'04'!G25+'05'!G25+'06'!G25+'07'!G25+'08'!G25+'09'!G25+'10'!G25+'11'!G25+'12'!G25</f>
        <v>0</v>
      </c>
      <c r="H25" s="242">
        <f>'01'!H25+'02'!H25+'03'!H25+'04'!H25+'05'!H25+'06'!H25+'07'!H25+'08'!H25+'09'!H25+'10'!H25+'11'!H25+'12'!H25</f>
        <v>0</v>
      </c>
      <c r="I25" s="242">
        <f>'01'!I25+'02'!I25+'03'!I25+'04'!I25+'05'!I25+'06'!I25+'07'!I25+'08'!I25+'09'!I25+'10'!I25+'11'!I25+'12'!I25</f>
        <v>0</v>
      </c>
      <c r="J25" s="242">
        <f>'01'!J25+'02'!J25+'03'!J25+'04'!J25+'05'!J25+'06'!J25+'07'!J25+'08'!J25+'09'!J25+'10'!J25+'11'!J25+'12'!J25</f>
        <v>0</v>
      </c>
      <c r="K25" s="242">
        <f>'01'!K25+'02'!K25+'03'!K25+'04'!K25+'05'!K25+'06'!K25+'07'!K25+'08'!K25+'09'!K25+'10'!K25+'11'!K25+'12'!K25</f>
        <v>0</v>
      </c>
      <c r="L25" s="242">
        <f>'01'!L25+'02'!L25+'03'!L25+'04'!L25+'05'!L25+'06'!L25+'07'!L25+'08'!L25+'09'!L25+'10'!L25+'11'!L25+'12'!L25</f>
        <v>0</v>
      </c>
      <c r="M25" s="242">
        <f>'01'!M25+'02'!M25+'03'!M25+'04'!M25+'05'!M25+'06'!M25+'07'!M25+'08'!M25+'09'!M25+'10'!M25+'11'!M25+'12'!M25</f>
        <v>0</v>
      </c>
      <c r="N25" s="242">
        <f>'01'!N25+'02'!N25+'03'!N25+'04'!N25+'05'!N25+'06'!N25+'07'!N25+'08'!N25+'09'!N25+'10'!N25+'11'!N25+'12'!N25</f>
        <v>0</v>
      </c>
      <c r="O25" s="242">
        <f>'01'!O25+'02'!O25+'03'!O25+'04'!O25+'05'!O25+'06'!O25+'07'!O25+'08'!O25+'09'!O25+'10'!O25+'11'!O25+'12'!O25</f>
        <v>0</v>
      </c>
      <c r="P25" s="242">
        <f>'01'!P25+'02'!P25+'03'!P25+'04'!P25+'05'!P25+'06'!P25+'07'!P25+'08'!P25+'09'!P25+'10'!P25+'11'!P25+'12'!P25</f>
        <v>0</v>
      </c>
      <c r="Q25" s="242">
        <f>'01'!Q25+'02'!Q25+'03'!Q25+'04'!Q25+'05'!Q25+'06'!Q25+'07'!Q25+'08'!Q25+'09'!Q25+'10'!Q25+'11'!Q25+'12'!Q25</f>
        <v>0</v>
      </c>
      <c r="R25" s="242">
        <f>'01'!R25+'02'!R25+'03'!R25+'04'!R25+'05'!R25+'06'!R25+'07'!R25+'08'!R25+'09'!R25+'10'!R25+'11'!R25+'12'!R25</f>
        <v>0</v>
      </c>
      <c r="S25" s="240">
        <f>'01'!S25+'02'!S25+'03'!S25+'04'!S25+'05'!S25+'06'!S25+'07'!S25+'08'!S25+'09'!S25+'10'!S25+'11'!S25+'12'!S25</f>
        <v>0</v>
      </c>
      <c r="T25" s="257">
        <f>'01'!T25+'02'!T25+'03'!T25+'04'!T25+'05'!T25+'06'!T25+'07'!T25+'08'!T25+'09'!T25+'10'!T25+'11'!T25+'12'!T25</f>
        <v>0</v>
      </c>
      <c r="U25" s="239">
        <f>'01'!U25+'02'!U25+'03'!U25+'04'!U25+'05'!U25+'06'!U25+'07'!U25+'08'!U25+'09'!U25+'10'!U25+'11'!U25+'12'!U25</f>
        <v>0</v>
      </c>
      <c r="V25" s="240">
        <f>'01'!V25+'02'!V25+'03'!V25+'04'!V25+'05'!V25+'06'!V25+'07'!V25+'08'!V25+'09'!V25+'10'!V25+'11'!V25+'12'!V25</f>
        <v>0</v>
      </c>
      <c r="W25" s="241">
        <f>'01'!W25+'02'!W25+'03'!W25+'04'!W25+'05'!W25+'06'!W25+'07'!W25+'08'!W25+'09'!W25+'10'!W25+'11'!W25+'12'!W25</f>
        <v>0</v>
      </c>
      <c r="X25" s="239">
        <f>'01'!X25+'02'!X25+'03'!X25+'04'!X25+'05'!X25+'06'!X25+'07'!X25+'08'!X25+'09'!X25+'10'!X25+'11'!X25+'12'!X25</f>
        <v>0</v>
      </c>
      <c r="Y25" s="242">
        <f>'01'!Y25+'02'!Y25+'03'!Y25+'04'!Y25+'05'!Y25+'06'!Y25+'07'!Y25+'08'!Y25+'09'!Y25+'10'!Y25+'11'!Y25+'12'!Y25</f>
        <v>0</v>
      </c>
      <c r="Z25" s="240">
        <f>'01'!Z25+'02'!Z25+'03'!Z25+'04'!Z25+'05'!Z25+'06'!Z25+'07'!Z25+'08'!Z25+'09'!Z25+'10'!Z25+'11'!Z25+'12'!Z25</f>
        <v>0</v>
      </c>
      <c r="AA25" s="264">
        <f>'01'!AA25+'02'!AA25+'03'!AA25+'04'!AA25+'05'!AA25+'06'!AA25+'07'!AA25+'08'!AA25+'09'!AA25+'10'!AA25+'11'!AA25+'12'!AA25</f>
        <v>0</v>
      </c>
      <c r="AB25" s="239">
        <f>'01'!AB25+'02'!AB25+'03'!AB25+'04'!AB25+'05'!AB25+'06'!AB25+'07'!AB25+'08'!AB25+'09'!AB25+'10'!AB25+'11'!AB25+'12'!AB25</f>
        <v>0</v>
      </c>
      <c r="AC25" s="242">
        <f>'01'!AC25+'02'!AC25+'03'!AC25+'04'!AC25+'05'!AC25+'06'!AC25+'07'!AC25+'08'!AC25+'09'!AC25+'10'!AC25+'11'!AC25+'12'!AC25</f>
        <v>0</v>
      </c>
      <c r="AD25" s="240">
        <f>'01'!AD25+'02'!AD25+'03'!AD25+'04'!AD25+'05'!AD25+'06'!AD25+'07'!AD25+'08'!AD25+'09'!AD25+'10'!AD25+'11'!AD25+'12'!AD25</f>
        <v>0</v>
      </c>
      <c r="AE25" s="244">
        <f>'01'!AE25+'02'!AE25+'03'!AE25+'04'!AE25+'05'!AE25+'06'!AE25+'07'!AE25+'08'!AE25+'09'!AE25+'10'!AE25+'11'!AE25+'12'!AE25</f>
        <v>0</v>
      </c>
      <c r="AF25" s="244">
        <f>'01'!AF25+'02'!AF25+'03'!AF25+'04'!AF25+'05'!AF25+'06'!AF25+'07'!AF25+'08'!AF25+'09'!AF25+'10'!AF25+'11'!AF25+'12'!AF25</f>
        <v>0</v>
      </c>
      <c r="AG25" s="239">
        <f>'01'!AG25+'02'!AG25+'03'!AG25+'04'!AG25+'05'!AG25+'06'!AG25+'07'!AG25+'08'!AG25+'09'!AG25+'10'!AG25+'11'!AG25+'12'!AG25</f>
        <v>0</v>
      </c>
      <c r="AH25" s="240">
        <f>'01'!AH25+'02'!AH25+'03'!AH25+'04'!AH25+'05'!AH25+'06'!AH25+'07'!AH25+'08'!AH25+'09'!AH25+'10'!AH25+'11'!AH25+'12'!AH25</f>
        <v>0</v>
      </c>
      <c r="AI25" s="248">
        <f>'01'!AI25+'02'!AI25+'03'!AI25+'04'!AI25+'05'!AI25+'06'!AI25+'07'!AI25+'08'!AI25+'09'!AI25+'10'!AI25+'11'!AI25+'12'!AI25</f>
        <v>0</v>
      </c>
      <c r="AJ25" s="246">
        <f>'01'!AJ25+'02'!AJ25+'03'!AJ25+'04'!AJ25+'05'!AJ25+'06'!AJ25+'07'!AJ25+'08'!AJ25+'09'!AJ25+'10'!AJ25+'11'!AJ25+'12'!AJ25</f>
        <v>0</v>
      </c>
      <c r="AK25" s="240">
        <f>'01'!AK25+'02'!AK25+'03'!AK25+'04'!AK25+'05'!AK25+'06'!AK25+'07'!AK25+'08'!AK25+'09'!AK25+'10'!AK25+'11'!AK25+'12'!AK25</f>
        <v>0</v>
      </c>
      <c r="AL25" s="246">
        <f>'01'!AL25+'02'!AL25+'03'!AL25+'04'!AL25+'05'!AL25+'06'!AL25+'07'!AL25+'08'!AL25+'09'!AL25+'10'!AL25+'11'!AL25+'12'!AL25</f>
        <v>0</v>
      </c>
      <c r="AM25" s="240">
        <f>'01'!AM25+'02'!AM25+'03'!AM25+'04'!AM25+'05'!AM25+'06'!AM25+'07'!AM25+'08'!AM25+'09'!AM25+'10'!AM25+'11'!AM25+'12'!AM25</f>
        <v>0</v>
      </c>
      <c r="AN25" s="249">
        <f>'01'!AN25+'02'!AN25+'03'!AN25+'04'!AN25+'05'!AN25+'06'!AN25+'07'!AN25+'08'!AN25+'09'!AN25+'10'!AN25+'11'!AN25+'12'!AN25</f>
        <v>0</v>
      </c>
      <c r="AO25" s="249">
        <f>'01'!AO25+'02'!AO25+'03'!AO25+'04'!AO25+'05'!AO25+'06'!AO25+'07'!AO25+'08'!AO25+'09'!AO25+'10'!AO25+'11'!AO25+'12'!AO25</f>
        <v>0</v>
      </c>
      <c r="AP25" s="249">
        <f>'01'!AP25+'02'!AP25+'03'!AP25+'04'!AP25+'05'!AP25+'06'!AP25+'07'!AP25+'08'!AP25+'09'!AP25+'10'!AP25+'11'!AP25+'12'!AP25</f>
        <v>0</v>
      </c>
      <c r="AQ25" s="249">
        <f>'01'!AQ25+'02'!AQ25+'03'!AQ25+'04'!AQ25+'05'!AQ25+'06'!AQ25+'07'!AQ25+'08'!AQ25+'09'!AQ25+'10'!AQ25+'11'!AQ25+'12'!AQ25</f>
        <v>0</v>
      </c>
      <c r="AR25" s="250">
        <f>'01'!AR25+'02'!AR25+'03'!AR25+'04'!AR25+'05'!AR25+'06'!AR25+'07'!AR25+'08'!AR25+'09'!AR25+'10'!AR25+'11'!AR25+'12'!AR25</f>
        <v>0</v>
      </c>
      <c r="AS25" s="251">
        <f>'01'!AS25+'02'!AS25+'03'!AS25+'04'!AS25+'05'!AS25+'06'!AS25+'07'!AS25+'08'!AS25+'09'!AS25+'10'!AS25+'11'!AS25+'12'!AS25</f>
        <v>0</v>
      </c>
      <c r="AT25" s="260">
        <f>'01'!AT25+'02'!AT25+'03'!AT25+'04'!AT25+'05'!AT25+'06'!AT25+'07'!AT25+'08'!AT25+'09'!AT25+'10'!AT25+'11'!AT25+'12'!AT25</f>
        <v>0</v>
      </c>
      <c r="AU25" s="261">
        <f>'01'!AU25+'02'!AU25+'03'!AU25+'04'!AU25+'05'!AU25+'06'!AU25+'07'!AU25+'08'!AU25+'09'!AU25+'10'!AU25+'11'!AU25+'12'!AU25</f>
        <v>0</v>
      </c>
      <c r="AV25" s="252">
        <f>'01'!AV25+'02'!AV25+'03'!AV25+'04'!AV25+'05'!AV25+'06'!AV25+'07'!AV25+'08'!AV25+'09'!AV25+'10'!AV25+'11'!AV25+'12'!AV25</f>
        <v>0</v>
      </c>
      <c r="AW25" s="246">
        <f>'01'!AW25+'02'!AW25+'03'!AW25+'04'!AW25+'05'!AW25+'06'!AW25+'07'!AW25+'08'!AW25+'09'!AW25+'10'!AW25+'11'!AW25+'12'!AW25</f>
        <v>0</v>
      </c>
      <c r="AX25" s="240">
        <f>'01'!AX25+'02'!AX25+'03'!AX25+'04'!AX25+'05'!AX25+'06'!AX25+'07'!AX25+'08'!AX25+'09'!AX25+'10'!AX25+'11'!AX25+'12'!AX25</f>
        <v>0</v>
      </c>
      <c r="AY25" s="253" t="str">
        <f t="shared" si="3"/>
        <v/>
      </c>
      <c r="AZ25" s="254"/>
      <c r="BA25" s="254"/>
      <c r="BB25" s="254"/>
      <c r="BC25" s="254"/>
      <c r="BD25" s="254"/>
      <c r="BE25" s="254"/>
      <c r="BF25" s="254"/>
      <c r="BG25" s="254"/>
      <c r="BH25" s="254"/>
      <c r="BI25" s="212"/>
      <c r="BJ25" s="212"/>
      <c r="BK25" s="212"/>
      <c r="BL25" s="212"/>
      <c r="BM25" s="212"/>
      <c r="BX25" s="201"/>
      <c r="CA25" s="255" t="str">
        <f t="shared" si="7"/>
        <v/>
      </c>
      <c r="CB25" s="255" t="str">
        <f t="shared" si="8"/>
        <v/>
      </c>
      <c r="CC25" s="255" t="str">
        <f t="shared" si="9"/>
        <v/>
      </c>
      <c r="CD25" s="255" t="str">
        <f t="shared" si="10"/>
        <v/>
      </c>
      <c r="CE25" s="255" t="str">
        <f t="shared" si="11"/>
        <v/>
      </c>
      <c r="CF25" s="255"/>
      <c r="CG25" s="256">
        <f t="shared" si="4"/>
        <v>0</v>
      </c>
      <c r="CH25" s="256">
        <f t="shared" si="5"/>
        <v>0</v>
      </c>
      <c r="CI25" s="256">
        <f t="shared" si="0"/>
        <v>0</v>
      </c>
      <c r="CJ25" s="256">
        <f t="shared" si="1"/>
        <v>0</v>
      </c>
      <c r="CK25" s="256">
        <f t="shared" si="2"/>
        <v>0</v>
      </c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</row>
    <row r="26" spans="1:104" ht="16.350000000000001" hidden="1" customHeight="1" x14ac:dyDescent="0.2">
      <c r="A26" s="241" t="s">
        <v>27</v>
      </c>
      <c r="B26" s="233">
        <f t="shared" si="6"/>
        <v>0</v>
      </c>
      <c r="C26" s="239">
        <f>'01'!C26+'02'!C26+'03'!C26+'04'!C26+'05'!C26+'06'!C26+'07'!C26+'08'!C26+'09'!C26+'10'!C26+'11'!C26+'12'!C26</f>
        <v>0</v>
      </c>
      <c r="D26" s="242">
        <f>'01'!D26+'02'!D26+'03'!D26+'04'!D26+'05'!D26+'06'!D26+'07'!D26+'08'!D26+'09'!D26+'10'!D26+'11'!D26+'12'!D26</f>
        <v>0</v>
      </c>
      <c r="E26" s="242">
        <f>'01'!E26+'02'!E26+'03'!E26+'04'!E26+'05'!E26+'06'!E26+'07'!E26+'08'!E26+'09'!E26+'10'!E26+'11'!E26+'12'!E26</f>
        <v>0</v>
      </c>
      <c r="F26" s="242">
        <f>'01'!F26+'02'!F26+'03'!F26+'04'!F26+'05'!F26+'06'!F26+'07'!F26+'08'!F26+'09'!F26+'10'!F26+'11'!F26+'12'!F26</f>
        <v>0</v>
      </c>
      <c r="G26" s="242">
        <f>'01'!G26+'02'!G26+'03'!G26+'04'!G26+'05'!G26+'06'!G26+'07'!G26+'08'!G26+'09'!G26+'10'!G26+'11'!G26+'12'!G26</f>
        <v>0</v>
      </c>
      <c r="H26" s="242">
        <f>'01'!H26+'02'!H26+'03'!H26+'04'!H26+'05'!H26+'06'!H26+'07'!H26+'08'!H26+'09'!H26+'10'!H26+'11'!H26+'12'!H26</f>
        <v>0</v>
      </c>
      <c r="I26" s="242">
        <f>'01'!I26+'02'!I26+'03'!I26+'04'!I26+'05'!I26+'06'!I26+'07'!I26+'08'!I26+'09'!I26+'10'!I26+'11'!I26+'12'!I26</f>
        <v>0</v>
      </c>
      <c r="J26" s="242">
        <f>'01'!J26+'02'!J26+'03'!J26+'04'!J26+'05'!J26+'06'!J26+'07'!J26+'08'!J26+'09'!J26+'10'!J26+'11'!J26+'12'!J26</f>
        <v>0</v>
      </c>
      <c r="K26" s="242">
        <f>'01'!K26+'02'!K26+'03'!K26+'04'!K26+'05'!K26+'06'!K26+'07'!K26+'08'!K26+'09'!K26+'10'!K26+'11'!K26+'12'!K26</f>
        <v>0</v>
      </c>
      <c r="L26" s="242">
        <f>'01'!L26+'02'!L26+'03'!L26+'04'!L26+'05'!L26+'06'!L26+'07'!L26+'08'!L26+'09'!L26+'10'!L26+'11'!L26+'12'!L26</f>
        <v>0</v>
      </c>
      <c r="M26" s="242">
        <f>'01'!M26+'02'!M26+'03'!M26+'04'!M26+'05'!M26+'06'!M26+'07'!M26+'08'!M26+'09'!M26+'10'!M26+'11'!M26+'12'!M26</f>
        <v>0</v>
      </c>
      <c r="N26" s="242">
        <f>'01'!N26+'02'!N26+'03'!N26+'04'!N26+'05'!N26+'06'!N26+'07'!N26+'08'!N26+'09'!N26+'10'!N26+'11'!N26+'12'!N26</f>
        <v>0</v>
      </c>
      <c r="O26" s="242">
        <f>'01'!O26+'02'!O26+'03'!O26+'04'!O26+'05'!O26+'06'!O26+'07'!O26+'08'!O26+'09'!O26+'10'!O26+'11'!O26+'12'!O26</f>
        <v>0</v>
      </c>
      <c r="P26" s="242">
        <f>'01'!P26+'02'!P26+'03'!P26+'04'!P26+'05'!P26+'06'!P26+'07'!P26+'08'!P26+'09'!P26+'10'!P26+'11'!P26+'12'!P26</f>
        <v>0</v>
      </c>
      <c r="Q26" s="242">
        <f>'01'!Q26+'02'!Q26+'03'!Q26+'04'!Q26+'05'!Q26+'06'!Q26+'07'!Q26+'08'!Q26+'09'!Q26+'10'!Q26+'11'!Q26+'12'!Q26</f>
        <v>0</v>
      </c>
      <c r="R26" s="242">
        <f>'01'!R26+'02'!R26+'03'!R26+'04'!R26+'05'!R26+'06'!R26+'07'!R26+'08'!R26+'09'!R26+'10'!R26+'11'!R26+'12'!R26</f>
        <v>0</v>
      </c>
      <c r="S26" s="240">
        <f>'01'!S26+'02'!S26+'03'!S26+'04'!S26+'05'!S26+'06'!S26+'07'!S26+'08'!S26+'09'!S26+'10'!S26+'11'!S26+'12'!S26</f>
        <v>0</v>
      </c>
      <c r="T26" s="257">
        <f>'01'!T26+'02'!T26+'03'!T26+'04'!T26+'05'!T26+'06'!T26+'07'!T26+'08'!T26+'09'!T26+'10'!T26+'11'!T26+'12'!T26</f>
        <v>0</v>
      </c>
      <c r="U26" s="239">
        <f>'01'!U26+'02'!U26+'03'!U26+'04'!U26+'05'!U26+'06'!U26+'07'!U26+'08'!U26+'09'!U26+'10'!U26+'11'!U26+'12'!U26</f>
        <v>0</v>
      </c>
      <c r="V26" s="240">
        <f>'01'!V26+'02'!V26+'03'!V26+'04'!V26+'05'!V26+'06'!V26+'07'!V26+'08'!V26+'09'!V26+'10'!V26+'11'!V26+'12'!V26</f>
        <v>0</v>
      </c>
      <c r="W26" s="241">
        <f>'01'!W26+'02'!W26+'03'!W26+'04'!W26+'05'!W26+'06'!W26+'07'!W26+'08'!W26+'09'!W26+'10'!W26+'11'!W26+'12'!W26</f>
        <v>0</v>
      </c>
      <c r="X26" s="239">
        <f>'01'!X26+'02'!X26+'03'!X26+'04'!X26+'05'!X26+'06'!X26+'07'!X26+'08'!X26+'09'!X26+'10'!X26+'11'!X26+'12'!X26</f>
        <v>0</v>
      </c>
      <c r="Y26" s="242">
        <f>'01'!Y26+'02'!Y26+'03'!Y26+'04'!Y26+'05'!Y26+'06'!Y26+'07'!Y26+'08'!Y26+'09'!Y26+'10'!Y26+'11'!Y26+'12'!Y26</f>
        <v>0</v>
      </c>
      <c r="Z26" s="240">
        <f>'01'!Z26+'02'!Z26+'03'!Z26+'04'!Z26+'05'!Z26+'06'!Z26+'07'!Z26+'08'!Z26+'09'!Z26+'10'!Z26+'11'!Z26+'12'!Z26</f>
        <v>0</v>
      </c>
      <c r="AA26" s="264">
        <f>'01'!AA26+'02'!AA26+'03'!AA26+'04'!AA26+'05'!AA26+'06'!AA26+'07'!AA26+'08'!AA26+'09'!AA26+'10'!AA26+'11'!AA26+'12'!AA26</f>
        <v>0</v>
      </c>
      <c r="AB26" s="239">
        <f>'01'!AB26+'02'!AB26+'03'!AB26+'04'!AB26+'05'!AB26+'06'!AB26+'07'!AB26+'08'!AB26+'09'!AB26+'10'!AB26+'11'!AB26+'12'!AB26</f>
        <v>0</v>
      </c>
      <c r="AC26" s="242">
        <f>'01'!AC26+'02'!AC26+'03'!AC26+'04'!AC26+'05'!AC26+'06'!AC26+'07'!AC26+'08'!AC26+'09'!AC26+'10'!AC26+'11'!AC26+'12'!AC26</f>
        <v>0</v>
      </c>
      <c r="AD26" s="240">
        <f>'01'!AD26+'02'!AD26+'03'!AD26+'04'!AD26+'05'!AD26+'06'!AD26+'07'!AD26+'08'!AD26+'09'!AD26+'10'!AD26+'11'!AD26+'12'!AD26</f>
        <v>0</v>
      </c>
      <c r="AE26" s="244">
        <f>'01'!AE26+'02'!AE26+'03'!AE26+'04'!AE26+'05'!AE26+'06'!AE26+'07'!AE26+'08'!AE26+'09'!AE26+'10'!AE26+'11'!AE26+'12'!AE26</f>
        <v>0</v>
      </c>
      <c r="AF26" s="244">
        <f>'01'!AF26+'02'!AF26+'03'!AF26+'04'!AF26+'05'!AF26+'06'!AF26+'07'!AF26+'08'!AF26+'09'!AF26+'10'!AF26+'11'!AF26+'12'!AF26</f>
        <v>0</v>
      </c>
      <c r="AG26" s="239">
        <f>'01'!AG26+'02'!AG26+'03'!AG26+'04'!AG26+'05'!AG26+'06'!AG26+'07'!AG26+'08'!AG26+'09'!AG26+'10'!AG26+'11'!AG26+'12'!AG26</f>
        <v>0</v>
      </c>
      <c r="AH26" s="240">
        <f>'01'!AH26+'02'!AH26+'03'!AH26+'04'!AH26+'05'!AH26+'06'!AH26+'07'!AH26+'08'!AH26+'09'!AH26+'10'!AH26+'11'!AH26+'12'!AH26</f>
        <v>0</v>
      </c>
      <c r="AI26" s="248">
        <f>'01'!AI26+'02'!AI26+'03'!AI26+'04'!AI26+'05'!AI26+'06'!AI26+'07'!AI26+'08'!AI26+'09'!AI26+'10'!AI26+'11'!AI26+'12'!AI26</f>
        <v>0</v>
      </c>
      <c r="AJ26" s="246">
        <f>'01'!AJ26+'02'!AJ26+'03'!AJ26+'04'!AJ26+'05'!AJ26+'06'!AJ26+'07'!AJ26+'08'!AJ26+'09'!AJ26+'10'!AJ26+'11'!AJ26+'12'!AJ26</f>
        <v>0</v>
      </c>
      <c r="AK26" s="240">
        <f>'01'!AK26+'02'!AK26+'03'!AK26+'04'!AK26+'05'!AK26+'06'!AK26+'07'!AK26+'08'!AK26+'09'!AK26+'10'!AK26+'11'!AK26+'12'!AK26</f>
        <v>0</v>
      </c>
      <c r="AL26" s="246">
        <f>'01'!AL26+'02'!AL26+'03'!AL26+'04'!AL26+'05'!AL26+'06'!AL26+'07'!AL26+'08'!AL26+'09'!AL26+'10'!AL26+'11'!AL26+'12'!AL26</f>
        <v>0</v>
      </c>
      <c r="AM26" s="240">
        <f>'01'!AM26+'02'!AM26+'03'!AM26+'04'!AM26+'05'!AM26+'06'!AM26+'07'!AM26+'08'!AM26+'09'!AM26+'10'!AM26+'11'!AM26+'12'!AM26</f>
        <v>0</v>
      </c>
      <c r="AN26" s="249">
        <f>'01'!AN26+'02'!AN26+'03'!AN26+'04'!AN26+'05'!AN26+'06'!AN26+'07'!AN26+'08'!AN26+'09'!AN26+'10'!AN26+'11'!AN26+'12'!AN26</f>
        <v>0</v>
      </c>
      <c r="AO26" s="249">
        <f>'01'!AO26+'02'!AO26+'03'!AO26+'04'!AO26+'05'!AO26+'06'!AO26+'07'!AO26+'08'!AO26+'09'!AO26+'10'!AO26+'11'!AO26+'12'!AO26</f>
        <v>0</v>
      </c>
      <c r="AP26" s="249">
        <f>'01'!AP26+'02'!AP26+'03'!AP26+'04'!AP26+'05'!AP26+'06'!AP26+'07'!AP26+'08'!AP26+'09'!AP26+'10'!AP26+'11'!AP26+'12'!AP26</f>
        <v>0</v>
      </c>
      <c r="AQ26" s="249">
        <f>'01'!AQ26+'02'!AQ26+'03'!AQ26+'04'!AQ26+'05'!AQ26+'06'!AQ26+'07'!AQ26+'08'!AQ26+'09'!AQ26+'10'!AQ26+'11'!AQ26+'12'!AQ26</f>
        <v>0</v>
      </c>
      <c r="AR26" s="250">
        <f>'01'!AR26+'02'!AR26+'03'!AR26+'04'!AR26+'05'!AR26+'06'!AR26+'07'!AR26+'08'!AR26+'09'!AR26+'10'!AR26+'11'!AR26+'12'!AR26</f>
        <v>0</v>
      </c>
      <c r="AS26" s="251">
        <f>'01'!AS26+'02'!AS26+'03'!AS26+'04'!AS26+'05'!AS26+'06'!AS26+'07'!AS26+'08'!AS26+'09'!AS26+'10'!AS26+'11'!AS26+'12'!AS26</f>
        <v>0</v>
      </c>
      <c r="AT26" s="260">
        <f>'01'!AT26+'02'!AT26+'03'!AT26+'04'!AT26+'05'!AT26+'06'!AT26+'07'!AT26+'08'!AT26+'09'!AT26+'10'!AT26+'11'!AT26+'12'!AT26</f>
        <v>0</v>
      </c>
      <c r="AU26" s="261">
        <f>'01'!AU26+'02'!AU26+'03'!AU26+'04'!AU26+'05'!AU26+'06'!AU26+'07'!AU26+'08'!AU26+'09'!AU26+'10'!AU26+'11'!AU26+'12'!AU26</f>
        <v>0</v>
      </c>
      <c r="AV26" s="252">
        <f>'01'!AV26+'02'!AV26+'03'!AV26+'04'!AV26+'05'!AV26+'06'!AV26+'07'!AV26+'08'!AV26+'09'!AV26+'10'!AV26+'11'!AV26+'12'!AV26</f>
        <v>0</v>
      </c>
      <c r="AW26" s="246">
        <f>'01'!AW26+'02'!AW26+'03'!AW26+'04'!AW26+'05'!AW26+'06'!AW26+'07'!AW26+'08'!AW26+'09'!AW26+'10'!AW26+'11'!AW26+'12'!AW26</f>
        <v>0</v>
      </c>
      <c r="AX26" s="240">
        <f>'01'!AX26+'02'!AX26+'03'!AX26+'04'!AX26+'05'!AX26+'06'!AX26+'07'!AX26+'08'!AX26+'09'!AX26+'10'!AX26+'11'!AX26+'12'!AX26</f>
        <v>0</v>
      </c>
      <c r="AY26" s="253" t="str">
        <f t="shared" si="3"/>
        <v/>
      </c>
      <c r="AZ26" s="254"/>
      <c r="BA26" s="254"/>
      <c r="BB26" s="254"/>
      <c r="BC26" s="254"/>
      <c r="BD26" s="254"/>
      <c r="BE26" s="254"/>
      <c r="BF26" s="254"/>
      <c r="BG26" s="254"/>
      <c r="BH26" s="254"/>
      <c r="BI26" s="212"/>
      <c r="BJ26" s="212"/>
      <c r="BK26" s="212"/>
      <c r="BL26" s="212"/>
      <c r="BM26" s="212"/>
      <c r="BX26" s="201"/>
      <c r="CA26" s="255" t="str">
        <f t="shared" si="7"/>
        <v/>
      </c>
      <c r="CB26" s="255" t="str">
        <f t="shared" si="8"/>
        <v/>
      </c>
      <c r="CC26" s="255" t="str">
        <f t="shared" si="9"/>
        <v/>
      </c>
      <c r="CD26" s="255" t="str">
        <f t="shared" si="10"/>
        <v/>
      </c>
      <c r="CE26" s="255" t="str">
        <f t="shared" si="11"/>
        <v/>
      </c>
      <c r="CF26" s="255"/>
      <c r="CG26" s="256">
        <f t="shared" si="4"/>
        <v>0</v>
      </c>
      <c r="CH26" s="256">
        <f t="shared" si="5"/>
        <v>0</v>
      </c>
      <c r="CI26" s="256">
        <f t="shared" si="0"/>
        <v>0</v>
      </c>
      <c r="CJ26" s="256">
        <f t="shared" si="1"/>
        <v>0</v>
      </c>
      <c r="CK26" s="256">
        <f t="shared" si="2"/>
        <v>0</v>
      </c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</row>
    <row r="27" spans="1:104" ht="16.350000000000001" hidden="1" customHeight="1" x14ac:dyDescent="0.2">
      <c r="A27" s="241" t="s">
        <v>28</v>
      </c>
      <c r="B27" s="233">
        <f t="shared" si="6"/>
        <v>0</v>
      </c>
      <c r="C27" s="239">
        <f>'01'!C27+'02'!C27+'03'!C27+'04'!C27+'05'!C27+'06'!C27+'07'!C27+'08'!C27+'09'!C27+'10'!C27+'11'!C27+'12'!C27</f>
        <v>0</v>
      </c>
      <c r="D27" s="242">
        <f>'01'!D27+'02'!D27+'03'!D27+'04'!D27+'05'!D27+'06'!D27+'07'!D27+'08'!D27+'09'!D27+'10'!D27+'11'!D27+'12'!D27</f>
        <v>0</v>
      </c>
      <c r="E27" s="242">
        <f>'01'!E27+'02'!E27+'03'!E27+'04'!E27+'05'!E27+'06'!E27+'07'!E27+'08'!E27+'09'!E27+'10'!E27+'11'!E27+'12'!E27</f>
        <v>0</v>
      </c>
      <c r="F27" s="242">
        <f>'01'!F27+'02'!F27+'03'!F27+'04'!F27+'05'!F27+'06'!F27+'07'!F27+'08'!F27+'09'!F27+'10'!F27+'11'!F27+'12'!F27</f>
        <v>0</v>
      </c>
      <c r="G27" s="242">
        <f>'01'!G27+'02'!G27+'03'!G27+'04'!G27+'05'!G27+'06'!G27+'07'!G27+'08'!G27+'09'!G27+'10'!G27+'11'!G27+'12'!G27</f>
        <v>0</v>
      </c>
      <c r="H27" s="242">
        <f>'01'!H27+'02'!H27+'03'!H27+'04'!H27+'05'!H27+'06'!H27+'07'!H27+'08'!H27+'09'!H27+'10'!H27+'11'!H27+'12'!H27</f>
        <v>0</v>
      </c>
      <c r="I27" s="242">
        <f>'01'!I27+'02'!I27+'03'!I27+'04'!I27+'05'!I27+'06'!I27+'07'!I27+'08'!I27+'09'!I27+'10'!I27+'11'!I27+'12'!I27</f>
        <v>0</v>
      </c>
      <c r="J27" s="242">
        <f>'01'!J27+'02'!J27+'03'!J27+'04'!J27+'05'!J27+'06'!J27+'07'!J27+'08'!J27+'09'!J27+'10'!J27+'11'!J27+'12'!J27</f>
        <v>0</v>
      </c>
      <c r="K27" s="242">
        <f>'01'!K27+'02'!K27+'03'!K27+'04'!K27+'05'!K27+'06'!K27+'07'!K27+'08'!K27+'09'!K27+'10'!K27+'11'!K27+'12'!K27</f>
        <v>0</v>
      </c>
      <c r="L27" s="242">
        <f>'01'!L27+'02'!L27+'03'!L27+'04'!L27+'05'!L27+'06'!L27+'07'!L27+'08'!L27+'09'!L27+'10'!L27+'11'!L27+'12'!L27</f>
        <v>0</v>
      </c>
      <c r="M27" s="242">
        <f>'01'!M27+'02'!M27+'03'!M27+'04'!M27+'05'!M27+'06'!M27+'07'!M27+'08'!M27+'09'!M27+'10'!M27+'11'!M27+'12'!M27</f>
        <v>0</v>
      </c>
      <c r="N27" s="242">
        <f>'01'!N27+'02'!N27+'03'!N27+'04'!N27+'05'!N27+'06'!N27+'07'!N27+'08'!N27+'09'!N27+'10'!N27+'11'!N27+'12'!N27</f>
        <v>0</v>
      </c>
      <c r="O27" s="242">
        <f>'01'!O27+'02'!O27+'03'!O27+'04'!O27+'05'!O27+'06'!O27+'07'!O27+'08'!O27+'09'!O27+'10'!O27+'11'!O27+'12'!O27</f>
        <v>0</v>
      </c>
      <c r="P27" s="242">
        <f>'01'!P27+'02'!P27+'03'!P27+'04'!P27+'05'!P27+'06'!P27+'07'!P27+'08'!P27+'09'!P27+'10'!P27+'11'!P27+'12'!P27</f>
        <v>0</v>
      </c>
      <c r="Q27" s="242">
        <f>'01'!Q27+'02'!Q27+'03'!Q27+'04'!Q27+'05'!Q27+'06'!Q27+'07'!Q27+'08'!Q27+'09'!Q27+'10'!Q27+'11'!Q27+'12'!Q27</f>
        <v>0</v>
      </c>
      <c r="R27" s="242">
        <f>'01'!R27+'02'!R27+'03'!R27+'04'!R27+'05'!R27+'06'!R27+'07'!R27+'08'!R27+'09'!R27+'10'!R27+'11'!R27+'12'!R27</f>
        <v>0</v>
      </c>
      <c r="S27" s="240">
        <f>'01'!S27+'02'!S27+'03'!S27+'04'!S27+'05'!S27+'06'!S27+'07'!S27+'08'!S27+'09'!S27+'10'!S27+'11'!S27+'12'!S27</f>
        <v>0</v>
      </c>
      <c r="T27" s="257">
        <f>'01'!T27+'02'!T27+'03'!T27+'04'!T27+'05'!T27+'06'!T27+'07'!T27+'08'!T27+'09'!T27+'10'!T27+'11'!T27+'12'!T27</f>
        <v>0</v>
      </c>
      <c r="U27" s="239">
        <f>'01'!U27+'02'!U27+'03'!U27+'04'!U27+'05'!U27+'06'!U27+'07'!U27+'08'!U27+'09'!U27+'10'!U27+'11'!U27+'12'!U27</f>
        <v>0</v>
      </c>
      <c r="V27" s="240">
        <f>'01'!V27+'02'!V27+'03'!V27+'04'!V27+'05'!V27+'06'!V27+'07'!V27+'08'!V27+'09'!V27+'10'!V27+'11'!V27+'12'!V27</f>
        <v>0</v>
      </c>
      <c r="W27" s="241">
        <f>'01'!W27+'02'!W27+'03'!W27+'04'!W27+'05'!W27+'06'!W27+'07'!W27+'08'!W27+'09'!W27+'10'!W27+'11'!W27+'12'!W27</f>
        <v>0</v>
      </c>
      <c r="X27" s="239">
        <f>'01'!X27+'02'!X27+'03'!X27+'04'!X27+'05'!X27+'06'!X27+'07'!X27+'08'!X27+'09'!X27+'10'!X27+'11'!X27+'12'!X27</f>
        <v>0</v>
      </c>
      <c r="Y27" s="242">
        <f>'01'!Y27+'02'!Y27+'03'!Y27+'04'!Y27+'05'!Y27+'06'!Y27+'07'!Y27+'08'!Y27+'09'!Y27+'10'!Y27+'11'!Y27+'12'!Y27</f>
        <v>0</v>
      </c>
      <c r="Z27" s="240">
        <f>'01'!Z27+'02'!Z27+'03'!Z27+'04'!Z27+'05'!Z27+'06'!Z27+'07'!Z27+'08'!Z27+'09'!Z27+'10'!Z27+'11'!Z27+'12'!Z27</f>
        <v>0</v>
      </c>
      <c r="AA27" s="264">
        <f>'01'!AA27+'02'!AA27+'03'!AA27+'04'!AA27+'05'!AA27+'06'!AA27+'07'!AA27+'08'!AA27+'09'!AA27+'10'!AA27+'11'!AA27+'12'!AA27</f>
        <v>0</v>
      </c>
      <c r="AB27" s="239">
        <f>'01'!AB27+'02'!AB27+'03'!AB27+'04'!AB27+'05'!AB27+'06'!AB27+'07'!AB27+'08'!AB27+'09'!AB27+'10'!AB27+'11'!AB27+'12'!AB27</f>
        <v>0</v>
      </c>
      <c r="AC27" s="242">
        <f>'01'!AC27+'02'!AC27+'03'!AC27+'04'!AC27+'05'!AC27+'06'!AC27+'07'!AC27+'08'!AC27+'09'!AC27+'10'!AC27+'11'!AC27+'12'!AC27</f>
        <v>0</v>
      </c>
      <c r="AD27" s="240">
        <f>'01'!AD27+'02'!AD27+'03'!AD27+'04'!AD27+'05'!AD27+'06'!AD27+'07'!AD27+'08'!AD27+'09'!AD27+'10'!AD27+'11'!AD27+'12'!AD27</f>
        <v>0</v>
      </c>
      <c r="AE27" s="244">
        <f>'01'!AE27+'02'!AE27+'03'!AE27+'04'!AE27+'05'!AE27+'06'!AE27+'07'!AE27+'08'!AE27+'09'!AE27+'10'!AE27+'11'!AE27+'12'!AE27</f>
        <v>0</v>
      </c>
      <c r="AF27" s="244">
        <f>'01'!AF27+'02'!AF27+'03'!AF27+'04'!AF27+'05'!AF27+'06'!AF27+'07'!AF27+'08'!AF27+'09'!AF27+'10'!AF27+'11'!AF27+'12'!AF27</f>
        <v>0</v>
      </c>
      <c r="AG27" s="239">
        <f>'01'!AG27+'02'!AG27+'03'!AG27+'04'!AG27+'05'!AG27+'06'!AG27+'07'!AG27+'08'!AG27+'09'!AG27+'10'!AG27+'11'!AG27+'12'!AG27</f>
        <v>0</v>
      </c>
      <c r="AH27" s="240">
        <f>'01'!AH27+'02'!AH27+'03'!AH27+'04'!AH27+'05'!AH27+'06'!AH27+'07'!AH27+'08'!AH27+'09'!AH27+'10'!AH27+'11'!AH27+'12'!AH27</f>
        <v>0</v>
      </c>
      <c r="AI27" s="248">
        <f>'01'!AI27+'02'!AI27+'03'!AI27+'04'!AI27+'05'!AI27+'06'!AI27+'07'!AI27+'08'!AI27+'09'!AI27+'10'!AI27+'11'!AI27+'12'!AI27</f>
        <v>0</v>
      </c>
      <c r="AJ27" s="246">
        <f>'01'!AJ27+'02'!AJ27+'03'!AJ27+'04'!AJ27+'05'!AJ27+'06'!AJ27+'07'!AJ27+'08'!AJ27+'09'!AJ27+'10'!AJ27+'11'!AJ27+'12'!AJ27</f>
        <v>0</v>
      </c>
      <c r="AK27" s="240">
        <f>'01'!AK27+'02'!AK27+'03'!AK27+'04'!AK27+'05'!AK27+'06'!AK27+'07'!AK27+'08'!AK27+'09'!AK27+'10'!AK27+'11'!AK27+'12'!AK27</f>
        <v>0</v>
      </c>
      <c r="AL27" s="246">
        <f>'01'!AL27+'02'!AL27+'03'!AL27+'04'!AL27+'05'!AL27+'06'!AL27+'07'!AL27+'08'!AL27+'09'!AL27+'10'!AL27+'11'!AL27+'12'!AL27</f>
        <v>0</v>
      </c>
      <c r="AM27" s="240">
        <f>'01'!AM27+'02'!AM27+'03'!AM27+'04'!AM27+'05'!AM27+'06'!AM27+'07'!AM27+'08'!AM27+'09'!AM27+'10'!AM27+'11'!AM27+'12'!AM27</f>
        <v>0</v>
      </c>
      <c r="AN27" s="249">
        <f>'01'!AN27+'02'!AN27+'03'!AN27+'04'!AN27+'05'!AN27+'06'!AN27+'07'!AN27+'08'!AN27+'09'!AN27+'10'!AN27+'11'!AN27+'12'!AN27</f>
        <v>0</v>
      </c>
      <c r="AO27" s="249">
        <f>'01'!AO27+'02'!AO27+'03'!AO27+'04'!AO27+'05'!AO27+'06'!AO27+'07'!AO27+'08'!AO27+'09'!AO27+'10'!AO27+'11'!AO27+'12'!AO27</f>
        <v>0</v>
      </c>
      <c r="AP27" s="249">
        <f>'01'!AP27+'02'!AP27+'03'!AP27+'04'!AP27+'05'!AP27+'06'!AP27+'07'!AP27+'08'!AP27+'09'!AP27+'10'!AP27+'11'!AP27+'12'!AP27</f>
        <v>0</v>
      </c>
      <c r="AQ27" s="249">
        <f>'01'!AQ27+'02'!AQ27+'03'!AQ27+'04'!AQ27+'05'!AQ27+'06'!AQ27+'07'!AQ27+'08'!AQ27+'09'!AQ27+'10'!AQ27+'11'!AQ27+'12'!AQ27</f>
        <v>0</v>
      </c>
      <c r="AR27" s="250">
        <f>'01'!AR27+'02'!AR27+'03'!AR27+'04'!AR27+'05'!AR27+'06'!AR27+'07'!AR27+'08'!AR27+'09'!AR27+'10'!AR27+'11'!AR27+'12'!AR27</f>
        <v>0</v>
      </c>
      <c r="AS27" s="251">
        <f>'01'!AS27+'02'!AS27+'03'!AS27+'04'!AS27+'05'!AS27+'06'!AS27+'07'!AS27+'08'!AS27+'09'!AS27+'10'!AS27+'11'!AS27+'12'!AS27</f>
        <v>0</v>
      </c>
      <c r="AT27" s="260">
        <f>'01'!AT27+'02'!AT27+'03'!AT27+'04'!AT27+'05'!AT27+'06'!AT27+'07'!AT27+'08'!AT27+'09'!AT27+'10'!AT27+'11'!AT27+'12'!AT27</f>
        <v>0</v>
      </c>
      <c r="AU27" s="261">
        <f>'01'!AU27+'02'!AU27+'03'!AU27+'04'!AU27+'05'!AU27+'06'!AU27+'07'!AU27+'08'!AU27+'09'!AU27+'10'!AU27+'11'!AU27+'12'!AU27</f>
        <v>0</v>
      </c>
      <c r="AV27" s="252">
        <f>'01'!AV27+'02'!AV27+'03'!AV27+'04'!AV27+'05'!AV27+'06'!AV27+'07'!AV27+'08'!AV27+'09'!AV27+'10'!AV27+'11'!AV27+'12'!AV27</f>
        <v>0</v>
      </c>
      <c r="AW27" s="246">
        <f>'01'!AW27+'02'!AW27+'03'!AW27+'04'!AW27+'05'!AW27+'06'!AW27+'07'!AW27+'08'!AW27+'09'!AW27+'10'!AW27+'11'!AW27+'12'!AW27</f>
        <v>0</v>
      </c>
      <c r="AX27" s="240">
        <f>'01'!AX27+'02'!AX27+'03'!AX27+'04'!AX27+'05'!AX27+'06'!AX27+'07'!AX27+'08'!AX27+'09'!AX27+'10'!AX27+'11'!AX27+'12'!AX27</f>
        <v>0</v>
      </c>
      <c r="AY27" s="253" t="str">
        <f t="shared" si="3"/>
        <v/>
      </c>
      <c r="AZ27" s="254"/>
      <c r="BA27" s="254"/>
      <c r="BB27" s="254"/>
      <c r="BC27" s="254"/>
      <c r="BD27" s="254"/>
      <c r="BE27" s="254"/>
      <c r="BF27" s="254"/>
      <c r="BG27" s="254"/>
      <c r="BH27" s="254"/>
      <c r="BI27" s="212"/>
      <c r="BJ27" s="212"/>
      <c r="BK27" s="212"/>
      <c r="BL27" s="212"/>
      <c r="BM27" s="212"/>
      <c r="BX27" s="201"/>
      <c r="CA27" s="255" t="str">
        <f t="shared" si="7"/>
        <v/>
      </c>
      <c r="CB27" s="255" t="str">
        <f t="shared" si="8"/>
        <v/>
      </c>
      <c r="CC27" s="255" t="str">
        <f t="shared" si="9"/>
        <v/>
      </c>
      <c r="CD27" s="255" t="str">
        <f t="shared" si="10"/>
        <v/>
      </c>
      <c r="CE27" s="255" t="str">
        <f t="shared" si="11"/>
        <v/>
      </c>
      <c r="CF27" s="255"/>
      <c r="CG27" s="256">
        <f t="shared" si="4"/>
        <v>0</v>
      </c>
      <c r="CH27" s="256">
        <f t="shared" si="5"/>
        <v>0</v>
      </c>
      <c r="CI27" s="256">
        <f t="shared" si="0"/>
        <v>0</v>
      </c>
      <c r="CJ27" s="256">
        <f t="shared" si="1"/>
        <v>0</v>
      </c>
      <c r="CK27" s="256">
        <f t="shared" si="2"/>
        <v>0</v>
      </c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</row>
    <row r="28" spans="1:104" ht="16.350000000000001" hidden="1" customHeight="1" x14ac:dyDescent="0.2">
      <c r="A28" s="241" t="s">
        <v>29</v>
      </c>
      <c r="B28" s="233">
        <f t="shared" si="6"/>
        <v>0</v>
      </c>
      <c r="C28" s="239">
        <f>'01'!C28+'02'!C28+'03'!C28+'04'!C28+'05'!C28+'06'!C28+'07'!C28+'08'!C28+'09'!C28+'10'!C28+'11'!C28+'12'!C28</f>
        <v>0</v>
      </c>
      <c r="D28" s="242">
        <f>'01'!D28+'02'!D28+'03'!D28+'04'!D28+'05'!D28+'06'!D28+'07'!D28+'08'!D28+'09'!D28+'10'!D28+'11'!D28+'12'!D28</f>
        <v>0</v>
      </c>
      <c r="E28" s="242">
        <f>'01'!E28+'02'!E28+'03'!E28+'04'!E28+'05'!E28+'06'!E28+'07'!E28+'08'!E28+'09'!E28+'10'!E28+'11'!E28+'12'!E28</f>
        <v>0</v>
      </c>
      <c r="F28" s="242">
        <f>'01'!F28+'02'!F28+'03'!F28+'04'!F28+'05'!F28+'06'!F28+'07'!F28+'08'!F28+'09'!F28+'10'!F28+'11'!F28+'12'!F28</f>
        <v>0</v>
      </c>
      <c r="G28" s="242">
        <f>'01'!G28+'02'!G28+'03'!G28+'04'!G28+'05'!G28+'06'!G28+'07'!G28+'08'!G28+'09'!G28+'10'!G28+'11'!G28+'12'!G28</f>
        <v>0</v>
      </c>
      <c r="H28" s="242">
        <f>'01'!H28+'02'!H28+'03'!H28+'04'!H28+'05'!H28+'06'!H28+'07'!H28+'08'!H28+'09'!H28+'10'!H28+'11'!H28+'12'!H28</f>
        <v>0</v>
      </c>
      <c r="I28" s="242">
        <f>'01'!I28+'02'!I28+'03'!I28+'04'!I28+'05'!I28+'06'!I28+'07'!I28+'08'!I28+'09'!I28+'10'!I28+'11'!I28+'12'!I28</f>
        <v>0</v>
      </c>
      <c r="J28" s="242">
        <f>'01'!J28+'02'!J28+'03'!J28+'04'!J28+'05'!J28+'06'!J28+'07'!J28+'08'!J28+'09'!J28+'10'!J28+'11'!J28+'12'!J28</f>
        <v>0</v>
      </c>
      <c r="K28" s="242">
        <f>'01'!K28+'02'!K28+'03'!K28+'04'!K28+'05'!K28+'06'!K28+'07'!K28+'08'!K28+'09'!K28+'10'!K28+'11'!K28+'12'!K28</f>
        <v>0</v>
      </c>
      <c r="L28" s="242">
        <f>'01'!L28+'02'!L28+'03'!L28+'04'!L28+'05'!L28+'06'!L28+'07'!L28+'08'!L28+'09'!L28+'10'!L28+'11'!L28+'12'!L28</f>
        <v>0</v>
      </c>
      <c r="M28" s="242">
        <f>'01'!M28+'02'!M28+'03'!M28+'04'!M28+'05'!M28+'06'!M28+'07'!M28+'08'!M28+'09'!M28+'10'!M28+'11'!M28+'12'!M28</f>
        <v>0</v>
      </c>
      <c r="N28" s="242">
        <f>'01'!N28+'02'!N28+'03'!N28+'04'!N28+'05'!N28+'06'!N28+'07'!N28+'08'!N28+'09'!N28+'10'!N28+'11'!N28+'12'!N28</f>
        <v>0</v>
      </c>
      <c r="O28" s="242">
        <f>'01'!O28+'02'!O28+'03'!O28+'04'!O28+'05'!O28+'06'!O28+'07'!O28+'08'!O28+'09'!O28+'10'!O28+'11'!O28+'12'!O28</f>
        <v>0</v>
      </c>
      <c r="P28" s="242">
        <f>'01'!P28+'02'!P28+'03'!P28+'04'!P28+'05'!P28+'06'!P28+'07'!P28+'08'!P28+'09'!P28+'10'!P28+'11'!P28+'12'!P28</f>
        <v>0</v>
      </c>
      <c r="Q28" s="242">
        <f>'01'!Q28+'02'!Q28+'03'!Q28+'04'!Q28+'05'!Q28+'06'!Q28+'07'!Q28+'08'!Q28+'09'!Q28+'10'!Q28+'11'!Q28+'12'!Q28</f>
        <v>0</v>
      </c>
      <c r="R28" s="242">
        <f>'01'!R28+'02'!R28+'03'!R28+'04'!R28+'05'!R28+'06'!R28+'07'!R28+'08'!R28+'09'!R28+'10'!R28+'11'!R28+'12'!R28</f>
        <v>0</v>
      </c>
      <c r="S28" s="240">
        <f>'01'!S28+'02'!S28+'03'!S28+'04'!S28+'05'!S28+'06'!S28+'07'!S28+'08'!S28+'09'!S28+'10'!S28+'11'!S28+'12'!S28</f>
        <v>0</v>
      </c>
      <c r="T28" s="257">
        <f>'01'!T28+'02'!T28+'03'!T28+'04'!T28+'05'!T28+'06'!T28+'07'!T28+'08'!T28+'09'!T28+'10'!T28+'11'!T28+'12'!T28</f>
        <v>0</v>
      </c>
      <c r="U28" s="239">
        <f>'01'!U28+'02'!U28+'03'!U28+'04'!U28+'05'!U28+'06'!U28+'07'!U28+'08'!U28+'09'!U28+'10'!U28+'11'!U28+'12'!U28</f>
        <v>0</v>
      </c>
      <c r="V28" s="240">
        <f>'01'!V28+'02'!V28+'03'!V28+'04'!V28+'05'!V28+'06'!V28+'07'!V28+'08'!V28+'09'!V28+'10'!V28+'11'!V28+'12'!V28</f>
        <v>0</v>
      </c>
      <c r="W28" s="241">
        <f>'01'!W28+'02'!W28+'03'!W28+'04'!W28+'05'!W28+'06'!W28+'07'!W28+'08'!W28+'09'!W28+'10'!W28+'11'!W28+'12'!W28</f>
        <v>0</v>
      </c>
      <c r="X28" s="239">
        <f>'01'!X28+'02'!X28+'03'!X28+'04'!X28+'05'!X28+'06'!X28+'07'!X28+'08'!X28+'09'!X28+'10'!X28+'11'!X28+'12'!X28</f>
        <v>0</v>
      </c>
      <c r="Y28" s="242">
        <f>'01'!Y28+'02'!Y28+'03'!Y28+'04'!Y28+'05'!Y28+'06'!Y28+'07'!Y28+'08'!Y28+'09'!Y28+'10'!Y28+'11'!Y28+'12'!Y28</f>
        <v>0</v>
      </c>
      <c r="Z28" s="240">
        <f>'01'!Z28+'02'!Z28+'03'!Z28+'04'!Z28+'05'!Z28+'06'!Z28+'07'!Z28+'08'!Z28+'09'!Z28+'10'!Z28+'11'!Z28+'12'!Z28</f>
        <v>0</v>
      </c>
      <c r="AA28" s="264">
        <f>'01'!AA28+'02'!AA28+'03'!AA28+'04'!AA28+'05'!AA28+'06'!AA28+'07'!AA28+'08'!AA28+'09'!AA28+'10'!AA28+'11'!AA28+'12'!AA28</f>
        <v>0</v>
      </c>
      <c r="AB28" s="239">
        <f>'01'!AB28+'02'!AB28+'03'!AB28+'04'!AB28+'05'!AB28+'06'!AB28+'07'!AB28+'08'!AB28+'09'!AB28+'10'!AB28+'11'!AB28+'12'!AB28</f>
        <v>0</v>
      </c>
      <c r="AC28" s="242">
        <f>'01'!AC28+'02'!AC28+'03'!AC28+'04'!AC28+'05'!AC28+'06'!AC28+'07'!AC28+'08'!AC28+'09'!AC28+'10'!AC28+'11'!AC28+'12'!AC28</f>
        <v>0</v>
      </c>
      <c r="AD28" s="240">
        <f>'01'!AD28+'02'!AD28+'03'!AD28+'04'!AD28+'05'!AD28+'06'!AD28+'07'!AD28+'08'!AD28+'09'!AD28+'10'!AD28+'11'!AD28+'12'!AD28</f>
        <v>0</v>
      </c>
      <c r="AE28" s="244">
        <f>'01'!AE28+'02'!AE28+'03'!AE28+'04'!AE28+'05'!AE28+'06'!AE28+'07'!AE28+'08'!AE28+'09'!AE28+'10'!AE28+'11'!AE28+'12'!AE28</f>
        <v>0</v>
      </c>
      <c r="AF28" s="244">
        <f>'01'!AF28+'02'!AF28+'03'!AF28+'04'!AF28+'05'!AF28+'06'!AF28+'07'!AF28+'08'!AF28+'09'!AF28+'10'!AF28+'11'!AF28+'12'!AF28</f>
        <v>0</v>
      </c>
      <c r="AG28" s="239">
        <f>'01'!AG28+'02'!AG28+'03'!AG28+'04'!AG28+'05'!AG28+'06'!AG28+'07'!AG28+'08'!AG28+'09'!AG28+'10'!AG28+'11'!AG28+'12'!AG28</f>
        <v>0</v>
      </c>
      <c r="AH28" s="240">
        <f>'01'!AH28+'02'!AH28+'03'!AH28+'04'!AH28+'05'!AH28+'06'!AH28+'07'!AH28+'08'!AH28+'09'!AH28+'10'!AH28+'11'!AH28+'12'!AH28</f>
        <v>0</v>
      </c>
      <c r="AI28" s="248">
        <f>'01'!AI28+'02'!AI28+'03'!AI28+'04'!AI28+'05'!AI28+'06'!AI28+'07'!AI28+'08'!AI28+'09'!AI28+'10'!AI28+'11'!AI28+'12'!AI28</f>
        <v>0</v>
      </c>
      <c r="AJ28" s="246">
        <f>'01'!AJ28+'02'!AJ28+'03'!AJ28+'04'!AJ28+'05'!AJ28+'06'!AJ28+'07'!AJ28+'08'!AJ28+'09'!AJ28+'10'!AJ28+'11'!AJ28+'12'!AJ28</f>
        <v>0</v>
      </c>
      <c r="AK28" s="240">
        <f>'01'!AK28+'02'!AK28+'03'!AK28+'04'!AK28+'05'!AK28+'06'!AK28+'07'!AK28+'08'!AK28+'09'!AK28+'10'!AK28+'11'!AK28+'12'!AK28</f>
        <v>0</v>
      </c>
      <c r="AL28" s="246">
        <f>'01'!AL28+'02'!AL28+'03'!AL28+'04'!AL28+'05'!AL28+'06'!AL28+'07'!AL28+'08'!AL28+'09'!AL28+'10'!AL28+'11'!AL28+'12'!AL28</f>
        <v>0</v>
      </c>
      <c r="AM28" s="240">
        <f>'01'!AM28+'02'!AM28+'03'!AM28+'04'!AM28+'05'!AM28+'06'!AM28+'07'!AM28+'08'!AM28+'09'!AM28+'10'!AM28+'11'!AM28+'12'!AM28</f>
        <v>0</v>
      </c>
      <c r="AN28" s="249">
        <f>'01'!AN28+'02'!AN28+'03'!AN28+'04'!AN28+'05'!AN28+'06'!AN28+'07'!AN28+'08'!AN28+'09'!AN28+'10'!AN28+'11'!AN28+'12'!AN28</f>
        <v>0</v>
      </c>
      <c r="AO28" s="249">
        <f>'01'!AO28+'02'!AO28+'03'!AO28+'04'!AO28+'05'!AO28+'06'!AO28+'07'!AO28+'08'!AO28+'09'!AO28+'10'!AO28+'11'!AO28+'12'!AO28</f>
        <v>0</v>
      </c>
      <c r="AP28" s="249">
        <f>'01'!AP28+'02'!AP28+'03'!AP28+'04'!AP28+'05'!AP28+'06'!AP28+'07'!AP28+'08'!AP28+'09'!AP28+'10'!AP28+'11'!AP28+'12'!AP28</f>
        <v>0</v>
      </c>
      <c r="AQ28" s="249">
        <f>'01'!AQ28+'02'!AQ28+'03'!AQ28+'04'!AQ28+'05'!AQ28+'06'!AQ28+'07'!AQ28+'08'!AQ28+'09'!AQ28+'10'!AQ28+'11'!AQ28+'12'!AQ28</f>
        <v>0</v>
      </c>
      <c r="AR28" s="250">
        <f>'01'!AR28+'02'!AR28+'03'!AR28+'04'!AR28+'05'!AR28+'06'!AR28+'07'!AR28+'08'!AR28+'09'!AR28+'10'!AR28+'11'!AR28+'12'!AR28</f>
        <v>0</v>
      </c>
      <c r="AS28" s="251">
        <f>'01'!AS28+'02'!AS28+'03'!AS28+'04'!AS28+'05'!AS28+'06'!AS28+'07'!AS28+'08'!AS28+'09'!AS28+'10'!AS28+'11'!AS28+'12'!AS28</f>
        <v>0</v>
      </c>
      <c r="AT28" s="260">
        <f>'01'!AT28+'02'!AT28+'03'!AT28+'04'!AT28+'05'!AT28+'06'!AT28+'07'!AT28+'08'!AT28+'09'!AT28+'10'!AT28+'11'!AT28+'12'!AT28</f>
        <v>0</v>
      </c>
      <c r="AU28" s="261">
        <f>'01'!AU28+'02'!AU28+'03'!AU28+'04'!AU28+'05'!AU28+'06'!AU28+'07'!AU28+'08'!AU28+'09'!AU28+'10'!AU28+'11'!AU28+'12'!AU28</f>
        <v>0</v>
      </c>
      <c r="AV28" s="252">
        <f>'01'!AV28+'02'!AV28+'03'!AV28+'04'!AV28+'05'!AV28+'06'!AV28+'07'!AV28+'08'!AV28+'09'!AV28+'10'!AV28+'11'!AV28+'12'!AV28</f>
        <v>0</v>
      </c>
      <c r="AW28" s="246">
        <f>'01'!AW28+'02'!AW28+'03'!AW28+'04'!AW28+'05'!AW28+'06'!AW28+'07'!AW28+'08'!AW28+'09'!AW28+'10'!AW28+'11'!AW28+'12'!AW28</f>
        <v>0</v>
      </c>
      <c r="AX28" s="240">
        <f>'01'!AX28+'02'!AX28+'03'!AX28+'04'!AX28+'05'!AX28+'06'!AX28+'07'!AX28+'08'!AX28+'09'!AX28+'10'!AX28+'11'!AX28+'12'!AX28</f>
        <v>0</v>
      </c>
      <c r="AY28" s="253" t="str">
        <f t="shared" si="3"/>
        <v/>
      </c>
      <c r="AZ28" s="254"/>
      <c r="BA28" s="254"/>
      <c r="BB28" s="254"/>
      <c r="BC28" s="254"/>
      <c r="BD28" s="254"/>
      <c r="BE28" s="254"/>
      <c r="BF28" s="254"/>
      <c r="BG28" s="254"/>
      <c r="BH28" s="254"/>
      <c r="BI28" s="212"/>
      <c r="BJ28" s="212"/>
      <c r="BK28" s="212"/>
      <c r="BL28" s="212"/>
      <c r="BM28" s="212"/>
      <c r="BX28" s="201"/>
      <c r="CA28" s="255" t="str">
        <f t="shared" si="7"/>
        <v/>
      </c>
      <c r="CB28" s="255" t="str">
        <f t="shared" si="8"/>
        <v/>
      </c>
      <c r="CC28" s="255" t="str">
        <f t="shared" si="9"/>
        <v/>
      </c>
      <c r="CD28" s="255" t="str">
        <f t="shared" si="10"/>
        <v/>
      </c>
      <c r="CE28" s="255" t="str">
        <f t="shared" si="11"/>
        <v/>
      </c>
      <c r="CF28" s="255"/>
      <c r="CG28" s="256">
        <f t="shared" si="4"/>
        <v>0</v>
      </c>
      <c r="CH28" s="256">
        <f t="shared" si="5"/>
        <v>0</v>
      </c>
      <c r="CI28" s="256">
        <f t="shared" si="0"/>
        <v>0</v>
      </c>
      <c r="CJ28" s="256">
        <f t="shared" si="1"/>
        <v>0</v>
      </c>
      <c r="CK28" s="256">
        <f t="shared" si="2"/>
        <v>0</v>
      </c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</row>
    <row r="29" spans="1:104" ht="16.350000000000001" hidden="1" customHeight="1" x14ac:dyDescent="0.2">
      <c r="A29" s="241" t="s">
        <v>30</v>
      </c>
      <c r="B29" s="233">
        <f t="shared" si="6"/>
        <v>0</v>
      </c>
      <c r="C29" s="239">
        <f>'01'!C29+'02'!C29+'03'!C29+'04'!C29+'05'!C29+'06'!C29+'07'!C29+'08'!C29+'09'!C29+'10'!C29+'11'!C29+'12'!C29</f>
        <v>0</v>
      </c>
      <c r="D29" s="242">
        <f>'01'!D29+'02'!D29+'03'!D29+'04'!D29+'05'!D29+'06'!D29+'07'!D29+'08'!D29+'09'!D29+'10'!D29+'11'!D29+'12'!D29</f>
        <v>0</v>
      </c>
      <c r="E29" s="242">
        <f>'01'!E29+'02'!E29+'03'!E29+'04'!E29+'05'!E29+'06'!E29+'07'!E29+'08'!E29+'09'!E29+'10'!E29+'11'!E29+'12'!E29</f>
        <v>0</v>
      </c>
      <c r="F29" s="242">
        <f>'01'!F29+'02'!F29+'03'!F29+'04'!F29+'05'!F29+'06'!F29+'07'!F29+'08'!F29+'09'!F29+'10'!F29+'11'!F29+'12'!F29</f>
        <v>0</v>
      </c>
      <c r="G29" s="242">
        <f>'01'!G29+'02'!G29+'03'!G29+'04'!G29+'05'!G29+'06'!G29+'07'!G29+'08'!G29+'09'!G29+'10'!G29+'11'!G29+'12'!G29</f>
        <v>0</v>
      </c>
      <c r="H29" s="242">
        <f>'01'!H29+'02'!H29+'03'!H29+'04'!H29+'05'!H29+'06'!H29+'07'!H29+'08'!H29+'09'!H29+'10'!H29+'11'!H29+'12'!H29</f>
        <v>0</v>
      </c>
      <c r="I29" s="242">
        <f>'01'!I29+'02'!I29+'03'!I29+'04'!I29+'05'!I29+'06'!I29+'07'!I29+'08'!I29+'09'!I29+'10'!I29+'11'!I29+'12'!I29</f>
        <v>0</v>
      </c>
      <c r="J29" s="242">
        <f>'01'!J29+'02'!J29+'03'!J29+'04'!J29+'05'!J29+'06'!J29+'07'!J29+'08'!J29+'09'!J29+'10'!J29+'11'!J29+'12'!J29</f>
        <v>0</v>
      </c>
      <c r="K29" s="242">
        <f>'01'!K29+'02'!K29+'03'!K29+'04'!K29+'05'!K29+'06'!K29+'07'!K29+'08'!K29+'09'!K29+'10'!K29+'11'!K29+'12'!K29</f>
        <v>0</v>
      </c>
      <c r="L29" s="242">
        <f>'01'!L29+'02'!L29+'03'!L29+'04'!L29+'05'!L29+'06'!L29+'07'!L29+'08'!L29+'09'!L29+'10'!L29+'11'!L29+'12'!L29</f>
        <v>0</v>
      </c>
      <c r="M29" s="242">
        <f>'01'!M29+'02'!M29+'03'!M29+'04'!M29+'05'!M29+'06'!M29+'07'!M29+'08'!M29+'09'!M29+'10'!M29+'11'!M29+'12'!M29</f>
        <v>0</v>
      </c>
      <c r="N29" s="242">
        <f>'01'!N29+'02'!N29+'03'!N29+'04'!N29+'05'!N29+'06'!N29+'07'!N29+'08'!N29+'09'!N29+'10'!N29+'11'!N29+'12'!N29</f>
        <v>0</v>
      </c>
      <c r="O29" s="242">
        <f>'01'!O29+'02'!O29+'03'!O29+'04'!O29+'05'!O29+'06'!O29+'07'!O29+'08'!O29+'09'!O29+'10'!O29+'11'!O29+'12'!O29</f>
        <v>0</v>
      </c>
      <c r="P29" s="242">
        <f>'01'!P29+'02'!P29+'03'!P29+'04'!P29+'05'!P29+'06'!P29+'07'!P29+'08'!P29+'09'!P29+'10'!P29+'11'!P29+'12'!P29</f>
        <v>0</v>
      </c>
      <c r="Q29" s="242">
        <f>'01'!Q29+'02'!Q29+'03'!Q29+'04'!Q29+'05'!Q29+'06'!Q29+'07'!Q29+'08'!Q29+'09'!Q29+'10'!Q29+'11'!Q29+'12'!Q29</f>
        <v>0</v>
      </c>
      <c r="R29" s="242">
        <f>'01'!R29+'02'!R29+'03'!R29+'04'!R29+'05'!R29+'06'!R29+'07'!R29+'08'!R29+'09'!R29+'10'!R29+'11'!R29+'12'!R29</f>
        <v>0</v>
      </c>
      <c r="S29" s="240">
        <f>'01'!S29+'02'!S29+'03'!S29+'04'!S29+'05'!S29+'06'!S29+'07'!S29+'08'!S29+'09'!S29+'10'!S29+'11'!S29+'12'!S29</f>
        <v>0</v>
      </c>
      <c r="T29" s="257">
        <f>'01'!T29+'02'!T29+'03'!T29+'04'!T29+'05'!T29+'06'!T29+'07'!T29+'08'!T29+'09'!T29+'10'!T29+'11'!T29+'12'!T29</f>
        <v>0</v>
      </c>
      <c r="U29" s="239">
        <f>'01'!U29+'02'!U29+'03'!U29+'04'!U29+'05'!U29+'06'!U29+'07'!U29+'08'!U29+'09'!U29+'10'!U29+'11'!U29+'12'!U29</f>
        <v>0</v>
      </c>
      <c r="V29" s="240">
        <f>'01'!V29+'02'!V29+'03'!V29+'04'!V29+'05'!V29+'06'!V29+'07'!V29+'08'!V29+'09'!V29+'10'!V29+'11'!V29+'12'!V29</f>
        <v>0</v>
      </c>
      <c r="W29" s="241">
        <f>'01'!W29+'02'!W29+'03'!W29+'04'!W29+'05'!W29+'06'!W29+'07'!W29+'08'!W29+'09'!W29+'10'!W29+'11'!W29+'12'!W29</f>
        <v>0</v>
      </c>
      <c r="X29" s="239">
        <f>'01'!X29+'02'!X29+'03'!X29+'04'!X29+'05'!X29+'06'!X29+'07'!X29+'08'!X29+'09'!X29+'10'!X29+'11'!X29+'12'!X29</f>
        <v>0</v>
      </c>
      <c r="Y29" s="242">
        <f>'01'!Y29+'02'!Y29+'03'!Y29+'04'!Y29+'05'!Y29+'06'!Y29+'07'!Y29+'08'!Y29+'09'!Y29+'10'!Y29+'11'!Y29+'12'!Y29</f>
        <v>0</v>
      </c>
      <c r="Z29" s="240">
        <f>'01'!Z29+'02'!Z29+'03'!Z29+'04'!Z29+'05'!Z29+'06'!Z29+'07'!Z29+'08'!Z29+'09'!Z29+'10'!Z29+'11'!Z29+'12'!Z29</f>
        <v>0</v>
      </c>
      <c r="AA29" s="264">
        <f>'01'!AA29+'02'!AA29+'03'!AA29+'04'!AA29+'05'!AA29+'06'!AA29+'07'!AA29+'08'!AA29+'09'!AA29+'10'!AA29+'11'!AA29+'12'!AA29</f>
        <v>0</v>
      </c>
      <c r="AB29" s="239">
        <f>'01'!AB29+'02'!AB29+'03'!AB29+'04'!AB29+'05'!AB29+'06'!AB29+'07'!AB29+'08'!AB29+'09'!AB29+'10'!AB29+'11'!AB29+'12'!AB29</f>
        <v>0</v>
      </c>
      <c r="AC29" s="242">
        <f>'01'!AC29+'02'!AC29+'03'!AC29+'04'!AC29+'05'!AC29+'06'!AC29+'07'!AC29+'08'!AC29+'09'!AC29+'10'!AC29+'11'!AC29+'12'!AC29</f>
        <v>0</v>
      </c>
      <c r="AD29" s="240">
        <f>'01'!AD29+'02'!AD29+'03'!AD29+'04'!AD29+'05'!AD29+'06'!AD29+'07'!AD29+'08'!AD29+'09'!AD29+'10'!AD29+'11'!AD29+'12'!AD29</f>
        <v>0</v>
      </c>
      <c r="AE29" s="244">
        <f>'01'!AE29+'02'!AE29+'03'!AE29+'04'!AE29+'05'!AE29+'06'!AE29+'07'!AE29+'08'!AE29+'09'!AE29+'10'!AE29+'11'!AE29+'12'!AE29</f>
        <v>0</v>
      </c>
      <c r="AF29" s="244">
        <f>'01'!AF29+'02'!AF29+'03'!AF29+'04'!AF29+'05'!AF29+'06'!AF29+'07'!AF29+'08'!AF29+'09'!AF29+'10'!AF29+'11'!AF29+'12'!AF29</f>
        <v>0</v>
      </c>
      <c r="AG29" s="239">
        <f>'01'!AG29+'02'!AG29+'03'!AG29+'04'!AG29+'05'!AG29+'06'!AG29+'07'!AG29+'08'!AG29+'09'!AG29+'10'!AG29+'11'!AG29+'12'!AG29</f>
        <v>0</v>
      </c>
      <c r="AH29" s="240">
        <f>'01'!AH29+'02'!AH29+'03'!AH29+'04'!AH29+'05'!AH29+'06'!AH29+'07'!AH29+'08'!AH29+'09'!AH29+'10'!AH29+'11'!AH29+'12'!AH29</f>
        <v>0</v>
      </c>
      <c r="AI29" s="248">
        <f>'01'!AI29+'02'!AI29+'03'!AI29+'04'!AI29+'05'!AI29+'06'!AI29+'07'!AI29+'08'!AI29+'09'!AI29+'10'!AI29+'11'!AI29+'12'!AI29</f>
        <v>0</v>
      </c>
      <c r="AJ29" s="246">
        <f>'01'!AJ29+'02'!AJ29+'03'!AJ29+'04'!AJ29+'05'!AJ29+'06'!AJ29+'07'!AJ29+'08'!AJ29+'09'!AJ29+'10'!AJ29+'11'!AJ29+'12'!AJ29</f>
        <v>0</v>
      </c>
      <c r="AK29" s="240">
        <f>'01'!AK29+'02'!AK29+'03'!AK29+'04'!AK29+'05'!AK29+'06'!AK29+'07'!AK29+'08'!AK29+'09'!AK29+'10'!AK29+'11'!AK29+'12'!AK29</f>
        <v>0</v>
      </c>
      <c r="AL29" s="246">
        <f>'01'!AL29+'02'!AL29+'03'!AL29+'04'!AL29+'05'!AL29+'06'!AL29+'07'!AL29+'08'!AL29+'09'!AL29+'10'!AL29+'11'!AL29+'12'!AL29</f>
        <v>0</v>
      </c>
      <c r="AM29" s="240">
        <f>'01'!AM29+'02'!AM29+'03'!AM29+'04'!AM29+'05'!AM29+'06'!AM29+'07'!AM29+'08'!AM29+'09'!AM29+'10'!AM29+'11'!AM29+'12'!AM29</f>
        <v>0</v>
      </c>
      <c r="AN29" s="249">
        <f>'01'!AN29+'02'!AN29+'03'!AN29+'04'!AN29+'05'!AN29+'06'!AN29+'07'!AN29+'08'!AN29+'09'!AN29+'10'!AN29+'11'!AN29+'12'!AN29</f>
        <v>0</v>
      </c>
      <c r="AO29" s="249">
        <f>'01'!AO29+'02'!AO29+'03'!AO29+'04'!AO29+'05'!AO29+'06'!AO29+'07'!AO29+'08'!AO29+'09'!AO29+'10'!AO29+'11'!AO29+'12'!AO29</f>
        <v>0</v>
      </c>
      <c r="AP29" s="249">
        <f>'01'!AP29+'02'!AP29+'03'!AP29+'04'!AP29+'05'!AP29+'06'!AP29+'07'!AP29+'08'!AP29+'09'!AP29+'10'!AP29+'11'!AP29+'12'!AP29</f>
        <v>0</v>
      </c>
      <c r="AQ29" s="249">
        <f>'01'!AQ29+'02'!AQ29+'03'!AQ29+'04'!AQ29+'05'!AQ29+'06'!AQ29+'07'!AQ29+'08'!AQ29+'09'!AQ29+'10'!AQ29+'11'!AQ29+'12'!AQ29</f>
        <v>0</v>
      </c>
      <c r="AR29" s="250">
        <f>'01'!AR29+'02'!AR29+'03'!AR29+'04'!AR29+'05'!AR29+'06'!AR29+'07'!AR29+'08'!AR29+'09'!AR29+'10'!AR29+'11'!AR29+'12'!AR29</f>
        <v>0</v>
      </c>
      <c r="AS29" s="251">
        <f>'01'!AS29+'02'!AS29+'03'!AS29+'04'!AS29+'05'!AS29+'06'!AS29+'07'!AS29+'08'!AS29+'09'!AS29+'10'!AS29+'11'!AS29+'12'!AS29</f>
        <v>0</v>
      </c>
      <c r="AT29" s="260">
        <f>'01'!AT29+'02'!AT29+'03'!AT29+'04'!AT29+'05'!AT29+'06'!AT29+'07'!AT29+'08'!AT29+'09'!AT29+'10'!AT29+'11'!AT29+'12'!AT29</f>
        <v>0</v>
      </c>
      <c r="AU29" s="261">
        <f>'01'!AU29+'02'!AU29+'03'!AU29+'04'!AU29+'05'!AU29+'06'!AU29+'07'!AU29+'08'!AU29+'09'!AU29+'10'!AU29+'11'!AU29+'12'!AU29</f>
        <v>0</v>
      </c>
      <c r="AV29" s="252">
        <f>'01'!AV29+'02'!AV29+'03'!AV29+'04'!AV29+'05'!AV29+'06'!AV29+'07'!AV29+'08'!AV29+'09'!AV29+'10'!AV29+'11'!AV29+'12'!AV29</f>
        <v>0</v>
      </c>
      <c r="AW29" s="246">
        <f>'01'!AW29+'02'!AW29+'03'!AW29+'04'!AW29+'05'!AW29+'06'!AW29+'07'!AW29+'08'!AW29+'09'!AW29+'10'!AW29+'11'!AW29+'12'!AW29</f>
        <v>0</v>
      </c>
      <c r="AX29" s="240">
        <f>'01'!AX29+'02'!AX29+'03'!AX29+'04'!AX29+'05'!AX29+'06'!AX29+'07'!AX29+'08'!AX29+'09'!AX29+'10'!AX29+'11'!AX29+'12'!AX29</f>
        <v>0</v>
      </c>
      <c r="AY29" s="253" t="str">
        <f t="shared" si="3"/>
        <v/>
      </c>
      <c r="AZ29" s="254"/>
      <c r="BA29" s="254"/>
      <c r="BB29" s="254"/>
      <c r="BC29" s="254"/>
      <c r="BD29" s="254"/>
      <c r="BE29" s="254"/>
      <c r="BF29" s="254"/>
      <c r="BG29" s="254"/>
      <c r="BH29" s="254"/>
      <c r="BI29" s="212"/>
      <c r="BJ29" s="212"/>
      <c r="BK29" s="212"/>
      <c r="BL29" s="212"/>
      <c r="BM29" s="212"/>
      <c r="BX29" s="201"/>
      <c r="CA29" s="255" t="str">
        <f t="shared" si="7"/>
        <v/>
      </c>
      <c r="CB29" s="255" t="str">
        <f t="shared" si="8"/>
        <v/>
      </c>
      <c r="CC29" s="255" t="str">
        <f t="shared" si="9"/>
        <v/>
      </c>
      <c r="CD29" s="255" t="str">
        <f t="shared" si="10"/>
        <v/>
      </c>
      <c r="CE29" s="255" t="str">
        <f t="shared" si="11"/>
        <v/>
      </c>
      <c r="CF29" s="255"/>
      <c r="CG29" s="256">
        <f t="shared" si="4"/>
        <v>0</v>
      </c>
      <c r="CH29" s="256">
        <f t="shared" si="5"/>
        <v>0</v>
      </c>
      <c r="CI29" s="256">
        <f t="shared" si="0"/>
        <v>0</v>
      </c>
      <c r="CJ29" s="256">
        <f t="shared" si="1"/>
        <v>0</v>
      </c>
      <c r="CK29" s="256">
        <f t="shared" si="2"/>
        <v>0</v>
      </c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</row>
    <row r="30" spans="1:104" ht="16.350000000000001" hidden="1" customHeight="1" x14ac:dyDescent="0.2">
      <c r="A30" s="241" t="s">
        <v>31</v>
      </c>
      <c r="B30" s="233">
        <f t="shared" si="6"/>
        <v>0</v>
      </c>
      <c r="C30" s="239">
        <f>'01'!C30+'02'!C30+'03'!C30+'04'!C30+'05'!C30+'06'!C30+'07'!C30+'08'!C30+'09'!C30+'10'!C30+'11'!C30+'12'!C30</f>
        <v>0</v>
      </c>
      <c r="D30" s="242">
        <f>'01'!D30+'02'!D30+'03'!D30+'04'!D30+'05'!D30+'06'!D30+'07'!D30+'08'!D30+'09'!D30+'10'!D30+'11'!D30+'12'!D30</f>
        <v>0</v>
      </c>
      <c r="E30" s="242">
        <f>'01'!E30+'02'!E30+'03'!E30+'04'!E30+'05'!E30+'06'!E30+'07'!E30+'08'!E30+'09'!E30+'10'!E30+'11'!E30+'12'!E30</f>
        <v>0</v>
      </c>
      <c r="F30" s="242">
        <f>'01'!F30+'02'!F30+'03'!F30+'04'!F30+'05'!F30+'06'!F30+'07'!F30+'08'!F30+'09'!F30+'10'!F30+'11'!F30+'12'!F30</f>
        <v>0</v>
      </c>
      <c r="G30" s="242">
        <f>'01'!G30+'02'!G30+'03'!G30+'04'!G30+'05'!G30+'06'!G30+'07'!G30+'08'!G30+'09'!G30+'10'!G30+'11'!G30+'12'!G30</f>
        <v>0</v>
      </c>
      <c r="H30" s="242">
        <f>'01'!H30+'02'!H30+'03'!H30+'04'!H30+'05'!H30+'06'!H30+'07'!H30+'08'!H30+'09'!H30+'10'!H30+'11'!H30+'12'!H30</f>
        <v>0</v>
      </c>
      <c r="I30" s="242">
        <f>'01'!I30+'02'!I30+'03'!I30+'04'!I30+'05'!I30+'06'!I30+'07'!I30+'08'!I30+'09'!I30+'10'!I30+'11'!I30+'12'!I30</f>
        <v>0</v>
      </c>
      <c r="J30" s="242">
        <f>'01'!J30+'02'!J30+'03'!J30+'04'!J30+'05'!J30+'06'!J30+'07'!J30+'08'!J30+'09'!J30+'10'!J30+'11'!J30+'12'!J30</f>
        <v>0</v>
      </c>
      <c r="K30" s="242">
        <f>'01'!K30+'02'!K30+'03'!K30+'04'!K30+'05'!K30+'06'!K30+'07'!K30+'08'!K30+'09'!K30+'10'!K30+'11'!K30+'12'!K30</f>
        <v>0</v>
      </c>
      <c r="L30" s="242">
        <f>'01'!L30+'02'!L30+'03'!L30+'04'!L30+'05'!L30+'06'!L30+'07'!L30+'08'!L30+'09'!L30+'10'!L30+'11'!L30+'12'!L30</f>
        <v>0</v>
      </c>
      <c r="M30" s="242">
        <f>'01'!M30+'02'!M30+'03'!M30+'04'!M30+'05'!M30+'06'!M30+'07'!M30+'08'!M30+'09'!M30+'10'!M30+'11'!M30+'12'!M30</f>
        <v>0</v>
      </c>
      <c r="N30" s="242">
        <f>'01'!N30+'02'!N30+'03'!N30+'04'!N30+'05'!N30+'06'!N30+'07'!N30+'08'!N30+'09'!N30+'10'!N30+'11'!N30+'12'!N30</f>
        <v>0</v>
      </c>
      <c r="O30" s="242">
        <f>'01'!O30+'02'!O30+'03'!O30+'04'!O30+'05'!O30+'06'!O30+'07'!O30+'08'!O30+'09'!O30+'10'!O30+'11'!O30+'12'!O30</f>
        <v>0</v>
      </c>
      <c r="P30" s="242">
        <f>'01'!P30+'02'!P30+'03'!P30+'04'!P30+'05'!P30+'06'!P30+'07'!P30+'08'!P30+'09'!P30+'10'!P30+'11'!P30+'12'!P30</f>
        <v>0</v>
      </c>
      <c r="Q30" s="242">
        <f>'01'!Q30+'02'!Q30+'03'!Q30+'04'!Q30+'05'!Q30+'06'!Q30+'07'!Q30+'08'!Q30+'09'!Q30+'10'!Q30+'11'!Q30+'12'!Q30</f>
        <v>0</v>
      </c>
      <c r="R30" s="242">
        <f>'01'!R30+'02'!R30+'03'!R30+'04'!R30+'05'!R30+'06'!R30+'07'!R30+'08'!R30+'09'!R30+'10'!R30+'11'!R30+'12'!R30</f>
        <v>0</v>
      </c>
      <c r="S30" s="240">
        <f>'01'!S30+'02'!S30+'03'!S30+'04'!S30+'05'!S30+'06'!S30+'07'!S30+'08'!S30+'09'!S30+'10'!S30+'11'!S30+'12'!S30</f>
        <v>0</v>
      </c>
      <c r="T30" s="257">
        <f>'01'!T30+'02'!T30+'03'!T30+'04'!T30+'05'!T30+'06'!T30+'07'!T30+'08'!T30+'09'!T30+'10'!T30+'11'!T30+'12'!T30</f>
        <v>0</v>
      </c>
      <c r="U30" s="239">
        <f>'01'!U30+'02'!U30+'03'!U30+'04'!U30+'05'!U30+'06'!U30+'07'!U30+'08'!U30+'09'!U30+'10'!U30+'11'!U30+'12'!U30</f>
        <v>0</v>
      </c>
      <c r="V30" s="240">
        <f>'01'!V30+'02'!V30+'03'!V30+'04'!V30+'05'!V30+'06'!V30+'07'!V30+'08'!V30+'09'!V30+'10'!V30+'11'!V30+'12'!V30</f>
        <v>0</v>
      </c>
      <c r="W30" s="241">
        <f>'01'!W30+'02'!W30+'03'!W30+'04'!W30+'05'!W30+'06'!W30+'07'!W30+'08'!W30+'09'!W30+'10'!W30+'11'!W30+'12'!W30</f>
        <v>0</v>
      </c>
      <c r="X30" s="239">
        <f>'01'!X30+'02'!X30+'03'!X30+'04'!X30+'05'!X30+'06'!X30+'07'!X30+'08'!X30+'09'!X30+'10'!X30+'11'!X30+'12'!X30</f>
        <v>0</v>
      </c>
      <c r="Y30" s="242">
        <f>'01'!Y30+'02'!Y30+'03'!Y30+'04'!Y30+'05'!Y30+'06'!Y30+'07'!Y30+'08'!Y30+'09'!Y30+'10'!Y30+'11'!Y30+'12'!Y30</f>
        <v>0</v>
      </c>
      <c r="Z30" s="240">
        <f>'01'!Z30+'02'!Z30+'03'!Z30+'04'!Z30+'05'!Z30+'06'!Z30+'07'!Z30+'08'!Z30+'09'!Z30+'10'!Z30+'11'!Z30+'12'!Z30</f>
        <v>0</v>
      </c>
      <c r="AA30" s="264">
        <f>'01'!AA30+'02'!AA30+'03'!AA30+'04'!AA30+'05'!AA30+'06'!AA30+'07'!AA30+'08'!AA30+'09'!AA30+'10'!AA30+'11'!AA30+'12'!AA30</f>
        <v>0</v>
      </c>
      <c r="AB30" s="239">
        <f>'01'!AB30+'02'!AB30+'03'!AB30+'04'!AB30+'05'!AB30+'06'!AB30+'07'!AB30+'08'!AB30+'09'!AB30+'10'!AB30+'11'!AB30+'12'!AB30</f>
        <v>0</v>
      </c>
      <c r="AC30" s="242">
        <f>'01'!AC30+'02'!AC30+'03'!AC30+'04'!AC30+'05'!AC30+'06'!AC30+'07'!AC30+'08'!AC30+'09'!AC30+'10'!AC30+'11'!AC30+'12'!AC30</f>
        <v>0</v>
      </c>
      <c r="AD30" s="240">
        <f>'01'!AD30+'02'!AD30+'03'!AD30+'04'!AD30+'05'!AD30+'06'!AD30+'07'!AD30+'08'!AD30+'09'!AD30+'10'!AD30+'11'!AD30+'12'!AD30</f>
        <v>0</v>
      </c>
      <c r="AE30" s="244">
        <f>'01'!AE30+'02'!AE30+'03'!AE30+'04'!AE30+'05'!AE30+'06'!AE30+'07'!AE30+'08'!AE30+'09'!AE30+'10'!AE30+'11'!AE30+'12'!AE30</f>
        <v>0</v>
      </c>
      <c r="AF30" s="244">
        <f>'01'!AF30+'02'!AF30+'03'!AF30+'04'!AF30+'05'!AF30+'06'!AF30+'07'!AF30+'08'!AF30+'09'!AF30+'10'!AF30+'11'!AF30+'12'!AF30</f>
        <v>0</v>
      </c>
      <c r="AG30" s="239">
        <f>'01'!AG30+'02'!AG30+'03'!AG30+'04'!AG30+'05'!AG30+'06'!AG30+'07'!AG30+'08'!AG30+'09'!AG30+'10'!AG30+'11'!AG30+'12'!AG30</f>
        <v>0</v>
      </c>
      <c r="AH30" s="240">
        <f>'01'!AH30+'02'!AH30+'03'!AH30+'04'!AH30+'05'!AH30+'06'!AH30+'07'!AH30+'08'!AH30+'09'!AH30+'10'!AH30+'11'!AH30+'12'!AH30</f>
        <v>0</v>
      </c>
      <c r="AI30" s="248">
        <f>'01'!AI30+'02'!AI30+'03'!AI30+'04'!AI30+'05'!AI30+'06'!AI30+'07'!AI30+'08'!AI30+'09'!AI30+'10'!AI30+'11'!AI30+'12'!AI30</f>
        <v>0</v>
      </c>
      <c r="AJ30" s="246">
        <f>'01'!AJ30+'02'!AJ30+'03'!AJ30+'04'!AJ30+'05'!AJ30+'06'!AJ30+'07'!AJ30+'08'!AJ30+'09'!AJ30+'10'!AJ30+'11'!AJ30+'12'!AJ30</f>
        <v>0</v>
      </c>
      <c r="AK30" s="240">
        <f>'01'!AK30+'02'!AK30+'03'!AK30+'04'!AK30+'05'!AK30+'06'!AK30+'07'!AK30+'08'!AK30+'09'!AK30+'10'!AK30+'11'!AK30+'12'!AK30</f>
        <v>0</v>
      </c>
      <c r="AL30" s="246">
        <f>'01'!AL30+'02'!AL30+'03'!AL30+'04'!AL30+'05'!AL30+'06'!AL30+'07'!AL30+'08'!AL30+'09'!AL30+'10'!AL30+'11'!AL30+'12'!AL30</f>
        <v>0</v>
      </c>
      <c r="AM30" s="240">
        <f>'01'!AM30+'02'!AM30+'03'!AM30+'04'!AM30+'05'!AM30+'06'!AM30+'07'!AM30+'08'!AM30+'09'!AM30+'10'!AM30+'11'!AM30+'12'!AM30</f>
        <v>0</v>
      </c>
      <c r="AN30" s="249">
        <f>'01'!AN30+'02'!AN30+'03'!AN30+'04'!AN30+'05'!AN30+'06'!AN30+'07'!AN30+'08'!AN30+'09'!AN30+'10'!AN30+'11'!AN30+'12'!AN30</f>
        <v>0</v>
      </c>
      <c r="AO30" s="249">
        <f>'01'!AO30+'02'!AO30+'03'!AO30+'04'!AO30+'05'!AO30+'06'!AO30+'07'!AO30+'08'!AO30+'09'!AO30+'10'!AO30+'11'!AO30+'12'!AO30</f>
        <v>0</v>
      </c>
      <c r="AP30" s="249">
        <f>'01'!AP30+'02'!AP30+'03'!AP30+'04'!AP30+'05'!AP30+'06'!AP30+'07'!AP30+'08'!AP30+'09'!AP30+'10'!AP30+'11'!AP30+'12'!AP30</f>
        <v>0</v>
      </c>
      <c r="AQ30" s="249">
        <f>'01'!AQ30+'02'!AQ30+'03'!AQ30+'04'!AQ30+'05'!AQ30+'06'!AQ30+'07'!AQ30+'08'!AQ30+'09'!AQ30+'10'!AQ30+'11'!AQ30+'12'!AQ30</f>
        <v>0</v>
      </c>
      <c r="AR30" s="250">
        <f>'01'!AR30+'02'!AR30+'03'!AR30+'04'!AR30+'05'!AR30+'06'!AR30+'07'!AR30+'08'!AR30+'09'!AR30+'10'!AR30+'11'!AR30+'12'!AR30</f>
        <v>0</v>
      </c>
      <c r="AS30" s="251">
        <f>'01'!AS30+'02'!AS30+'03'!AS30+'04'!AS30+'05'!AS30+'06'!AS30+'07'!AS30+'08'!AS30+'09'!AS30+'10'!AS30+'11'!AS30+'12'!AS30</f>
        <v>0</v>
      </c>
      <c r="AT30" s="260">
        <f>'01'!AT30+'02'!AT30+'03'!AT30+'04'!AT30+'05'!AT30+'06'!AT30+'07'!AT30+'08'!AT30+'09'!AT30+'10'!AT30+'11'!AT30+'12'!AT30</f>
        <v>0</v>
      </c>
      <c r="AU30" s="261">
        <f>'01'!AU30+'02'!AU30+'03'!AU30+'04'!AU30+'05'!AU30+'06'!AU30+'07'!AU30+'08'!AU30+'09'!AU30+'10'!AU30+'11'!AU30+'12'!AU30</f>
        <v>0</v>
      </c>
      <c r="AV30" s="252">
        <f>'01'!AV30+'02'!AV30+'03'!AV30+'04'!AV30+'05'!AV30+'06'!AV30+'07'!AV30+'08'!AV30+'09'!AV30+'10'!AV30+'11'!AV30+'12'!AV30</f>
        <v>0</v>
      </c>
      <c r="AW30" s="246">
        <f>'01'!AW30+'02'!AW30+'03'!AW30+'04'!AW30+'05'!AW30+'06'!AW30+'07'!AW30+'08'!AW30+'09'!AW30+'10'!AW30+'11'!AW30+'12'!AW30</f>
        <v>0</v>
      </c>
      <c r="AX30" s="240">
        <f>'01'!AX30+'02'!AX30+'03'!AX30+'04'!AX30+'05'!AX30+'06'!AX30+'07'!AX30+'08'!AX30+'09'!AX30+'10'!AX30+'11'!AX30+'12'!AX30</f>
        <v>0</v>
      </c>
      <c r="AY30" s="253" t="str">
        <f t="shared" si="3"/>
        <v/>
      </c>
      <c r="AZ30" s="254"/>
      <c r="BA30" s="254"/>
      <c r="BB30" s="254"/>
      <c r="BC30" s="254"/>
      <c r="BD30" s="254"/>
      <c r="BE30" s="254"/>
      <c r="BF30" s="254"/>
      <c r="BG30" s="254"/>
      <c r="BH30" s="254"/>
      <c r="BI30" s="212"/>
      <c r="BJ30" s="212"/>
      <c r="BK30" s="212"/>
      <c r="BL30" s="212"/>
      <c r="BM30" s="212"/>
      <c r="BX30" s="201"/>
      <c r="CA30" s="255" t="str">
        <f t="shared" si="7"/>
        <v/>
      </c>
      <c r="CB30" s="255" t="str">
        <f t="shared" si="8"/>
        <v/>
      </c>
      <c r="CC30" s="255" t="str">
        <f t="shared" si="9"/>
        <v/>
      </c>
      <c r="CD30" s="255" t="str">
        <f t="shared" si="10"/>
        <v/>
      </c>
      <c r="CE30" s="255" t="str">
        <f t="shared" si="11"/>
        <v/>
      </c>
      <c r="CF30" s="255"/>
      <c r="CG30" s="256">
        <f t="shared" si="4"/>
        <v>0</v>
      </c>
      <c r="CH30" s="256">
        <f t="shared" si="5"/>
        <v>0</v>
      </c>
      <c r="CI30" s="256">
        <f t="shared" si="0"/>
        <v>0</v>
      </c>
      <c r="CJ30" s="256">
        <f t="shared" si="1"/>
        <v>0</v>
      </c>
      <c r="CK30" s="256">
        <f t="shared" si="2"/>
        <v>0</v>
      </c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</row>
    <row r="31" spans="1:104" ht="16.350000000000001" customHeight="1" x14ac:dyDescent="0.2">
      <c r="A31" s="241" t="s">
        <v>32</v>
      </c>
      <c r="B31" s="233">
        <f t="shared" si="6"/>
        <v>1036</v>
      </c>
      <c r="C31" s="239">
        <f>'01'!C31+'02'!C31+'03'!C31+'04'!C31+'05'!C31+'06'!C31+'07'!C31+'08'!C31+'09'!C31+'10'!C31+'11'!C31+'12'!C31</f>
        <v>51</v>
      </c>
      <c r="D31" s="242">
        <f>'01'!D31+'02'!D31+'03'!D31+'04'!D31+'05'!D31+'06'!D31+'07'!D31+'08'!D31+'09'!D31+'10'!D31+'11'!D31+'12'!D31</f>
        <v>41</v>
      </c>
      <c r="E31" s="242">
        <f>'01'!E31+'02'!E31+'03'!E31+'04'!E31+'05'!E31+'06'!E31+'07'!E31+'08'!E31+'09'!E31+'10'!E31+'11'!E31+'12'!E31</f>
        <v>38</v>
      </c>
      <c r="F31" s="242">
        <f>'01'!F31+'02'!F31+'03'!F31+'04'!F31+'05'!F31+'06'!F31+'07'!F31+'08'!F31+'09'!F31+'10'!F31+'11'!F31+'12'!F31</f>
        <v>33</v>
      </c>
      <c r="G31" s="242">
        <f>'01'!G31+'02'!G31+'03'!G31+'04'!G31+'05'!G31+'06'!G31+'07'!G31+'08'!G31+'09'!G31+'10'!G31+'11'!G31+'12'!G31</f>
        <v>17</v>
      </c>
      <c r="H31" s="242">
        <f>'01'!H31+'02'!H31+'03'!H31+'04'!H31+'05'!H31+'06'!H31+'07'!H31+'08'!H31+'09'!H31+'10'!H31+'11'!H31+'12'!H31</f>
        <v>36</v>
      </c>
      <c r="I31" s="242">
        <f>'01'!I31+'02'!I31+'03'!I31+'04'!I31+'05'!I31+'06'!I31+'07'!I31+'08'!I31+'09'!I31+'10'!I31+'11'!I31+'12'!I31</f>
        <v>46</v>
      </c>
      <c r="J31" s="242">
        <f>'01'!J31+'02'!J31+'03'!J31+'04'!J31+'05'!J31+'06'!J31+'07'!J31+'08'!J31+'09'!J31+'10'!J31+'11'!J31+'12'!J31</f>
        <v>28</v>
      </c>
      <c r="K31" s="242">
        <f>'01'!K31+'02'!K31+'03'!K31+'04'!K31+'05'!K31+'06'!K31+'07'!K31+'08'!K31+'09'!K31+'10'!K31+'11'!K31+'12'!K31</f>
        <v>51</v>
      </c>
      <c r="L31" s="242">
        <f>'01'!L31+'02'!L31+'03'!L31+'04'!L31+'05'!L31+'06'!L31+'07'!L31+'08'!L31+'09'!L31+'10'!L31+'11'!L31+'12'!L31</f>
        <v>41</v>
      </c>
      <c r="M31" s="242">
        <f>'01'!M31+'02'!M31+'03'!M31+'04'!M31+'05'!M31+'06'!M31+'07'!M31+'08'!M31+'09'!M31+'10'!M31+'11'!M31+'12'!M31</f>
        <v>69</v>
      </c>
      <c r="N31" s="242">
        <f>'01'!N31+'02'!N31+'03'!N31+'04'!N31+'05'!N31+'06'!N31+'07'!N31+'08'!N31+'09'!N31+'10'!N31+'11'!N31+'12'!N31</f>
        <v>83</v>
      </c>
      <c r="O31" s="242">
        <f>'01'!O31+'02'!O31+'03'!O31+'04'!O31+'05'!O31+'06'!O31+'07'!O31+'08'!O31+'09'!O31+'10'!O31+'11'!O31+'12'!O31</f>
        <v>67</v>
      </c>
      <c r="P31" s="242">
        <f>'01'!P31+'02'!P31+'03'!P31+'04'!P31+'05'!P31+'06'!P31+'07'!P31+'08'!P31+'09'!P31+'10'!P31+'11'!P31+'12'!P31</f>
        <v>105</v>
      </c>
      <c r="Q31" s="242">
        <f>'01'!Q31+'02'!Q31+'03'!Q31+'04'!Q31+'05'!Q31+'06'!Q31+'07'!Q31+'08'!Q31+'09'!Q31+'10'!Q31+'11'!Q31+'12'!Q31</f>
        <v>91</v>
      </c>
      <c r="R31" s="242">
        <f>'01'!R31+'02'!R31+'03'!R31+'04'!R31+'05'!R31+'06'!R31+'07'!R31+'08'!R31+'09'!R31+'10'!R31+'11'!R31+'12'!R31</f>
        <v>87</v>
      </c>
      <c r="S31" s="240">
        <f>'01'!S31+'02'!S31+'03'!S31+'04'!S31+'05'!S31+'06'!S31+'07'!S31+'08'!S31+'09'!S31+'10'!S31+'11'!S31+'12'!S31</f>
        <v>152</v>
      </c>
      <c r="T31" s="257">
        <f>'01'!T31+'02'!T31+'03'!T31+'04'!T31+'05'!T31+'06'!T31+'07'!T31+'08'!T31+'09'!T31+'10'!T31+'11'!T31+'12'!T31</f>
        <v>1034</v>
      </c>
      <c r="U31" s="239">
        <f>'01'!U31+'02'!U31+'03'!U31+'04'!U31+'05'!U31+'06'!U31+'07'!U31+'08'!U31+'09'!U31+'10'!U31+'11'!U31+'12'!U31</f>
        <v>412</v>
      </c>
      <c r="V31" s="240">
        <f>'01'!V31+'02'!V31+'03'!V31+'04'!V31+'05'!V31+'06'!V31+'07'!V31+'08'!V31+'09'!V31+'10'!V31+'11'!V31+'12'!V31</f>
        <v>624</v>
      </c>
      <c r="W31" s="241">
        <f>'01'!W31+'02'!W31+'03'!W31+'04'!W31+'05'!W31+'06'!W31+'07'!W31+'08'!W31+'09'!W31+'10'!W31+'11'!W31+'12'!W31</f>
        <v>84</v>
      </c>
      <c r="X31" s="239">
        <f>'01'!X31+'02'!X31+'03'!X31+'04'!X31+'05'!X31+'06'!X31+'07'!X31+'08'!X31+'09'!X31+'10'!X31+'11'!X31+'12'!X31</f>
        <v>25</v>
      </c>
      <c r="Y31" s="242">
        <f>'01'!Y31+'02'!Y31+'03'!Y31+'04'!Y31+'05'!Y31+'06'!Y31+'07'!Y31+'08'!Y31+'09'!Y31+'10'!Y31+'11'!Y31+'12'!Y31</f>
        <v>59</v>
      </c>
      <c r="Z31" s="240">
        <f>'01'!Z31+'02'!Z31+'03'!Z31+'04'!Z31+'05'!Z31+'06'!Z31+'07'!Z31+'08'!Z31+'09'!Z31+'10'!Z31+'11'!Z31+'12'!Z31</f>
        <v>0</v>
      </c>
      <c r="AA31" s="264">
        <f>'01'!AA31+'02'!AA31+'03'!AA31+'04'!AA31+'05'!AA31+'06'!AA31+'07'!AA31+'08'!AA31+'09'!AA31+'10'!AA31+'11'!AA31+'12'!AA31</f>
        <v>597</v>
      </c>
      <c r="AB31" s="239">
        <f>'01'!AB31+'02'!AB31+'03'!AB31+'04'!AB31+'05'!AB31+'06'!AB31+'07'!AB31+'08'!AB31+'09'!AB31+'10'!AB31+'11'!AB31+'12'!AB31</f>
        <v>182</v>
      </c>
      <c r="AC31" s="242">
        <f>'01'!AC31+'02'!AC31+'03'!AC31+'04'!AC31+'05'!AC31+'06'!AC31+'07'!AC31+'08'!AC31+'09'!AC31+'10'!AC31+'11'!AC31+'12'!AC31</f>
        <v>415</v>
      </c>
      <c r="AD31" s="240">
        <f>'01'!AD31+'02'!AD31+'03'!AD31+'04'!AD31+'05'!AD31+'06'!AD31+'07'!AD31+'08'!AD31+'09'!AD31+'10'!AD31+'11'!AD31+'12'!AD31</f>
        <v>0</v>
      </c>
      <c r="AE31" s="244">
        <f>'01'!AE31+'02'!AE31+'03'!AE31+'04'!AE31+'05'!AE31+'06'!AE31+'07'!AE31+'08'!AE31+'09'!AE31+'10'!AE31+'11'!AE31+'12'!AE31</f>
        <v>201</v>
      </c>
      <c r="AF31" s="244">
        <f>'01'!AF31+'02'!AF31+'03'!AF31+'04'!AF31+'05'!AF31+'06'!AF31+'07'!AF31+'08'!AF31+'09'!AF31+'10'!AF31+'11'!AF31+'12'!AF31</f>
        <v>0</v>
      </c>
      <c r="AG31" s="239">
        <f>'01'!AG31+'02'!AG31+'03'!AG31+'04'!AG31+'05'!AG31+'06'!AG31+'07'!AG31+'08'!AG31+'09'!AG31+'10'!AG31+'11'!AG31+'12'!AG31</f>
        <v>183</v>
      </c>
      <c r="AH31" s="240">
        <f>'01'!AH31+'02'!AH31+'03'!AH31+'04'!AH31+'05'!AH31+'06'!AH31+'07'!AH31+'08'!AH31+'09'!AH31+'10'!AH31+'11'!AH31+'12'!AH31</f>
        <v>65</v>
      </c>
      <c r="AI31" s="248">
        <f>'01'!AI31+'02'!AI31+'03'!AI31+'04'!AI31+'05'!AI31+'06'!AI31+'07'!AI31+'08'!AI31+'09'!AI31+'10'!AI31+'11'!AI31+'12'!AI31</f>
        <v>14</v>
      </c>
      <c r="AJ31" s="246">
        <f>'01'!AJ31+'02'!AJ31+'03'!AJ31+'04'!AJ31+'05'!AJ31+'06'!AJ31+'07'!AJ31+'08'!AJ31+'09'!AJ31+'10'!AJ31+'11'!AJ31+'12'!AJ31</f>
        <v>0</v>
      </c>
      <c r="AK31" s="240">
        <f>'01'!AK31+'02'!AK31+'03'!AK31+'04'!AK31+'05'!AK31+'06'!AK31+'07'!AK31+'08'!AK31+'09'!AK31+'10'!AK31+'11'!AK31+'12'!AK31</f>
        <v>21</v>
      </c>
      <c r="AL31" s="246">
        <f>'01'!AL31+'02'!AL31+'03'!AL31+'04'!AL31+'05'!AL31+'06'!AL31+'07'!AL31+'08'!AL31+'09'!AL31+'10'!AL31+'11'!AL31+'12'!AL31</f>
        <v>13</v>
      </c>
      <c r="AM31" s="240">
        <f>'01'!AM31+'02'!AM31+'03'!AM31+'04'!AM31+'05'!AM31+'06'!AM31+'07'!AM31+'08'!AM31+'09'!AM31+'10'!AM31+'11'!AM31+'12'!AM31</f>
        <v>69</v>
      </c>
      <c r="AN31" s="249">
        <f>'01'!AN31+'02'!AN31+'03'!AN31+'04'!AN31+'05'!AN31+'06'!AN31+'07'!AN31+'08'!AN31+'09'!AN31+'10'!AN31+'11'!AN31+'12'!AN31</f>
        <v>0</v>
      </c>
      <c r="AO31" s="249">
        <f>'01'!AO31+'02'!AO31+'03'!AO31+'04'!AO31+'05'!AO31+'06'!AO31+'07'!AO31+'08'!AO31+'09'!AO31+'10'!AO31+'11'!AO31+'12'!AO31</f>
        <v>0</v>
      </c>
      <c r="AP31" s="249">
        <f>'01'!AP31+'02'!AP31+'03'!AP31+'04'!AP31+'05'!AP31+'06'!AP31+'07'!AP31+'08'!AP31+'09'!AP31+'10'!AP31+'11'!AP31+'12'!AP31</f>
        <v>0</v>
      </c>
      <c r="AQ31" s="249">
        <f>'01'!AQ31+'02'!AQ31+'03'!AQ31+'04'!AQ31+'05'!AQ31+'06'!AQ31+'07'!AQ31+'08'!AQ31+'09'!AQ31+'10'!AQ31+'11'!AQ31+'12'!AQ31</f>
        <v>0</v>
      </c>
      <c r="AR31" s="250">
        <f>'01'!AR31+'02'!AR31+'03'!AR31+'04'!AR31+'05'!AR31+'06'!AR31+'07'!AR31+'08'!AR31+'09'!AR31+'10'!AR31+'11'!AR31+'12'!AR31</f>
        <v>0</v>
      </c>
      <c r="AS31" s="251">
        <f>'01'!AS31+'02'!AS31+'03'!AS31+'04'!AS31+'05'!AS31+'06'!AS31+'07'!AS31+'08'!AS31+'09'!AS31+'10'!AS31+'11'!AS31+'12'!AS31</f>
        <v>0</v>
      </c>
      <c r="AT31" s="260">
        <f>'01'!AT31+'02'!AT31+'03'!AT31+'04'!AT31+'05'!AT31+'06'!AT31+'07'!AT31+'08'!AT31+'09'!AT31+'10'!AT31+'11'!AT31+'12'!AT31</f>
        <v>0</v>
      </c>
      <c r="AU31" s="261">
        <f>'01'!AU31+'02'!AU31+'03'!AU31+'04'!AU31+'05'!AU31+'06'!AU31+'07'!AU31+'08'!AU31+'09'!AU31+'10'!AU31+'11'!AU31+'12'!AU31</f>
        <v>0</v>
      </c>
      <c r="AV31" s="252">
        <f>'01'!AV31+'02'!AV31+'03'!AV31+'04'!AV31+'05'!AV31+'06'!AV31+'07'!AV31+'08'!AV31+'09'!AV31+'10'!AV31+'11'!AV31+'12'!AV31</f>
        <v>0</v>
      </c>
      <c r="AW31" s="246">
        <f>'01'!AW31+'02'!AW31+'03'!AW31+'04'!AW31+'05'!AW31+'06'!AW31+'07'!AW31+'08'!AW31+'09'!AW31+'10'!AW31+'11'!AW31+'12'!AW31</f>
        <v>0</v>
      </c>
      <c r="AX31" s="240">
        <f>'01'!AX31+'02'!AX31+'03'!AX31+'04'!AX31+'05'!AX31+'06'!AX31+'07'!AX31+'08'!AX31+'09'!AX31+'10'!AX31+'11'!AX31+'12'!AX31</f>
        <v>0</v>
      </c>
      <c r="AY31" s="253" t="str">
        <f t="shared" si="3"/>
        <v/>
      </c>
      <c r="AZ31" s="254"/>
      <c r="BA31" s="254"/>
      <c r="BB31" s="254"/>
      <c r="BC31" s="254"/>
      <c r="BD31" s="254"/>
      <c r="BE31" s="254"/>
      <c r="BF31" s="254"/>
      <c r="BG31" s="254"/>
      <c r="BH31" s="254"/>
      <c r="BI31" s="212"/>
      <c r="BJ31" s="212"/>
      <c r="BK31" s="212"/>
      <c r="BL31" s="212"/>
      <c r="BM31" s="212"/>
      <c r="BX31" s="201"/>
      <c r="CA31" s="255" t="str">
        <f t="shared" si="7"/>
        <v/>
      </c>
      <c r="CB31" s="255" t="str">
        <f t="shared" si="8"/>
        <v/>
      </c>
      <c r="CC31" s="255" t="str">
        <f t="shared" si="9"/>
        <v/>
      </c>
      <c r="CD31" s="255" t="str">
        <f t="shared" si="10"/>
        <v/>
      </c>
      <c r="CE31" s="255" t="str">
        <f t="shared" si="11"/>
        <v/>
      </c>
      <c r="CF31" s="255"/>
      <c r="CG31" s="256">
        <f t="shared" si="4"/>
        <v>0</v>
      </c>
      <c r="CH31" s="256">
        <f t="shared" si="5"/>
        <v>0</v>
      </c>
      <c r="CI31" s="256">
        <f t="shared" si="0"/>
        <v>0</v>
      </c>
      <c r="CJ31" s="256">
        <f t="shared" si="1"/>
        <v>0</v>
      </c>
      <c r="CK31" s="256">
        <f t="shared" si="2"/>
        <v>0</v>
      </c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</row>
    <row r="32" spans="1:104" ht="16.350000000000001" hidden="1" customHeight="1" x14ac:dyDescent="0.2">
      <c r="A32" s="241" t="s">
        <v>33</v>
      </c>
      <c r="B32" s="233">
        <f t="shared" si="6"/>
        <v>0</v>
      </c>
      <c r="C32" s="239">
        <f>'01'!C32+'02'!C32+'03'!C32+'04'!C32+'05'!C32+'06'!C32+'07'!C32+'08'!C32+'09'!C32+'10'!C32+'11'!C32+'12'!C32</f>
        <v>0</v>
      </c>
      <c r="D32" s="242">
        <f>'01'!D32+'02'!D32+'03'!D32+'04'!D32+'05'!D32+'06'!D32+'07'!D32+'08'!D32+'09'!D32+'10'!D32+'11'!D32+'12'!D32</f>
        <v>0</v>
      </c>
      <c r="E32" s="242">
        <f>'01'!E32+'02'!E32+'03'!E32+'04'!E32+'05'!E32+'06'!E32+'07'!E32+'08'!E32+'09'!E32+'10'!E32+'11'!E32+'12'!E32</f>
        <v>0</v>
      </c>
      <c r="F32" s="242">
        <f>'01'!F32+'02'!F32+'03'!F32+'04'!F32+'05'!F32+'06'!F32+'07'!F32+'08'!F32+'09'!F32+'10'!F32+'11'!F32+'12'!F32</f>
        <v>0</v>
      </c>
      <c r="G32" s="242">
        <f>'01'!G32+'02'!G32+'03'!G32+'04'!G32+'05'!G32+'06'!G32+'07'!G32+'08'!G32+'09'!G32+'10'!G32+'11'!G32+'12'!G32</f>
        <v>0</v>
      </c>
      <c r="H32" s="242">
        <f>'01'!H32+'02'!H32+'03'!H32+'04'!H32+'05'!H32+'06'!H32+'07'!H32+'08'!H32+'09'!H32+'10'!H32+'11'!H32+'12'!H32</f>
        <v>0</v>
      </c>
      <c r="I32" s="242">
        <f>'01'!I32+'02'!I32+'03'!I32+'04'!I32+'05'!I32+'06'!I32+'07'!I32+'08'!I32+'09'!I32+'10'!I32+'11'!I32+'12'!I32</f>
        <v>0</v>
      </c>
      <c r="J32" s="242">
        <f>'01'!J32+'02'!J32+'03'!J32+'04'!J32+'05'!J32+'06'!J32+'07'!J32+'08'!J32+'09'!J32+'10'!J32+'11'!J32+'12'!J32</f>
        <v>0</v>
      </c>
      <c r="K32" s="242">
        <f>'01'!K32+'02'!K32+'03'!K32+'04'!K32+'05'!K32+'06'!K32+'07'!K32+'08'!K32+'09'!K32+'10'!K32+'11'!K32+'12'!K32</f>
        <v>0</v>
      </c>
      <c r="L32" s="242">
        <f>'01'!L32+'02'!L32+'03'!L32+'04'!L32+'05'!L32+'06'!L32+'07'!L32+'08'!L32+'09'!L32+'10'!L32+'11'!L32+'12'!L32</f>
        <v>0</v>
      </c>
      <c r="M32" s="242">
        <f>'01'!M32+'02'!M32+'03'!M32+'04'!M32+'05'!M32+'06'!M32+'07'!M32+'08'!M32+'09'!M32+'10'!M32+'11'!M32+'12'!M32</f>
        <v>0</v>
      </c>
      <c r="N32" s="242">
        <f>'01'!N32+'02'!N32+'03'!N32+'04'!N32+'05'!N32+'06'!N32+'07'!N32+'08'!N32+'09'!N32+'10'!N32+'11'!N32+'12'!N32</f>
        <v>0</v>
      </c>
      <c r="O32" s="242">
        <f>'01'!O32+'02'!O32+'03'!O32+'04'!O32+'05'!O32+'06'!O32+'07'!O32+'08'!O32+'09'!O32+'10'!O32+'11'!O32+'12'!O32</f>
        <v>0</v>
      </c>
      <c r="P32" s="242">
        <f>'01'!P32+'02'!P32+'03'!P32+'04'!P32+'05'!P32+'06'!P32+'07'!P32+'08'!P32+'09'!P32+'10'!P32+'11'!P32+'12'!P32</f>
        <v>0</v>
      </c>
      <c r="Q32" s="242">
        <f>'01'!Q32+'02'!Q32+'03'!Q32+'04'!Q32+'05'!Q32+'06'!Q32+'07'!Q32+'08'!Q32+'09'!Q32+'10'!Q32+'11'!Q32+'12'!Q32</f>
        <v>0</v>
      </c>
      <c r="R32" s="242">
        <f>'01'!R32+'02'!R32+'03'!R32+'04'!R32+'05'!R32+'06'!R32+'07'!R32+'08'!R32+'09'!R32+'10'!R32+'11'!R32+'12'!R32</f>
        <v>0</v>
      </c>
      <c r="S32" s="240">
        <f>'01'!S32+'02'!S32+'03'!S32+'04'!S32+'05'!S32+'06'!S32+'07'!S32+'08'!S32+'09'!S32+'10'!S32+'11'!S32+'12'!S32</f>
        <v>0</v>
      </c>
      <c r="T32" s="257">
        <f>'01'!T32+'02'!T32+'03'!T32+'04'!T32+'05'!T32+'06'!T32+'07'!T32+'08'!T32+'09'!T32+'10'!T32+'11'!T32+'12'!T32</f>
        <v>0</v>
      </c>
      <c r="U32" s="239">
        <f>'01'!U32+'02'!U32+'03'!U32+'04'!U32+'05'!U32+'06'!U32+'07'!U32+'08'!U32+'09'!U32+'10'!U32+'11'!U32+'12'!U32</f>
        <v>0</v>
      </c>
      <c r="V32" s="240">
        <f>'01'!V32+'02'!V32+'03'!V32+'04'!V32+'05'!V32+'06'!V32+'07'!V32+'08'!V32+'09'!V32+'10'!V32+'11'!V32+'12'!V32</f>
        <v>0</v>
      </c>
      <c r="W32" s="241">
        <f>'01'!W32+'02'!W32+'03'!W32+'04'!W32+'05'!W32+'06'!W32+'07'!W32+'08'!W32+'09'!W32+'10'!W32+'11'!W32+'12'!W32</f>
        <v>0</v>
      </c>
      <c r="X32" s="239">
        <f>'01'!X32+'02'!X32+'03'!X32+'04'!X32+'05'!X32+'06'!X32+'07'!X32+'08'!X32+'09'!X32+'10'!X32+'11'!X32+'12'!X32</f>
        <v>0</v>
      </c>
      <c r="Y32" s="242">
        <f>'01'!Y32+'02'!Y32+'03'!Y32+'04'!Y32+'05'!Y32+'06'!Y32+'07'!Y32+'08'!Y32+'09'!Y32+'10'!Y32+'11'!Y32+'12'!Y32</f>
        <v>0</v>
      </c>
      <c r="Z32" s="240">
        <f>'01'!Z32+'02'!Z32+'03'!Z32+'04'!Z32+'05'!Z32+'06'!Z32+'07'!Z32+'08'!Z32+'09'!Z32+'10'!Z32+'11'!Z32+'12'!Z32</f>
        <v>0</v>
      </c>
      <c r="AA32" s="264">
        <f>'01'!AA32+'02'!AA32+'03'!AA32+'04'!AA32+'05'!AA32+'06'!AA32+'07'!AA32+'08'!AA32+'09'!AA32+'10'!AA32+'11'!AA32+'12'!AA32</f>
        <v>0</v>
      </c>
      <c r="AB32" s="239">
        <f>'01'!AB32+'02'!AB32+'03'!AB32+'04'!AB32+'05'!AB32+'06'!AB32+'07'!AB32+'08'!AB32+'09'!AB32+'10'!AB32+'11'!AB32+'12'!AB32</f>
        <v>0</v>
      </c>
      <c r="AC32" s="242">
        <f>'01'!AC32+'02'!AC32+'03'!AC32+'04'!AC32+'05'!AC32+'06'!AC32+'07'!AC32+'08'!AC32+'09'!AC32+'10'!AC32+'11'!AC32+'12'!AC32</f>
        <v>0</v>
      </c>
      <c r="AD32" s="240">
        <f>'01'!AD32+'02'!AD32+'03'!AD32+'04'!AD32+'05'!AD32+'06'!AD32+'07'!AD32+'08'!AD32+'09'!AD32+'10'!AD32+'11'!AD32+'12'!AD32</f>
        <v>0</v>
      </c>
      <c r="AE32" s="244">
        <f>'01'!AE32+'02'!AE32+'03'!AE32+'04'!AE32+'05'!AE32+'06'!AE32+'07'!AE32+'08'!AE32+'09'!AE32+'10'!AE32+'11'!AE32+'12'!AE32</f>
        <v>0</v>
      </c>
      <c r="AF32" s="244">
        <f>'01'!AF32+'02'!AF32+'03'!AF32+'04'!AF32+'05'!AF32+'06'!AF32+'07'!AF32+'08'!AF32+'09'!AF32+'10'!AF32+'11'!AF32+'12'!AF32</f>
        <v>0</v>
      </c>
      <c r="AG32" s="239">
        <f>'01'!AG32+'02'!AG32+'03'!AG32+'04'!AG32+'05'!AG32+'06'!AG32+'07'!AG32+'08'!AG32+'09'!AG32+'10'!AG32+'11'!AG32+'12'!AG32</f>
        <v>0</v>
      </c>
      <c r="AH32" s="240">
        <f>'01'!AH32+'02'!AH32+'03'!AH32+'04'!AH32+'05'!AH32+'06'!AH32+'07'!AH32+'08'!AH32+'09'!AH32+'10'!AH32+'11'!AH32+'12'!AH32</f>
        <v>0</v>
      </c>
      <c r="AI32" s="248">
        <f>'01'!AI32+'02'!AI32+'03'!AI32+'04'!AI32+'05'!AI32+'06'!AI32+'07'!AI32+'08'!AI32+'09'!AI32+'10'!AI32+'11'!AI32+'12'!AI32</f>
        <v>0</v>
      </c>
      <c r="AJ32" s="246">
        <f>'01'!AJ32+'02'!AJ32+'03'!AJ32+'04'!AJ32+'05'!AJ32+'06'!AJ32+'07'!AJ32+'08'!AJ32+'09'!AJ32+'10'!AJ32+'11'!AJ32+'12'!AJ32</f>
        <v>0</v>
      </c>
      <c r="AK32" s="240">
        <f>'01'!AK32+'02'!AK32+'03'!AK32+'04'!AK32+'05'!AK32+'06'!AK32+'07'!AK32+'08'!AK32+'09'!AK32+'10'!AK32+'11'!AK32+'12'!AK32</f>
        <v>0</v>
      </c>
      <c r="AL32" s="246">
        <f>'01'!AL32+'02'!AL32+'03'!AL32+'04'!AL32+'05'!AL32+'06'!AL32+'07'!AL32+'08'!AL32+'09'!AL32+'10'!AL32+'11'!AL32+'12'!AL32</f>
        <v>0</v>
      </c>
      <c r="AM32" s="240">
        <f>'01'!AM32+'02'!AM32+'03'!AM32+'04'!AM32+'05'!AM32+'06'!AM32+'07'!AM32+'08'!AM32+'09'!AM32+'10'!AM32+'11'!AM32+'12'!AM32</f>
        <v>0</v>
      </c>
      <c r="AN32" s="249">
        <f>'01'!AN32+'02'!AN32+'03'!AN32+'04'!AN32+'05'!AN32+'06'!AN32+'07'!AN32+'08'!AN32+'09'!AN32+'10'!AN32+'11'!AN32+'12'!AN32</f>
        <v>0</v>
      </c>
      <c r="AO32" s="249">
        <f>'01'!AO32+'02'!AO32+'03'!AO32+'04'!AO32+'05'!AO32+'06'!AO32+'07'!AO32+'08'!AO32+'09'!AO32+'10'!AO32+'11'!AO32+'12'!AO32</f>
        <v>0</v>
      </c>
      <c r="AP32" s="249">
        <f>'01'!AP32+'02'!AP32+'03'!AP32+'04'!AP32+'05'!AP32+'06'!AP32+'07'!AP32+'08'!AP32+'09'!AP32+'10'!AP32+'11'!AP32+'12'!AP32</f>
        <v>0</v>
      </c>
      <c r="AQ32" s="249">
        <f>'01'!AQ32+'02'!AQ32+'03'!AQ32+'04'!AQ32+'05'!AQ32+'06'!AQ32+'07'!AQ32+'08'!AQ32+'09'!AQ32+'10'!AQ32+'11'!AQ32+'12'!AQ32</f>
        <v>0</v>
      </c>
      <c r="AR32" s="250">
        <f>'01'!AR32+'02'!AR32+'03'!AR32+'04'!AR32+'05'!AR32+'06'!AR32+'07'!AR32+'08'!AR32+'09'!AR32+'10'!AR32+'11'!AR32+'12'!AR32</f>
        <v>0</v>
      </c>
      <c r="AS32" s="251">
        <f>'01'!AS32+'02'!AS32+'03'!AS32+'04'!AS32+'05'!AS32+'06'!AS32+'07'!AS32+'08'!AS32+'09'!AS32+'10'!AS32+'11'!AS32+'12'!AS32</f>
        <v>0</v>
      </c>
      <c r="AT32" s="260">
        <f>'01'!AT32+'02'!AT32+'03'!AT32+'04'!AT32+'05'!AT32+'06'!AT32+'07'!AT32+'08'!AT32+'09'!AT32+'10'!AT32+'11'!AT32+'12'!AT32</f>
        <v>0</v>
      </c>
      <c r="AU32" s="261">
        <f>'01'!AU32+'02'!AU32+'03'!AU32+'04'!AU32+'05'!AU32+'06'!AU32+'07'!AU32+'08'!AU32+'09'!AU32+'10'!AU32+'11'!AU32+'12'!AU32</f>
        <v>0</v>
      </c>
      <c r="AV32" s="252">
        <f>'01'!AV32+'02'!AV32+'03'!AV32+'04'!AV32+'05'!AV32+'06'!AV32+'07'!AV32+'08'!AV32+'09'!AV32+'10'!AV32+'11'!AV32+'12'!AV32</f>
        <v>0</v>
      </c>
      <c r="AW32" s="246">
        <f>'01'!AW32+'02'!AW32+'03'!AW32+'04'!AW32+'05'!AW32+'06'!AW32+'07'!AW32+'08'!AW32+'09'!AW32+'10'!AW32+'11'!AW32+'12'!AW32</f>
        <v>0</v>
      </c>
      <c r="AX32" s="240">
        <f>'01'!AX32+'02'!AX32+'03'!AX32+'04'!AX32+'05'!AX32+'06'!AX32+'07'!AX32+'08'!AX32+'09'!AX32+'10'!AX32+'11'!AX32+'12'!AX32</f>
        <v>0</v>
      </c>
      <c r="AY32" s="253" t="str">
        <f t="shared" si="3"/>
        <v/>
      </c>
      <c r="AZ32" s="254"/>
      <c r="BA32" s="254"/>
      <c r="BB32" s="254"/>
      <c r="BC32" s="254"/>
      <c r="BD32" s="254"/>
      <c r="BE32" s="254"/>
      <c r="BF32" s="254"/>
      <c r="BG32" s="254"/>
      <c r="BH32" s="254"/>
      <c r="BI32" s="212"/>
      <c r="BJ32" s="212"/>
      <c r="BK32" s="212"/>
      <c r="BL32" s="212"/>
      <c r="BM32" s="212"/>
      <c r="BX32" s="201"/>
      <c r="CA32" s="255" t="str">
        <f t="shared" si="7"/>
        <v/>
      </c>
      <c r="CB32" s="255" t="str">
        <f t="shared" si="8"/>
        <v/>
      </c>
      <c r="CC32" s="255" t="str">
        <f t="shared" si="9"/>
        <v/>
      </c>
      <c r="CD32" s="255" t="str">
        <f t="shared" si="10"/>
        <v/>
      </c>
      <c r="CE32" s="255" t="str">
        <f t="shared" si="11"/>
        <v/>
      </c>
      <c r="CF32" s="255"/>
      <c r="CG32" s="256">
        <f t="shared" si="4"/>
        <v>0</v>
      </c>
      <c r="CH32" s="256">
        <f t="shared" si="5"/>
        <v>0</v>
      </c>
      <c r="CI32" s="256">
        <f t="shared" si="0"/>
        <v>0</v>
      </c>
      <c r="CJ32" s="256">
        <f t="shared" si="1"/>
        <v>0</v>
      </c>
      <c r="CK32" s="256">
        <f t="shared" si="2"/>
        <v>0</v>
      </c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</row>
    <row r="33" spans="1:104" ht="16.350000000000001" hidden="1" customHeight="1" x14ac:dyDescent="0.2">
      <c r="A33" s="241" t="s">
        <v>34</v>
      </c>
      <c r="B33" s="233">
        <f t="shared" si="6"/>
        <v>0</v>
      </c>
      <c r="C33" s="239">
        <f>'01'!C33+'02'!C33+'03'!C33+'04'!C33+'05'!C33+'06'!C33+'07'!C33+'08'!C33+'09'!C33+'10'!C33+'11'!C33+'12'!C33</f>
        <v>0</v>
      </c>
      <c r="D33" s="242">
        <f>'01'!D33+'02'!D33+'03'!D33+'04'!D33+'05'!D33+'06'!D33+'07'!D33+'08'!D33+'09'!D33+'10'!D33+'11'!D33+'12'!D33</f>
        <v>0</v>
      </c>
      <c r="E33" s="242">
        <f>'01'!E33+'02'!E33+'03'!E33+'04'!E33+'05'!E33+'06'!E33+'07'!E33+'08'!E33+'09'!E33+'10'!E33+'11'!E33+'12'!E33</f>
        <v>0</v>
      </c>
      <c r="F33" s="242">
        <f>'01'!F33+'02'!F33+'03'!F33+'04'!F33+'05'!F33+'06'!F33+'07'!F33+'08'!F33+'09'!F33+'10'!F33+'11'!F33+'12'!F33</f>
        <v>0</v>
      </c>
      <c r="G33" s="242">
        <f>'01'!G33+'02'!G33+'03'!G33+'04'!G33+'05'!G33+'06'!G33+'07'!G33+'08'!G33+'09'!G33+'10'!G33+'11'!G33+'12'!G33</f>
        <v>0</v>
      </c>
      <c r="H33" s="242">
        <f>'01'!H33+'02'!H33+'03'!H33+'04'!H33+'05'!H33+'06'!H33+'07'!H33+'08'!H33+'09'!H33+'10'!H33+'11'!H33+'12'!H33</f>
        <v>0</v>
      </c>
      <c r="I33" s="242">
        <f>'01'!I33+'02'!I33+'03'!I33+'04'!I33+'05'!I33+'06'!I33+'07'!I33+'08'!I33+'09'!I33+'10'!I33+'11'!I33+'12'!I33</f>
        <v>0</v>
      </c>
      <c r="J33" s="242">
        <f>'01'!J33+'02'!J33+'03'!J33+'04'!J33+'05'!J33+'06'!J33+'07'!J33+'08'!J33+'09'!J33+'10'!J33+'11'!J33+'12'!J33</f>
        <v>0</v>
      </c>
      <c r="K33" s="242">
        <f>'01'!K33+'02'!K33+'03'!K33+'04'!K33+'05'!K33+'06'!K33+'07'!K33+'08'!K33+'09'!K33+'10'!K33+'11'!K33+'12'!K33</f>
        <v>0</v>
      </c>
      <c r="L33" s="242">
        <f>'01'!L33+'02'!L33+'03'!L33+'04'!L33+'05'!L33+'06'!L33+'07'!L33+'08'!L33+'09'!L33+'10'!L33+'11'!L33+'12'!L33</f>
        <v>0</v>
      </c>
      <c r="M33" s="242">
        <f>'01'!M33+'02'!M33+'03'!M33+'04'!M33+'05'!M33+'06'!M33+'07'!M33+'08'!M33+'09'!M33+'10'!M33+'11'!M33+'12'!M33</f>
        <v>0</v>
      </c>
      <c r="N33" s="242">
        <f>'01'!N33+'02'!N33+'03'!N33+'04'!N33+'05'!N33+'06'!N33+'07'!N33+'08'!N33+'09'!N33+'10'!N33+'11'!N33+'12'!N33</f>
        <v>0</v>
      </c>
      <c r="O33" s="242">
        <f>'01'!O33+'02'!O33+'03'!O33+'04'!O33+'05'!O33+'06'!O33+'07'!O33+'08'!O33+'09'!O33+'10'!O33+'11'!O33+'12'!O33</f>
        <v>0</v>
      </c>
      <c r="P33" s="242">
        <f>'01'!P33+'02'!P33+'03'!P33+'04'!P33+'05'!P33+'06'!P33+'07'!P33+'08'!P33+'09'!P33+'10'!P33+'11'!P33+'12'!P33</f>
        <v>0</v>
      </c>
      <c r="Q33" s="242">
        <f>'01'!Q33+'02'!Q33+'03'!Q33+'04'!Q33+'05'!Q33+'06'!Q33+'07'!Q33+'08'!Q33+'09'!Q33+'10'!Q33+'11'!Q33+'12'!Q33</f>
        <v>0</v>
      </c>
      <c r="R33" s="242">
        <f>'01'!R33+'02'!R33+'03'!R33+'04'!R33+'05'!R33+'06'!R33+'07'!R33+'08'!R33+'09'!R33+'10'!R33+'11'!R33+'12'!R33</f>
        <v>0</v>
      </c>
      <c r="S33" s="240">
        <f>'01'!S33+'02'!S33+'03'!S33+'04'!S33+'05'!S33+'06'!S33+'07'!S33+'08'!S33+'09'!S33+'10'!S33+'11'!S33+'12'!S33</f>
        <v>0</v>
      </c>
      <c r="T33" s="257">
        <f>'01'!T33+'02'!T33+'03'!T33+'04'!T33+'05'!T33+'06'!T33+'07'!T33+'08'!T33+'09'!T33+'10'!T33+'11'!T33+'12'!T33</f>
        <v>0</v>
      </c>
      <c r="U33" s="239">
        <f>'01'!U33+'02'!U33+'03'!U33+'04'!U33+'05'!U33+'06'!U33+'07'!U33+'08'!U33+'09'!U33+'10'!U33+'11'!U33+'12'!U33</f>
        <v>0</v>
      </c>
      <c r="V33" s="240">
        <f>'01'!V33+'02'!V33+'03'!V33+'04'!V33+'05'!V33+'06'!V33+'07'!V33+'08'!V33+'09'!V33+'10'!V33+'11'!V33+'12'!V33</f>
        <v>0</v>
      </c>
      <c r="W33" s="241">
        <f>'01'!W33+'02'!W33+'03'!W33+'04'!W33+'05'!W33+'06'!W33+'07'!W33+'08'!W33+'09'!W33+'10'!W33+'11'!W33+'12'!W33</f>
        <v>0</v>
      </c>
      <c r="X33" s="239">
        <f>'01'!X33+'02'!X33+'03'!X33+'04'!X33+'05'!X33+'06'!X33+'07'!X33+'08'!X33+'09'!X33+'10'!X33+'11'!X33+'12'!X33</f>
        <v>0</v>
      </c>
      <c r="Y33" s="242">
        <f>'01'!Y33+'02'!Y33+'03'!Y33+'04'!Y33+'05'!Y33+'06'!Y33+'07'!Y33+'08'!Y33+'09'!Y33+'10'!Y33+'11'!Y33+'12'!Y33</f>
        <v>0</v>
      </c>
      <c r="Z33" s="240">
        <f>'01'!Z33+'02'!Z33+'03'!Z33+'04'!Z33+'05'!Z33+'06'!Z33+'07'!Z33+'08'!Z33+'09'!Z33+'10'!Z33+'11'!Z33+'12'!Z33</f>
        <v>0</v>
      </c>
      <c r="AA33" s="264">
        <f>'01'!AA33+'02'!AA33+'03'!AA33+'04'!AA33+'05'!AA33+'06'!AA33+'07'!AA33+'08'!AA33+'09'!AA33+'10'!AA33+'11'!AA33+'12'!AA33</f>
        <v>0</v>
      </c>
      <c r="AB33" s="239">
        <f>'01'!AB33+'02'!AB33+'03'!AB33+'04'!AB33+'05'!AB33+'06'!AB33+'07'!AB33+'08'!AB33+'09'!AB33+'10'!AB33+'11'!AB33+'12'!AB33</f>
        <v>0</v>
      </c>
      <c r="AC33" s="242">
        <f>'01'!AC33+'02'!AC33+'03'!AC33+'04'!AC33+'05'!AC33+'06'!AC33+'07'!AC33+'08'!AC33+'09'!AC33+'10'!AC33+'11'!AC33+'12'!AC33</f>
        <v>0</v>
      </c>
      <c r="AD33" s="240">
        <f>'01'!AD33+'02'!AD33+'03'!AD33+'04'!AD33+'05'!AD33+'06'!AD33+'07'!AD33+'08'!AD33+'09'!AD33+'10'!AD33+'11'!AD33+'12'!AD33</f>
        <v>0</v>
      </c>
      <c r="AE33" s="244">
        <f>'01'!AE33+'02'!AE33+'03'!AE33+'04'!AE33+'05'!AE33+'06'!AE33+'07'!AE33+'08'!AE33+'09'!AE33+'10'!AE33+'11'!AE33+'12'!AE33</f>
        <v>0</v>
      </c>
      <c r="AF33" s="244">
        <f>'01'!AF33+'02'!AF33+'03'!AF33+'04'!AF33+'05'!AF33+'06'!AF33+'07'!AF33+'08'!AF33+'09'!AF33+'10'!AF33+'11'!AF33+'12'!AF33</f>
        <v>0</v>
      </c>
      <c r="AG33" s="239">
        <f>'01'!AG33+'02'!AG33+'03'!AG33+'04'!AG33+'05'!AG33+'06'!AG33+'07'!AG33+'08'!AG33+'09'!AG33+'10'!AG33+'11'!AG33+'12'!AG33</f>
        <v>0</v>
      </c>
      <c r="AH33" s="240">
        <f>'01'!AH33+'02'!AH33+'03'!AH33+'04'!AH33+'05'!AH33+'06'!AH33+'07'!AH33+'08'!AH33+'09'!AH33+'10'!AH33+'11'!AH33+'12'!AH33</f>
        <v>0</v>
      </c>
      <c r="AI33" s="248">
        <f>'01'!AI33+'02'!AI33+'03'!AI33+'04'!AI33+'05'!AI33+'06'!AI33+'07'!AI33+'08'!AI33+'09'!AI33+'10'!AI33+'11'!AI33+'12'!AI33</f>
        <v>0</v>
      </c>
      <c r="AJ33" s="246">
        <f>'01'!AJ33+'02'!AJ33+'03'!AJ33+'04'!AJ33+'05'!AJ33+'06'!AJ33+'07'!AJ33+'08'!AJ33+'09'!AJ33+'10'!AJ33+'11'!AJ33+'12'!AJ33</f>
        <v>0</v>
      </c>
      <c r="AK33" s="240">
        <f>'01'!AK33+'02'!AK33+'03'!AK33+'04'!AK33+'05'!AK33+'06'!AK33+'07'!AK33+'08'!AK33+'09'!AK33+'10'!AK33+'11'!AK33+'12'!AK33</f>
        <v>0</v>
      </c>
      <c r="AL33" s="246">
        <f>'01'!AL33+'02'!AL33+'03'!AL33+'04'!AL33+'05'!AL33+'06'!AL33+'07'!AL33+'08'!AL33+'09'!AL33+'10'!AL33+'11'!AL33+'12'!AL33</f>
        <v>0</v>
      </c>
      <c r="AM33" s="240">
        <f>'01'!AM33+'02'!AM33+'03'!AM33+'04'!AM33+'05'!AM33+'06'!AM33+'07'!AM33+'08'!AM33+'09'!AM33+'10'!AM33+'11'!AM33+'12'!AM33</f>
        <v>0</v>
      </c>
      <c r="AN33" s="249">
        <f>'01'!AN33+'02'!AN33+'03'!AN33+'04'!AN33+'05'!AN33+'06'!AN33+'07'!AN33+'08'!AN33+'09'!AN33+'10'!AN33+'11'!AN33+'12'!AN33</f>
        <v>0</v>
      </c>
      <c r="AO33" s="249">
        <f>'01'!AO33+'02'!AO33+'03'!AO33+'04'!AO33+'05'!AO33+'06'!AO33+'07'!AO33+'08'!AO33+'09'!AO33+'10'!AO33+'11'!AO33+'12'!AO33</f>
        <v>0</v>
      </c>
      <c r="AP33" s="249">
        <f>'01'!AP33+'02'!AP33+'03'!AP33+'04'!AP33+'05'!AP33+'06'!AP33+'07'!AP33+'08'!AP33+'09'!AP33+'10'!AP33+'11'!AP33+'12'!AP33</f>
        <v>0</v>
      </c>
      <c r="AQ33" s="249">
        <f>'01'!AQ33+'02'!AQ33+'03'!AQ33+'04'!AQ33+'05'!AQ33+'06'!AQ33+'07'!AQ33+'08'!AQ33+'09'!AQ33+'10'!AQ33+'11'!AQ33+'12'!AQ33</f>
        <v>0</v>
      </c>
      <c r="AR33" s="250">
        <f>'01'!AR33+'02'!AR33+'03'!AR33+'04'!AR33+'05'!AR33+'06'!AR33+'07'!AR33+'08'!AR33+'09'!AR33+'10'!AR33+'11'!AR33+'12'!AR33</f>
        <v>0</v>
      </c>
      <c r="AS33" s="251">
        <f>'01'!AS33+'02'!AS33+'03'!AS33+'04'!AS33+'05'!AS33+'06'!AS33+'07'!AS33+'08'!AS33+'09'!AS33+'10'!AS33+'11'!AS33+'12'!AS33</f>
        <v>0</v>
      </c>
      <c r="AT33" s="260">
        <f>'01'!AT33+'02'!AT33+'03'!AT33+'04'!AT33+'05'!AT33+'06'!AT33+'07'!AT33+'08'!AT33+'09'!AT33+'10'!AT33+'11'!AT33+'12'!AT33</f>
        <v>0</v>
      </c>
      <c r="AU33" s="261">
        <f>'01'!AU33+'02'!AU33+'03'!AU33+'04'!AU33+'05'!AU33+'06'!AU33+'07'!AU33+'08'!AU33+'09'!AU33+'10'!AU33+'11'!AU33+'12'!AU33</f>
        <v>0</v>
      </c>
      <c r="AV33" s="252">
        <f>'01'!AV33+'02'!AV33+'03'!AV33+'04'!AV33+'05'!AV33+'06'!AV33+'07'!AV33+'08'!AV33+'09'!AV33+'10'!AV33+'11'!AV33+'12'!AV33</f>
        <v>0</v>
      </c>
      <c r="AW33" s="246">
        <f>'01'!AW33+'02'!AW33+'03'!AW33+'04'!AW33+'05'!AW33+'06'!AW33+'07'!AW33+'08'!AW33+'09'!AW33+'10'!AW33+'11'!AW33+'12'!AW33</f>
        <v>0</v>
      </c>
      <c r="AX33" s="240">
        <f>'01'!AX33+'02'!AX33+'03'!AX33+'04'!AX33+'05'!AX33+'06'!AX33+'07'!AX33+'08'!AX33+'09'!AX33+'10'!AX33+'11'!AX33+'12'!AX33</f>
        <v>0</v>
      </c>
      <c r="AY33" s="253" t="str">
        <f t="shared" si="3"/>
        <v/>
      </c>
      <c r="AZ33" s="254"/>
      <c r="BA33" s="254"/>
      <c r="BB33" s="254"/>
      <c r="BC33" s="254"/>
      <c r="BD33" s="254"/>
      <c r="BE33" s="254"/>
      <c r="BF33" s="254"/>
      <c r="BG33" s="254"/>
      <c r="BH33" s="254"/>
      <c r="BI33" s="212"/>
      <c r="BJ33" s="212"/>
      <c r="BK33" s="212"/>
      <c r="BL33" s="212"/>
      <c r="BM33" s="212"/>
      <c r="BX33" s="201"/>
      <c r="CA33" s="255" t="str">
        <f t="shared" si="7"/>
        <v/>
      </c>
      <c r="CB33" s="255" t="str">
        <f t="shared" si="8"/>
        <v/>
      </c>
      <c r="CC33" s="255" t="str">
        <f t="shared" si="9"/>
        <v/>
      </c>
      <c r="CD33" s="255" t="str">
        <f t="shared" si="10"/>
        <v/>
      </c>
      <c r="CE33" s="255" t="str">
        <f t="shared" si="11"/>
        <v/>
      </c>
      <c r="CF33" s="255"/>
      <c r="CG33" s="256">
        <f t="shared" si="4"/>
        <v>0</v>
      </c>
      <c r="CH33" s="256">
        <f t="shared" si="5"/>
        <v>0</v>
      </c>
      <c r="CI33" s="256">
        <f t="shared" si="0"/>
        <v>0</v>
      </c>
      <c r="CJ33" s="256">
        <f t="shared" si="1"/>
        <v>0</v>
      </c>
      <c r="CK33" s="256">
        <f t="shared" si="2"/>
        <v>0</v>
      </c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</row>
    <row r="34" spans="1:104" ht="16.350000000000001" hidden="1" customHeight="1" x14ac:dyDescent="0.2">
      <c r="A34" s="241" t="s">
        <v>35</v>
      </c>
      <c r="B34" s="233">
        <f t="shared" si="6"/>
        <v>0</v>
      </c>
      <c r="C34" s="239">
        <f>'01'!C34+'02'!C34+'03'!C34+'04'!C34+'05'!C34+'06'!C34+'07'!C34+'08'!C34+'09'!C34+'10'!C34+'11'!C34+'12'!C34</f>
        <v>0</v>
      </c>
      <c r="D34" s="242">
        <f>'01'!D34+'02'!D34+'03'!D34+'04'!D34+'05'!D34+'06'!D34+'07'!D34+'08'!D34+'09'!D34+'10'!D34+'11'!D34+'12'!D34</f>
        <v>0</v>
      </c>
      <c r="E34" s="242">
        <f>'01'!E34+'02'!E34+'03'!E34+'04'!E34+'05'!E34+'06'!E34+'07'!E34+'08'!E34+'09'!E34+'10'!E34+'11'!E34+'12'!E34</f>
        <v>0</v>
      </c>
      <c r="F34" s="242">
        <f>'01'!F34+'02'!F34+'03'!F34+'04'!F34+'05'!F34+'06'!F34+'07'!F34+'08'!F34+'09'!F34+'10'!F34+'11'!F34+'12'!F34</f>
        <v>0</v>
      </c>
      <c r="G34" s="242">
        <f>'01'!G34+'02'!G34+'03'!G34+'04'!G34+'05'!G34+'06'!G34+'07'!G34+'08'!G34+'09'!G34+'10'!G34+'11'!G34+'12'!G34</f>
        <v>0</v>
      </c>
      <c r="H34" s="242">
        <f>'01'!H34+'02'!H34+'03'!H34+'04'!H34+'05'!H34+'06'!H34+'07'!H34+'08'!H34+'09'!H34+'10'!H34+'11'!H34+'12'!H34</f>
        <v>0</v>
      </c>
      <c r="I34" s="242">
        <f>'01'!I34+'02'!I34+'03'!I34+'04'!I34+'05'!I34+'06'!I34+'07'!I34+'08'!I34+'09'!I34+'10'!I34+'11'!I34+'12'!I34</f>
        <v>0</v>
      </c>
      <c r="J34" s="242">
        <f>'01'!J34+'02'!J34+'03'!J34+'04'!J34+'05'!J34+'06'!J34+'07'!J34+'08'!J34+'09'!J34+'10'!J34+'11'!J34+'12'!J34</f>
        <v>0</v>
      </c>
      <c r="K34" s="242">
        <f>'01'!K34+'02'!K34+'03'!K34+'04'!K34+'05'!K34+'06'!K34+'07'!K34+'08'!K34+'09'!K34+'10'!K34+'11'!K34+'12'!K34</f>
        <v>0</v>
      </c>
      <c r="L34" s="242">
        <f>'01'!L34+'02'!L34+'03'!L34+'04'!L34+'05'!L34+'06'!L34+'07'!L34+'08'!L34+'09'!L34+'10'!L34+'11'!L34+'12'!L34</f>
        <v>0</v>
      </c>
      <c r="M34" s="242">
        <f>'01'!M34+'02'!M34+'03'!M34+'04'!M34+'05'!M34+'06'!M34+'07'!M34+'08'!M34+'09'!M34+'10'!M34+'11'!M34+'12'!M34</f>
        <v>0</v>
      </c>
      <c r="N34" s="242">
        <f>'01'!N34+'02'!N34+'03'!N34+'04'!N34+'05'!N34+'06'!N34+'07'!N34+'08'!N34+'09'!N34+'10'!N34+'11'!N34+'12'!N34</f>
        <v>0</v>
      </c>
      <c r="O34" s="242">
        <f>'01'!O34+'02'!O34+'03'!O34+'04'!O34+'05'!O34+'06'!O34+'07'!O34+'08'!O34+'09'!O34+'10'!O34+'11'!O34+'12'!O34</f>
        <v>0</v>
      </c>
      <c r="P34" s="242">
        <f>'01'!P34+'02'!P34+'03'!P34+'04'!P34+'05'!P34+'06'!P34+'07'!P34+'08'!P34+'09'!P34+'10'!P34+'11'!P34+'12'!P34</f>
        <v>0</v>
      </c>
      <c r="Q34" s="242">
        <f>'01'!Q34+'02'!Q34+'03'!Q34+'04'!Q34+'05'!Q34+'06'!Q34+'07'!Q34+'08'!Q34+'09'!Q34+'10'!Q34+'11'!Q34+'12'!Q34</f>
        <v>0</v>
      </c>
      <c r="R34" s="242">
        <f>'01'!R34+'02'!R34+'03'!R34+'04'!R34+'05'!R34+'06'!R34+'07'!R34+'08'!R34+'09'!R34+'10'!R34+'11'!R34+'12'!R34</f>
        <v>0</v>
      </c>
      <c r="S34" s="240">
        <f>'01'!S34+'02'!S34+'03'!S34+'04'!S34+'05'!S34+'06'!S34+'07'!S34+'08'!S34+'09'!S34+'10'!S34+'11'!S34+'12'!S34</f>
        <v>0</v>
      </c>
      <c r="T34" s="257">
        <f>'01'!T34+'02'!T34+'03'!T34+'04'!T34+'05'!T34+'06'!T34+'07'!T34+'08'!T34+'09'!T34+'10'!T34+'11'!T34+'12'!T34</f>
        <v>0</v>
      </c>
      <c r="U34" s="239">
        <f>'01'!U34+'02'!U34+'03'!U34+'04'!U34+'05'!U34+'06'!U34+'07'!U34+'08'!U34+'09'!U34+'10'!U34+'11'!U34+'12'!U34</f>
        <v>0</v>
      </c>
      <c r="V34" s="240">
        <f>'01'!V34+'02'!V34+'03'!V34+'04'!V34+'05'!V34+'06'!V34+'07'!V34+'08'!V34+'09'!V34+'10'!V34+'11'!V34+'12'!V34</f>
        <v>0</v>
      </c>
      <c r="W34" s="241">
        <f>'01'!W34+'02'!W34+'03'!W34+'04'!W34+'05'!W34+'06'!W34+'07'!W34+'08'!W34+'09'!W34+'10'!W34+'11'!W34+'12'!W34</f>
        <v>0</v>
      </c>
      <c r="X34" s="239">
        <f>'01'!X34+'02'!X34+'03'!X34+'04'!X34+'05'!X34+'06'!X34+'07'!X34+'08'!X34+'09'!X34+'10'!X34+'11'!X34+'12'!X34</f>
        <v>0</v>
      </c>
      <c r="Y34" s="242">
        <f>'01'!Y34+'02'!Y34+'03'!Y34+'04'!Y34+'05'!Y34+'06'!Y34+'07'!Y34+'08'!Y34+'09'!Y34+'10'!Y34+'11'!Y34+'12'!Y34</f>
        <v>0</v>
      </c>
      <c r="Z34" s="240">
        <f>'01'!Z34+'02'!Z34+'03'!Z34+'04'!Z34+'05'!Z34+'06'!Z34+'07'!Z34+'08'!Z34+'09'!Z34+'10'!Z34+'11'!Z34+'12'!Z34</f>
        <v>0</v>
      </c>
      <c r="AA34" s="264">
        <f>'01'!AA34+'02'!AA34+'03'!AA34+'04'!AA34+'05'!AA34+'06'!AA34+'07'!AA34+'08'!AA34+'09'!AA34+'10'!AA34+'11'!AA34+'12'!AA34</f>
        <v>0</v>
      </c>
      <c r="AB34" s="239">
        <f>'01'!AB34+'02'!AB34+'03'!AB34+'04'!AB34+'05'!AB34+'06'!AB34+'07'!AB34+'08'!AB34+'09'!AB34+'10'!AB34+'11'!AB34+'12'!AB34</f>
        <v>0</v>
      </c>
      <c r="AC34" s="242">
        <f>'01'!AC34+'02'!AC34+'03'!AC34+'04'!AC34+'05'!AC34+'06'!AC34+'07'!AC34+'08'!AC34+'09'!AC34+'10'!AC34+'11'!AC34+'12'!AC34</f>
        <v>0</v>
      </c>
      <c r="AD34" s="240">
        <f>'01'!AD34+'02'!AD34+'03'!AD34+'04'!AD34+'05'!AD34+'06'!AD34+'07'!AD34+'08'!AD34+'09'!AD34+'10'!AD34+'11'!AD34+'12'!AD34</f>
        <v>0</v>
      </c>
      <c r="AE34" s="244">
        <f>'01'!AE34+'02'!AE34+'03'!AE34+'04'!AE34+'05'!AE34+'06'!AE34+'07'!AE34+'08'!AE34+'09'!AE34+'10'!AE34+'11'!AE34+'12'!AE34</f>
        <v>0</v>
      </c>
      <c r="AF34" s="244">
        <f>'01'!AF34+'02'!AF34+'03'!AF34+'04'!AF34+'05'!AF34+'06'!AF34+'07'!AF34+'08'!AF34+'09'!AF34+'10'!AF34+'11'!AF34+'12'!AF34</f>
        <v>0</v>
      </c>
      <c r="AG34" s="239">
        <f>'01'!AG34+'02'!AG34+'03'!AG34+'04'!AG34+'05'!AG34+'06'!AG34+'07'!AG34+'08'!AG34+'09'!AG34+'10'!AG34+'11'!AG34+'12'!AG34</f>
        <v>0</v>
      </c>
      <c r="AH34" s="240">
        <f>'01'!AH34+'02'!AH34+'03'!AH34+'04'!AH34+'05'!AH34+'06'!AH34+'07'!AH34+'08'!AH34+'09'!AH34+'10'!AH34+'11'!AH34+'12'!AH34</f>
        <v>0</v>
      </c>
      <c r="AI34" s="248">
        <f>'01'!AI34+'02'!AI34+'03'!AI34+'04'!AI34+'05'!AI34+'06'!AI34+'07'!AI34+'08'!AI34+'09'!AI34+'10'!AI34+'11'!AI34+'12'!AI34</f>
        <v>0</v>
      </c>
      <c r="AJ34" s="246">
        <f>'01'!AJ34+'02'!AJ34+'03'!AJ34+'04'!AJ34+'05'!AJ34+'06'!AJ34+'07'!AJ34+'08'!AJ34+'09'!AJ34+'10'!AJ34+'11'!AJ34+'12'!AJ34</f>
        <v>0</v>
      </c>
      <c r="AK34" s="240">
        <f>'01'!AK34+'02'!AK34+'03'!AK34+'04'!AK34+'05'!AK34+'06'!AK34+'07'!AK34+'08'!AK34+'09'!AK34+'10'!AK34+'11'!AK34+'12'!AK34</f>
        <v>0</v>
      </c>
      <c r="AL34" s="246">
        <f>'01'!AL34+'02'!AL34+'03'!AL34+'04'!AL34+'05'!AL34+'06'!AL34+'07'!AL34+'08'!AL34+'09'!AL34+'10'!AL34+'11'!AL34+'12'!AL34</f>
        <v>0</v>
      </c>
      <c r="AM34" s="240">
        <f>'01'!AM34+'02'!AM34+'03'!AM34+'04'!AM34+'05'!AM34+'06'!AM34+'07'!AM34+'08'!AM34+'09'!AM34+'10'!AM34+'11'!AM34+'12'!AM34</f>
        <v>0</v>
      </c>
      <c r="AN34" s="249">
        <f>'01'!AN34+'02'!AN34+'03'!AN34+'04'!AN34+'05'!AN34+'06'!AN34+'07'!AN34+'08'!AN34+'09'!AN34+'10'!AN34+'11'!AN34+'12'!AN34</f>
        <v>0</v>
      </c>
      <c r="AO34" s="249">
        <f>'01'!AO34+'02'!AO34+'03'!AO34+'04'!AO34+'05'!AO34+'06'!AO34+'07'!AO34+'08'!AO34+'09'!AO34+'10'!AO34+'11'!AO34+'12'!AO34</f>
        <v>0</v>
      </c>
      <c r="AP34" s="249">
        <f>'01'!AP34+'02'!AP34+'03'!AP34+'04'!AP34+'05'!AP34+'06'!AP34+'07'!AP34+'08'!AP34+'09'!AP34+'10'!AP34+'11'!AP34+'12'!AP34</f>
        <v>0</v>
      </c>
      <c r="AQ34" s="249">
        <f>'01'!AQ34+'02'!AQ34+'03'!AQ34+'04'!AQ34+'05'!AQ34+'06'!AQ34+'07'!AQ34+'08'!AQ34+'09'!AQ34+'10'!AQ34+'11'!AQ34+'12'!AQ34</f>
        <v>0</v>
      </c>
      <c r="AR34" s="250">
        <f>'01'!AR34+'02'!AR34+'03'!AR34+'04'!AR34+'05'!AR34+'06'!AR34+'07'!AR34+'08'!AR34+'09'!AR34+'10'!AR34+'11'!AR34+'12'!AR34</f>
        <v>0</v>
      </c>
      <c r="AS34" s="251">
        <f>'01'!AS34+'02'!AS34+'03'!AS34+'04'!AS34+'05'!AS34+'06'!AS34+'07'!AS34+'08'!AS34+'09'!AS34+'10'!AS34+'11'!AS34+'12'!AS34</f>
        <v>0</v>
      </c>
      <c r="AT34" s="260">
        <f>'01'!AT34+'02'!AT34+'03'!AT34+'04'!AT34+'05'!AT34+'06'!AT34+'07'!AT34+'08'!AT34+'09'!AT34+'10'!AT34+'11'!AT34+'12'!AT34</f>
        <v>0</v>
      </c>
      <c r="AU34" s="261">
        <f>'01'!AU34+'02'!AU34+'03'!AU34+'04'!AU34+'05'!AU34+'06'!AU34+'07'!AU34+'08'!AU34+'09'!AU34+'10'!AU34+'11'!AU34+'12'!AU34</f>
        <v>0</v>
      </c>
      <c r="AV34" s="252">
        <f>'01'!AV34+'02'!AV34+'03'!AV34+'04'!AV34+'05'!AV34+'06'!AV34+'07'!AV34+'08'!AV34+'09'!AV34+'10'!AV34+'11'!AV34+'12'!AV34</f>
        <v>0</v>
      </c>
      <c r="AW34" s="246">
        <f>'01'!AW34+'02'!AW34+'03'!AW34+'04'!AW34+'05'!AW34+'06'!AW34+'07'!AW34+'08'!AW34+'09'!AW34+'10'!AW34+'11'!AW34+'12'!AW34</f>
        <v>0</v>
      </c>
      <c r="AX34" s="240">
        <f>'01'!AX34+'02'!AX34+'03'!AX34+'04'!AX34+'05'!AX34+'06'!AX34+'07'!AX34+'08'!AX34+'09'!AX34+'10'!AX34+'11'!AX34+'12'!AX34</f>
        <v>0</v>
      </c>
      <c r="AY34" s="253" t="str">
        <f t="shared" si="3"/>
        <v/>
      </c>
      <c r="AZ34" s="254"/>
      <c r="BA34" s="254"/>
      <c r="BB34" s="254"/>
      <c r="BC34" s="254"/>
      <c r="BD34" s="254"/>
      <c r="BE34" s="254"/>
      <c r="BF34" s="254"/>
      <c r="BG34" s="254"/>
      <c r="BH34" s="254"/>
      <c r="BI34" s="212"/>
      <c r="BJ34" s="212"/>
      <c r="BK34" s="212"/>
      <c r="BL34" s="212"/>
      <c r="BM34" s="212"/>
      <c r="BX34" s="201"/>
      <c r="CA34" s="255" t="str">
        <f t="shared" si="7"/>
        <v/>
      </c>
      <c r="CB34" s="255" t="str">
        <f t="shared" si="8"/>
        <v/>
      </c>
      <c r="CC34" s="255" t="str">
        <f t="shared" si="9"/>
        <v/>
      </c>
      <c r="CD34" s="255" t="str">
        <f t="shared" si="10"/>
        <v/>
      </c>
      <c r="CE34" s="255" t="str">
        <f t="shared" si="11"/>
        <v/>
      </c>
      <c r="CF34" s="255"/>
      <c r="CG34" s="256">
        <f t="shared" si="4"/>
        <v>0</v>
      </c>
      <c r="CH34" s="256">
        <f t="shared" si="5"/>
        <v>0</v>
      </c>
      <c r="CI34" s="256">
        <f t="shared" si="0"/>
        <v>0</v>
      </c>
      <c r="CJ34" s="256">
        <f t="shared" si="1"/>
        <v>0</v>
      </c>
      <c r="CK34" s="256">
        <f t="shared" si="2"/>
        <v>0</v>
      </c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</row>
    <row r="35" spans="1:104" ht="16.350000000000001" hidden="1" customHeight="1" x14ac:dyDescent="0.2">
      <c r="A35" s="241" t="s">
        <v>36</v>
      </c>
      <c r="B35" s="233">
        <f>SUM(O35+P35+Q35+R35+S35)</f>
        <v>0</v>
      </c>
      <c r="C35" s="265">
        <f>'01'!C35+'02'!C35+'03'!C35+'04'!C35+'05'!C35+'06'!C35+'07'!C35+'08'!C35+'09'!C35+'10'!C35+'11'!C35+'12'!C35</f>
        <v>0</v>
      </c>
      <c r="D35" s="262">
        <f>'01'!D35+'02'!D35+'03'!D35+'04'!D35+'05'!D35+'06'!D35+'07'!D35+'08'!D35+'09'!D35+'10'!D35+'11'!D35+'12'!D35</f>
        <v>0</v>
      </c>
      <c r="E35" s="262">
        <f>'01'!E35+'02'!E35+'03'!E35+'04'!E35+'05'!E35+'06'!E35+'07'!E35+'08'!E35+'09'!E35+'10'!E35+'11'!E35+'12'!E35</f>
        <v>0</v>
      </c>
      <c r="F35" s="262">
        <f>'01'!F35+'02'!F35+'03'!F35+'04'!F35+'05'!F35+'06'!F35+'07'!F35+'08'!F35+'09'!F35+'10'!F35+'11'!F35+'12'!F35</f>
        <v>0</v>
      </c>
      <c r="G35" s="262">
        <f>'01'!G35+'02'!G35+'03'!G35+'04'!G35+'05'!G35+'06'!G35+'07'!G35+'08'!G35+'09'!G35+'10'!G35+'11'!G35+'12'!G35</f>
        <v>0</v>
      </c>
      <c r="H35" s="262">
        <f>'01'!H35+'02'!H35+'03'!H35+'04'!H35+'05'!H35+'06'!H35+'07'!H35+'08'!H35+'09'!H35+'10'!H35+'11'!H35+'12'!H35</f>
        <v>0</v>
      </c>
      <c r="I35" s="262">
        <f>'01'!I35+'02'!I35+'03'!I35+'04'!I35+'05'!I35+'06'!I35+'07'!I35+'08'!I35+'09'!I35+'10'!I35+'11'!I35+'12'!I35</f>
        <v>0</v>
      </c>
      <c r="J35" s="262">
        <f>'01'!J35+'02'!J35+'03'!J35+'04'!J35+'05'!J35+'06'!J35+'07'!J35+'08'!J35+'09'!J35+'10'!J35+'11'!J35+'12'!J35</f>
        <v>0</v>
      </c>
      <c r="K35" s="262">
        <f>'01'!K35+'02'!K35+'03'!K35+'04'!K35+'05'!K35+'06'!K35+'07'!K35+'08'!K35+'09'!K35+'10'!K35+'11'!K35+'12'!K35</f>
        <v>0</v>
      </c>
      <c r="L35" s="262">
        <f>'01'!L35+'02'!L35+'03'!L35+'04'!L35+'05'!L35+'06'!L35+'07'!L35+'08'!L35+'09'!L35+'10'!L35+'11'!L35+'12'!L35</f>
        <v>0</v>
      </c>
      <c r="M35" s="262">
        <f>'01'!M35+'02'!M35+'03'!M35+'04'!M35+'05'!M35+'06'!M35+'07'!M35+'08'!M35+'09'!M35+'10'!M35+'11'!M35+'12'!M35</f>
        <v>0</v>
      </c>
      <c r="N35" s="262">
        <f>'01'!N35+'02'!N35+'03'!N35+'04'!N35+'05'!N35+'06'!N35+'07'!N35+'08'!N35+'09'!N35+'10'!N35+'11'!N35+'12'!N35</f>
        <v>0</v>
      </c>
      <c r="O35" s="242">
        <f>'01'!O35+'02'!O35+'03'!O35+'04'!O35+'05'!O35+'06'!O35+'07'!O35+'08'!O35+'09'!O35+'10'!O35+'11'!O35+'12'!O35</f>
        <v>0</v>
      </c>
      <c r="P35" s="242">
        <f>'01'!P35+'02'!P35+'03'!P35+'04'!P35+'05'!P35+'06'!P35+'07'!P35+'08'!P35+'09'!P35+'10'!P35+'11'!P35+'12'!P35</f>
        <v>0</v>
      </c>
      <c r="Q35" s="242">
        <f>'01'!Q35+'02'!Q35+'03'!Q35+'04'!Q35+'05'!Q35+'06'!Q35+'07'!Q35+'08'!Q35+'09'!Q35+'10'!Q35+'11'!Q35+'12'!Q35</f>
        <v>0</v>
      </c>
      <c r="R35" s="242">
        <f>'01'!R35+'02'!R35+'03'!R35+'04'!R35+'05'!R35+'06'!R35+'07'!R35+'08'!R35+'09'!R35+'10'!R35+'11'!R35+'12'!R35</f>
        <v>0</v>
      </c>
      <c r="S35" s="240">
        <f>'01'!S35+'02'!S35+'03'!S35+'04'!S35+'05'!S35+'06'!S35+'07'!S35+'08'!S35+'09'!S35+'10'!S35+'11'!S35+'12'!S35</f>
        <v>0</v>
      </c>
      <c r="T35" s="257">
        <f>'01'!T35+'02'!T35+'03'!T35+'04'!T35+'05'!T35+'06'!T35+'07'!T35+'08'!T35+'09'!T35+'10'!T35+'11'!T35+'12'!T35</f>
        <v>0</v>
      </c>
      <c r="U35" s="239">
        <f>'01'!U35+'02'!U35+'03'!U35+'04'!U35+'05'!U35+'06'!U35+'07'!U35+'08'!U35+'09'!U35+'10'!U35+'11'!U35+'12'!U35</f>
        <v>0</v>
      </c>
      <c r="V35" s="240">
        <f>'01'!V35+'02'!V35+'03'!V35+'04'!V35+'05'!V35+'06'!V35+'07'!V35+'08'!V35+'09'!V35+'10'!V35+'11'!V35+'12'!V35</f>
        <v>0</v>
      </c>
      <c r="W35" s="241">
        <f>'01'!W35+'02'!W35+'03'!W35+'04'!W35+'05'!W35+'06'!W35+'07'!W35+'08'!W35+'09'!W35+'10'!W35+'11'!W35+'12'!W35</f>
        <v>0</v>
      </c>
      <c r="X35" s="265">
        <f>'01'!X35+'02'!X35+'03'!X35+'04'!X35+'05'!X35+'06'!X35+'07'!X35+'08'!X35+'09'!X35+'10'!X35+'11'!X35+'12'!X35</f>
        <v>0</v>
      </c>
      <c r="Y35" s="262">
        <f>'01'!Y35+'02'!Y35+'03'!Y35+'04'!Y35+'05'!Y35+'06'!Y35+'07'!Y35+'08'!Y35+'09'!Y35+'10'!Y35+'11'!Y35+'12'!Y35</f>
        <v>0</v>
      </c>
      <c r="Z35" s="263">
        <f>'01'!Z35+'02'!Z35+'03'!Z35+'04'!Z35+'05'!Z35+'06'!Z35+'07'!Z35+'08'!Z35+'09'!Z35+'10'!Z35+'11'!Z35+'12'!Z35</f>
        <v>0</v>
      </c>
      <c r="AA35" s="264">
        <f>'01'!AA35+'02'!AA35+'03'!AA35+'04'!AA35+'05'!AA35+'06'!AA35+'07'!AA35+'08'!AA35+'09'!AA35+'10'!AA35+'11'!AA35+'12'!AA35</f>
        <v>0</v>
      </c>
      <c r="AB35" s="239">
        <f>'01'!AB35+'02'!AB35+'03'!AB35+'04'!AB35+'05'!AB35+'06'!AB35+'07'!AB35+'08'!AB35+'09'!AB35+'10'!AB35+'11'!AB35+'12'!AB35</f>
        <v>0</v>
      </c>
      <c r="AC35" s="242">
        <f>'01'!AC35+'02'!AC35+'03'!AC35+'04'!AC35+'05'!AC35+'06'!AC35+'07'!AC35+'08'!AC35+'09'!AC35+'10'!AC35+'11'!AC35+'12'!AC35</f>
        <v>0</v>
      </c>
      <c r="AD35" s="240">
        <f>'01'!AD35+'02'!AD35+'03'!AD35+'04'!AD35+'05'!AD35+'06'!AD35+'07'!AD35+'08'!AD35+'09'!AD35+'10'!AD35+'11'!AD35+'12'!AD35</f>
        <v>0</v>
      </c>
      <c r="AE35" s="244">
        <f>'01'!AE35+'02'!AE35+'03'!AE35+'04'!AE35+'05'!AE35+'06'!AE35+'07'!AE35+'08'!AE35+'09'!AE35+'10'!AE35+'11'!AE35+'12'!AE35</f>
        <v>0</v>
      </c>
      <c r="AF35" s="244">
        <f>'01'!AF35+'02'!AF35+'03'!AF35+'04'!AF35+'05'!AF35+'06'!AF35+'07'!AF35+'08'!AF35+'09'!AF35+'10'!AF35+'11'!AF35+'12'!AF35</f>
        <v>0</v>
      </c>
      <c r="AG35" s="239">
        <f>'01'!AG35+'02'!AG35+'03'!AG35+'04'!AG35+'05'!AG35+'06'!AG35+'07'!AG35+'08'!AG35+'09'!AG35+'10'!AG35+'11'!AG35+'12'!AG35</f>
        <v>0</v>
      </c>
      <c r="AH35" s="240">
        <f>'01'!AH35+'02'!AH35+'03'!AH35+'04'!AH35+'05'!AH35+'06'!AH35+'07'!AH35+'08'!AH35+'09'!AH35+'10'!AH35+'11'!AH35+'12'!AH35</f>
        <v>0</v>
      </c>
      <c r="AI35" s="248">
        <f>'01'!AI35+'02'!AI35+'03'!AI35+'04'!AI35+'05'!AI35+'06'!AI35+'07'!AI35+'08'!AI35+'09'!AI35+'10'!AI35+'11'!AI35+'12'!AI35</f>
        <v>0</v>
      </c>
      <c r="AJ35" s="246">
        <f>'01'!AJ35+'02'!AJ35+'03'!AJ35+'04'!AJ35+'05'!AJ35+'06'!AJ35+'07'!AJ35+'08'!AJ35+'09'!AJ35+'10'!AJ35+'11'!AJ35+'12'!AJ35</f>
        <v>0</v>
      </c>
      <c r="AK35" s="240">
        <f>'01'!AK35+'02'!AK35+'03'!AK35+'04'!AK35+'05'!AK35+'06'!AK35+'07'!AK35+'08'!AK35+'09'!AK35+'10'!AK35+'11'!AK35+'12'!AK35</f>
        <v>0</v>
      </c>
      <c r="AL35" s="246">
        <f>'01'!AL35+'02'!AL35+'03'!AL35+'04'!AL35+'05'!AL35+'06'!AL35+'07'!AL35+'08'!AL35+'09'!AL35+'10'!AL35+'11'!AL35+'12'!AL35</f>
        <v>0</v>
      </c>
      <c r="AM35" s="240">
        <f>'01'!AM35+'02'!AM35+'03'!AM35+'04'!AM35+'05'!AM35+'06'!AM35+'07'!AM35+'08'!AM35+'09'!AM35+'10'!AM35+'11'!AM35+'12'!AM35</f>
        <v>0</v>
      </c>
      <c r="AN35" s="249">
        <f>'01'!AN35+'02'!AN35+'03'!AN35+'04'!AN35+'05'!AN35+'06'!AN35+'07'!AN35+'08'!AN35+'09'!AN35+'10'!AN35+'11'!AN35+'12'!AN35</f>
        <v>0</v>
      </c>
      <c r="AO35" s="249">
        <f>'01'!AO35+'02'!AO35+'03'!AO35+'04'!AO35+'05'!AO35+'06'!AO35+'07'!AO35+'08'!AO35+'09'!AO35+'10'!AO35+'11'!AO35+'12'!AO35</f>
        <v>0</v>
      </c>
      <c r="AP35" s="249">
        <f>'01'!AP35+'02'!AP35+'03'!AP35+'04'!AP35+'05'!AP35+'06'!AP35+'07'!AP35+'08'!AP35+'09'!AP35+'10'!AP35+'11'!AP35+'12'!AP35</f>
        <v>0</v>
      </c>
      <c r="AQ35" s="249">
        <f>'01'!AQ35+'02'!AQ35+'03'!AQ35+'04'!AQ35+'05'!AQ35+'06'!AQ35+'07'!AQ35+'08'!AQ35+'09'!AQ35+'10'!AQ35+'11'!AQ35+'12'!AQ35</f>
        <v>0</v>
      </c>
      <c r="AR35" s="250">
        <f>'01'!AR35+'02'!AR35+'03'!AR35+'04'!AR35+'05'!AR35+'06'!AR35+'07'!AR35+'08'!AR35+'09'!AR35+'10'!AR35+'11'!AR35+'12'!AR35</f>
        <v>0</v>
      </c>
      <c r="AS35" s="251">
        <f>'01'!AS35+'02'!AS35+'03'!AS35+'04'!AS35+'05'!AS35+'06'!AS35+'07'!AS35+'08'!AS35+'09'!AS35+'10'!AS35+'11'!AS35+'12'!AS35</f>
        <v>0</v>
      </c>
      <c r="AT35" s="260">
        <f>'01'!AT35+'02'!AT35+'03'!AT35+'04'!AT35+'05'!AT35+'06'!AT35+'07'!AT35+'08'!AT35+'09'!AT35+'10'!AT35+'11'!AT35+'12'!AT35</f>
        <v>0</v>
      </c>
      <c r="AU35" s="261">
        <f>'01'!AU35+'02'!AU35+'03'!AU35+'04'!AU35+'05'!AU35+'06'!AU35+'07'!AU35+'08'!AU35+'09'!AU35+'10'!AU35+'11'!AU35+'12'!AU35</f>
        <v>0</v>
      </c>
      <c r="AV35" s="252">
        <f>'01'!AV35+'02'!AV35+'03'!AV35+'04'!AV35+'05'!AV35+'06'!AV35+'07'!AV35+'08'!AV35+'09'!AV35+'10'!AV35+'11'!AV35+'12'!AV35</f>
        <v>0</v>
      </c>
      <c r="AW35" s="246">
        <f>'01'!AW35+'02'!AW35+'03'!AW35+'04'!AW35+'05'!AW35+'06'!AW35+'07'!AW35+'08'!AW35+'09'!AW35+'10'!AW35+'11'!AW35+'12'!AW35</f>
        <v>0</v>
      </c>
      <c r="AX35" s="240">
        <f>'01'!AX35+'02'!AX35+'03'!AX35+'04'!AX35+'05'!AX35+'06'!AX35+'07'!AX35+'08'!AX35+'09'!AX35+'10'!AX35+'11'!AX35+'12'!AX35</f>
        <v>0</v>
      </c>
      <c r="AY35" s="253" t="str">
        <f t="shared" si="3"/>
        <v/>
      </c>
      <c r="AZ35" s="254"/>
      <c r="BA35" s="254"/>
      <c r="BB35" s="254"/>
      <c r="BC35" s="254"/>
      <c r="BD35" s="254"/>
      <c r="BE35" s="254"/>
      <c r="BF35" s="254"/>
      <c r="BG35" s="254"/>
      <c r="BH35" s="254"/>
      <c r="BI35" s="212"/>
      <c r="BJ35" s="212"/>
      <c r="BK35" s="212"/>
      <c r="BL35" s="212"/>
      <c r="BM35" s="212"/>
      <c r="BX35" s="201"/>
      <c r="CA35" s="255" t="str">
        <f t="shared" si="7"/>
        <v/>
      </c>
      <c r="CB35" s="255" t="str">
        <f t="shared" si="8"/>
        <v/>
      </c>
      <c r="CC35" s="255" t="str">
        <f t="shared" si="9"/>
        <v/>
      </c>
      <c r="CD35" s="255" t="str">
        <f t="shared" si="10"/>
        <v/>
      </c>
      <c r="CE35" s="255" t="str">
        <f t="shared" si="11"/>
        <v/>
      </c>
      <c r="CF35" s="255"/>
      <c r="CG35" s="256">
        <f t="shared" si="4"/>
        <v>0</v>
      </c>
      <c r="CH35" s="256">
        <f t="shared" si="5"/>
        <v>0</v>
      </c>
      <c r="CI35" s="256">
        <f t="shared" si="0"/>
        <v>0</v>
      </c>
      <c r="CJ35" s="256">
        <f t="shared" si="1"/>
        <v>0</v>
      </c>
      <c r="CK35" s="256">
        <f t="shared" si="2"/>
        <v>0</v>
      </c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</row>
    <row r="36" spans="1:104" ht="16.350000000000001" hidden="1" customHeight="1" x14ac:dyDescent="0.2">
      <c r="A36" s="241" t="s">
        <v>37</v>
      </c>
      <c r="B36" s="233">
        <f t="shared" ref="B36:B65" si="12">SUM(C36:S36)</f>
        <v>0</v>
      </c>
      <c r="C36" s="239">
        <f>'01'!C36+'02'!C36+'03'!C36+'04'!C36+'05'!C36+'06'!C36+'07'!C36+'08'!C36+'09'!C36+'10'!C36+'11'!C36+'12'!C36</f>
        <v>0</v>
      </c>
      <c r="D36" s="242">
        <f>'01'!D36+'02'!D36+'03'!D36+'04'!D36+'05'!D36+'06'!D36+'07'!D36+'08'!D36+'09'!D36+'10'!D36+'11'!D36+'12'!D36</f>
        <v>0</v>
      </c>
      <c r="E36" s="242">
        <f>'01'!E36+'02'!E36+'03'!E36+'04'!E36+'05'!E36+'06'!E36+'07'!E36+'08'!E36+'09'!E36+'10'!E36+'11'!E36+'12'!E36</f>
        <v>0</v>
      </c>
      <c r="F36" s="266">
        <f>'01'!F36+'02'!F36+'03'!F36+'04'!F36+'05'!F36+'06'!F36+'07'!F36+'08'!F36+'09'!F36+'10'!F36+'11'!F36+'12'!F36</f>
        <v>0</v>
      </c>
      <c r="G36" s="266">
        <f>'01'!G36+'02'!G36+'03'!G36+'04'!G36+'05'!G36+'06'!G36+'07'!G36+'08'!G36+'09'!G36+'10'!G36+'11'!G36+'12'!G36</f>
        <v>0</v>
      </c>
      <c r="H36" s="266">
        <f>'01'!H36+'02'!H36+'03'!H36+'04'!H36+'05'!H36+'06'!H36+'07'!H36+'08'!H36+'09'!H36+'10'!H36+'11'!H36+'12'!H36</f>
        <v>0</v>
      </c>
      <c r="I36" s="266">
        <f>'01'!I36+'02'!I36+'03'!I36+'04'!I36+'05'!I36+'06'!I36+'07'!I36+'08'!I36+'09'!I36+'10'!I36+'11'!I36+'12'!I36</f>
        <v>0</v>
      </c>
      <c r="J36" s="266">
        <f>'01'!J36+'02'!J36+'03'!J36+'04'!J36+'05'!J36+'06'!J36+'07'!J36+'08'!J36+'09'!J36+'10'!J36+'11'!J36+'12'!J36</f>
        <v>0</v>
      </c>
      <c r="K36" s="266">
        <f>'01'!K36+'02'!K36+'03'!K36+'04'!K36+'05'!K36+'06'!K36+'07'!K36+'08'!K36+'09'!K36+'10'!K36+'11'!K36+'12'!K36</f>
        <v>0</v>
      </c>
      <c r="L36" s="242">
        <f>'01'!L36+'02'!L36+'03'!L36+'04'!L36+'05'!L36+'06'!L36+'07'!L36+'08'!L36+'09'!L36+'10'!L36+'11'!L36+'12'!L36</f>
        <v>0</v>
      </c>
      <c r="M36" s="242">
        <f>'01'!M36+'02'!M36+'03'!M36+'04'!M36+'05'!M36+'06'!M36+'07'!M36+'08'!M36+'09'!M36+'10'!M36+'11'!M36+'12'!M36</f>
        <v>0</v>
      </c>
      <c r="N36" s="242">
        <f>'01'!N36+'02'!N36+'03'!N36+'04'!N36+'05'!N36+'06'!N36+'07'!N36+'08'!N36+'09'!N36+'10'!N36+'11'!N36+'12'!N36</f>
        <v>0</v>
      </c>
      <c r="O36" s="242">
        <f>'01'!O36+'02'!O36+'03'!O36+'04'!O36+'05'!O36+'06'!O36+'07'!O36+'08'!O36+'09'!O36+'10'!O36+'11'!O36+'12'!O36</f>
        <v>0</v>
      </c>
      <c r="P36" s="242">
        <f>'01'!P36+'02'!P36+'03'!P36+'04'!P36+'05'!P36+'06'!P36+'07'!P36+'08'!P36+'09'!P36+'10'!P36+'11'!P36+'12'!P36</f>
        <v>0</v>
      </c>
      <c r="Q36" s="242">
        <f>'01'!Q36+'02'!Q36+'03'!Q36+'04'!Q36+'05'!Q36+'06'!Q36+'07'!Q36+'08'!Q36+'09'!Q36+'10'!Q36+'11'!Q36+'12'!Q36</f>
        <v>0</v>
      </c>
      <c r="R36" s="242">
        <f>'01'!R36+'02'!R36+'03'!R36+'04'!R36+'05'!R36+'06'!R36+'07'!R36+'08'!R36+'09'!R36+'10'!R36+'11'!R36+'12'!R36</f>
        <v>0</v>
      </c>
      <c r="S36" s="240">
        <f>'01'!S36+'02'!S36+'03'!S36+'04'!S36+'05'!S36+'06'!S36+'07'!S36+'08'!S36+'09'!S36+'10'!S36+'11'!S36+'12'!S36</f>
        <v>0</v>
      </c>
      <c r="T36" s="257">
        <f>'01'!T36+'02'!T36+'03'!T36+'04'!T36+'05'!T36+'06'!T36+'07'!T36+'08'!T36+'09'!T36+'10'!T36+'11'!T36+'12'!T36</f>
        <v>0</v>
      </c>
      <c r="U36" s="239">
        <f>'01'!U36+'02'!U36+'03'!U36+'04'!U36+'05'!U36+'06'!U36+'07'!U36+'08'!U36+'09'!U36+'10'!U36+'11'!U36+'12'!U36</f>
        <v>0</v>
      </c>
      <c r="V36" s="240">
        <f>'01'!V36+'02'!V36+'03'!V36+'04'!V36+'05'!V36+'06'!V36+'07'!V36+'08'!V36+'09'!V36+'10'!V36+'11'!V36+'12'!V36</f>
        <v>0</v>
      </c>
      <c r="W36" s="241">
        <f>'01'!W36+'02'!W36+'03'!W36+'04'!W36+'05'!W36+'06'!W36+'07'!W36+'08'!W36+'09'!W36+'10'!W36+'11'!W36+'12'!W36</f>
        <v>0</v>
      </c>
      <c r="X36" s="239">
        <f>'01'!X36+'02'!X36+'03'!X36+'04'!X36+'05'!X36+'06'!X36+'07'!X36+'08'!X36+'09'!X36+'10'!X36+'11'!X36+'12'!X36</f>
        <v>0</v>
      </c>
      <c r="Y36" s="242">
        <f>'01'!Y36+'02'!Y36+'03'!Y36+'04'!Y36+'05'!Y36+'06'!Y36+'07'!Y36+'08'!Y36+'09'!Y36+'10'!Y36+'11'!Y36+'12'!Y36</f>
        <v>0</v>
      </c>
      <c r="Z36" s="240">
        <f>'01'!Z36+'02'!Z36+'03'!Z36+'04'!Z36+'05'!Z36+'06'!Z36+'07'!Z36+'08'!Z36+'09'!Z36+'10'!Z36+'11'!Z36+'12'!Z36</f>
        <v>0</v>
      </c>
      <c r="AA36" s="264">
        <f>'01'!AA36+'02'!AA36+'03'!AA36+'04'!AA36+'05'!AA36+'06'!AA36+'07'!AA36+'08'!AA36+'09'!AA36+'10'!AA36+'11'!AA36+'12'!AA36</f>
        <v>0</v>
      </c>
      <c r="AB36" s="239">
        <f>'01'!AB36+'02'!AB36+'03'!AB36+'04'!AB36+'05'!AB36+'06'!AB36+'07'!AB36+'08'!AB36+'09'!AB36+'10'!AB36+'11'!AB36+'12'!AB36</f>
        <v>0</v>
      </c>
      <c r="AC36" s="242">
        <f>'01'!AC36+'02'!AC36+'03'!AC36+'04'!AC36+'05'!AC36+'06'!AC36+'07'!AC36+'08'!AC36+'09'!AC36+'10'!AC36+'11'!AC36+'12'!AC36</f>
        <v>0</v>
      </c>
      <c r="AD36" s="240">
        <f>'01'!AD36+'02'!AD36+'03'!AD36+'04'!AD36+'05'!AD36+'06'!AD36+'07'!AD36+'08'!AD36+'09'!AD36+'10'!AD36+'11'!AD36+'12'!AD36</f>
        <v>0</v>
      </c>
      <c r="AE36" s="244">
        <f>'01'!AE36+'02'!AE36+'03'!AE36+'04'!AE36+'05'!AE36+'06'!AE36+'07'!AE36+'08'!AE36+'09'!AE36+'10'!AE36+'11'!AE36+'12'!AE36</f>
        <v>0</v>
      </c>
      <c r="AF36" s="244">
        <f>'01'!AF36+'02'!AF36+'03'!AF36+'04'!AF36+'05'!AF36+'06'!AF36+'07'!AF36+'08'!AF36+'09'!AF36+'10'!AF36+'11'!AF36+'12'!AF36</f>
        <v>0</v>
      </c>
      <c r="AG36" s="239">
        <f>'01'!AG36+'02'!AG36+'03'!AG36+'04'!AG36+'05'!AG36+'06'!AG36+'07'!AG36+'08'!AG36+'09'!AG36+'10'!AG36+'11'!AG36+'12'!AG36</f>
        <v>0</v>
      </c>
      <c r="AH36" s="240">
        <f>'01'!AH36+'02'!AH36+'03'!AH36+'04'!AH36+'05'!AH36+'06'!AH36+'07'!AH36+'08'!AH36+'09'!AH36+'10'!AH36+'11'!AH36+'12'!AH36</f>
        <v>0</v>
      </c>
      <c r="AI36" s="248">
        <f>'01'!AI36+'02'!AI36+'03'!AI36+'04'!AI36+'05'!AI36+'06'!AI36+'07'!AI36+'08'!AI36+'09'!AI36+'10'!AI36+'11'!AI36+'12'!AI36</f>
        <v>0</v>
      </c>
      <c r="AJ36" s="246">
        <f>'01'!AJ36+'02'!AJ36+'03'!AJ36+'04'!AJ36+'05'!AJ36+'06'!AJ36+'07'!AJ36+'08'!AJ36+'09'!AJ36+'10'!AJ36+'11'!AJ36+'12'!AJ36</f>
        <v>0</v>
      </c>
      <c r="AK36" s="240">
        <f>'01'!AK36+'02'!AK36+'03'!AK36+'04'!AK36+'05'!AK36+'06'!AK36+'07'!AK36+'08'!AK36+'09'!AK36+'10'!AK36+'11'!AK36+'12'!AK36</f>
        <v>0</v>
      </c>
      <c r="AL36" s="246">
        <f>'01'!AL36+'02'!AL36+'03'!AL36+'04'!AL36+'05'!AL36+'06'!AL36+'07'!AL36+'08'!AL36+'09'!AL36+'10'!AL36+'11'!AL36+'12'!AL36</f>
        <v>0</v>
      </c>
      <c r="AM36" s="240">
        <f>'01'!AM36+'02'!AM36+'03'!AM36+'04'!AM36+'05'!AM36+'06'!AM36+'07'!AM36+'08'!AM36+'09'!AM36+'10'!AM36+'11'!AM36+'12'!AM36</f>
        <v>0</v>
      </c>
      <c r="AN36" s="249">
        <f>'01'!AN36+'02'!AN36+'03'!AN36+'04'!AN36+'05'!AN36+'06'!AN36+'07'!AN36+'08'!AN36+'09'!AN36+'10'!AN36+'11'!AN36+'12'!AN36</f>
        <v>0</v>
      </c>
      <c r="AO36" s="249">
        <f>'01'!AO36+'02'!AO36+'03'!AO36+'04'!AO36+'05'!AO36+'06'!AO36+'07'!AO36+'08'!AO36+'09'!AO36+'10'!AO36+'11'!AO36+'12'!AO36</f>
        <v>0</v>
      </c>
      <c r="AP36" s="249">
        <f>'01'!AP36+'02'!AP36+'03'!AP36+'04'!AP36+'05'!AP36+'06'!AP36+'07'!AP36+'08'!AP36+'09'!AP36+'10'!AP36+'11'!AP36+'12'!AP36</f>
        <v>0</v>
      </c>
      <c r="AQ36" s="249">
        <f>'01'!AQ36+'02'!AQ36+'03'!AQ36+'04'!AQ36+'05'!AQ36+'06'!AQ36+'07'!AQ36+'08'!AQ36+'09'!AQ36+'10'!AQ36+'11'!AQ36+'12'!AQ36</f>
        <v>0</v>
      </c>
      <c r="AR36" s="250">
        <f>'01'!AR36+'02'!AR36+'03'!AR36+'04'!AR36+'05'!AR36+'06'!AR36+'07'!AR36+'08'!AR36+'09'!AR36+'10'!AR36+'11'!AR36+'12'!AR36</f>
        <v>0</v>
      </c>
      <c r="AS36" s="251">
        <f>'01'!AS36+'02'!AS36+'03'!AS36+'04'!AS36+'05'!AS36+'06'!AS36+'07'!AS36+'08'!AS36+'09'!AS36+'10'!AS36+'11'!AS36+'12'!AS36</f>
        <v>0</v>
      </c>
      <c r="AT36" s="260">
        <f>'01'!AT36+'02'!AT36+'03'!AT36+'04'!AT36+'05'!AT36+'06'!AT36+'07'!AT36+'08'!AT36+'09'!AT36+'10'!AT36+'11'!AT36+'12'!AT36</f>
        <v>0</v>
      </c>
      <c r="AU36" s="261">
        <f>'01'!AU36+'02'!AU36+'03'!AU36+'04'!AU36+'05'!AU36+'06'!AU36+'07'!AU36+'08'!AU36+'09'!AU36+'10'!AU36+'11'!AU36+'12'!AU36</f>
        <v>0</v>
      </c>
      <c r="AV36" s="252">
        <f>'01'!AV36+'02'!AV36+'03'!AV36+'04'!AV36+'05'!AV36+'06'!AV36+'07'!AV36+'08'!AV36+'09'!AV36+'10'!AV36+'11'!AV36+'12'!AV36</f>
        <v>0</v>
      </c>
      <c r="AW36" s="246">
        <f>'01'!AW36+'02'!AW36+'03'!AW36+'04'!AW36+'05'!AW36+'06'!AW36+'07'!AW36+'08'!AW36+'09'!AW36+'10'!AW36+'11'!AW36+'12'!AW36</f>
        <v>0</v>
      </c>
      <c r="AX36" s="240">
        <f>'01'!AX36+'02'!AX36+'03'!AX36+'04'!AX36+'05'!AX36+'06'!AX36+'07'!AX36+'08'!AX36+'09'!AX36+'10'!AX36+'11'!AX36+'12'!AX36</f>
        <v>0</v>
      </c>
      <c r="AY36" s="253" t="str">
        <f t="shared" si="3"/>
        <v/>
      </c>
      <c r="AZ36" s="254"/>
      <c r="BA36" s="254"/>
      <c r="BB36" s="254"/>
      <c r="BC36" s="254"/>
      <c r="BD36" s="254"/>
      <c r="BE36" s="254"/>
      <c r="BF36" s="254"/>
      <c r="BG36" s="254"/>
      <c r="BH36" s="254"/>
      <c r="BI36" s="212"/>
      <c r="BJ36" s="212"/>
      <c r="BK36" s="212"/>
      <c r="BL36" s="212"/>
      <c r="BM36" s="212"/>
      <c r="BX36" s="201"/>
      <c r="CA36" s="255" t="str">
        <f t="shared" si="7"/>
        <v/>
      </c>
      <c r="CB36" s="255" t="str">
        <f t="shared" si="8"/>
        <v/>
      </c>
      <c r="CC36" s="255" t="str">
        <f t="shared" si="9"/>
        <v/>
      </c>
      <c r="CD36" s="255" t="str">
        <f t="shared" si="10"/>
        <v/>
      </c>
      <c r="CE36" s="255" t="str">
        <f t="shared" si="11"/>
        <v/>
      </c>
      <c r="CF36" s="255"/>
      <c r="CG36" s="256">
        <f t="shared" si="4"/>
        <v>0</v>
      </c>
      <c r="CH36" s="256">
        <f t="shared" si="5"/>
        <v>0</v>
      </c>
      <c r="CI36" s="256">
        <f t="shared" si="0"/>
        <v>0</v>
      </c>
      <c r="CJ36" s="256">
        <f t="shared" si="1"/>
        <v>0</v>
      </c>
      <c r="CK36" s="256">
        <f t="shared" si="2"/>
        <v>0</v>
      </c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</row>
    <row r="37" spans="1:104" ht="16.350000000000001" hidden="1" customHeight="1" x14ac:dyDescent="0.2">
      <c r="A37" s="241" t="s">
        <v>38</v>
      </c>
      <c r="B37" s="233">
        <f t="shared" si="12"/>
        <v>0</v>
      </c>
      <c r="C37" s="267">
        <f>'01'!C37+'02'!C37+'03'!C37+'04'!C37+'05'!C37+'06'!C37+'07'!C37+'08'!C37+'09'!C37+'10'!C37+'11'!C37+'12'!C37</f>
        <v>0</v>
      </c>
      <c r="D37" s="266">
        <f>'01'!D37+'02'!D37+'03'!D37+'04'!D37+'05'!D37+'06'!D37+'07'!D37+'08'!D37+'09'!D37+'10'!D37+'11'!D37+'12'!D37</f>
        <v>0</v>
      </c>
      <c r="E37" s="266">
        <f>'01'!E37+'02'!E37+'03'!E37+'04'!E37+'05'!E37+'06'!E37+'07'!E37+'08'!E37+'09'!E37+'10'!E37+'11'!E37+'12'!E37</f>
        <v>0</v>
      </c>
      <c r="F37" s="266">
        <f>'01'!F37+'02'!F37+'03'!F37+'04'!F37+'05'!F37+'06'!F37+'07'!F37+'08'!F37+'09'!F37+'10'!F37+'11'!F37+'12'!F37</f>
        <v>0</v>
      </c>
      <c r="G37" s="242">
        <f>'01'!G37+'02'!G37+'03'!G37+'04'!G37+'05'!G37+'06'!G37+'07'!G37+'08'!G37+'09'!G37+'10'!G37+'11'!G37+'12'!G37</f>
        <v>0</v>
      </c>
      <c r="H37" s="242">
        <f>'01'!H37+'02'!H37+'03'!H37+'04'!H37+'05'!H37+'06'!H37+'07'!H37+'08'!H37+'09'!H37+'10'!H37+'11'!H37+'12'!H37</f>
        <v>0</v>
      </c>
      <c r="I37" s="242">
        <f>'01'!I37+'02'!I37+'03'!I37+'04'!I37+'05'!I37+'06'!I37+'07'!I37+'08'!I37+'09'!I37+'10'!I37+'11'!I37+'12'!I37</f>
        <v>0</v>
      </c>
      <c r="J37" s="242">
        <f>'01'!J37+'02'!J37+'03'!J37+'04'!J37+'05'!J37+'06'!J37+'07'!J37+'08'!J37+'09'!J37+'10'!J37+'11'!J37+'12'!J37</f>
        <v>0</v>
      </c>
      <c r="K37" s="242">
        <f>'01'!K37+'02'!K37+'03'!K37+'04'!K37+'05'!K37+'06'!K37+'07'!K37+'08'!K37+'09'!K37+'10'!K37+'11'!K37+'12'!K37</f>
        <v>0</v>
      </c>
      <c r="L37" s="242">
        <f>'01'!L37+'02'!L37+'03'!L37+'04'!L37+'05'!L37+'06'!L37+'07'!L37+'08'!L37+'09'!L37+'10'!L37+'11'!L37+'12'!L37</f>
        <v>0</v>
      </c>
      <c r="M37" s="242">
        <f>'01'!M37+'02'!M37+'03'!M37+'04'!M37+'05'!M37+'06'!M37+'07'!M37+'08'!M37+'09'!M37+'10'!M37+'11'!M37+'12'!M37</f>
        <v>0</v>
      </c>
      <c r="N37" s="242">
        <f>'01'!N37+'02'!N37+'03'!N37+'04'!N37+'05'!N37+'06'!N37+'07'!N37+'08'!N37+'09'!N37+'10'!N37+'11'!N37+'12'!N37</f>
        <v>0</v>
      </c>
      <c r="O37" s="242">
        <f>'01'!O37+'02'!O37+'03'!O37+'04'!O37+'05'!O37+'06'!O37+'07'!O37+'08'!O37+'09'!O37+'10'!O37+'11'!O37+'12'!O37</f>
        <v>0</v>
      </c>
      <c r="P37" s="242">
        <f>'01'!P37+'02'!P37+'03'!P37+'04'!P37+'05'!P37+'06'!P37+'07'!P37+'08'!P37+'09'!P37+'10'!P37+'11'!P37+'12'!P37</f>
        <v>0</v>
      </c>
      <c r="Q37" s="242">
        <f>'01'!Q37+'02'!Q37+'03'!Q37+'04'!Q37+'05'!Q37+'06'!Q37+'07'!Q37+'08'!Q37+'09'!Q37+'10'!Q37+'11'!Q37+'12'!Q37</f>
        <v>0</v>
      </c>
      <c r="R37" s="242">
        <f>'01'!R37+'02'!R37+'03'!R37+'04'!R37+'05'!R37+'06'!R37+'07'!R37+'08'!R37+'09'!R37+'10'!R37+'11'!R37+'12'!R37</f>
        <v>0</v>
      </c>
      <c r="S37" s="240">
        <f>'01'!S37+'02'!S37+'03'!S37+'04'!S37+'05'!S37+'06'!S37+'07'!S37+'08'!S37+'09'!S37+'10'!S37+'11'!S37+'12'!S37</f>
        <v>0</v>
      </c>
      <c r="T37" s="257">
        <f>'01'!T37+'02'!T37+'03'!T37+'04'!T37+'05'!T37+'06'!T37+'07'!T37+'08'!T37+'09'!T37+'10'!T37+'11'!T37+'12'!T37</f>
        <v>0</v>
      </c>
      <c r="U37" s="239">
        <f>'01'!U37+'02'!U37+'03'!U37+'04'!U37+'05'!U37+'06'!U37+'07'!U37+'08'!U37+'09'!U37+'10'!U37+'11'!U37+'12'!U37</f>
        <v>0</v>
      </c>
      <c r="V37" s="240">
        <f>'01'!V37+'02'!V37+'03'!V37+'04'!V37+'05'!V37+'06'!V37+'07'!V37+'08'!V37+'09'!V37+'10'!V37+'11'!V37+'12'!V37</f>
        <v>0</v>
      </c>
      <c r="W37" s="241">
        <f>'01'!W37+'02'!W37+'03'!W37+'04'!W37+'05'!W37+'06'!W37+'07'!W37+'08'!W37+'09'!W37+'10'!W37+'11'!W37+'12'!W37</f>
        <v>0</v>
      </c>
      <c r="X37" s="239">
        <f>'01'!X37+'02'!X37+'03'!X37+'04'!X37+'05'!X37+'06'!X37+'07'!X37+'08'!X37+'09'!X37+'10'!X37+'11'!X37+'12'!X37</f>
        <v>0</v>
      </c>
      <c r="Y37" s="242">
        <f>'01'!Y37+'02'!Y37+'03'!Y37+'04'!Y37+'05'!Y37+'06'!Y37+'07'!Y37+'08'!Y37+'09'!Y37+'10'!Y37+'11'!Y37+'12'!Y37</f>
        <v>0</v>
      </c>
      <c r="Z37" s="240">
        <f>'01'!Z37+'02'!Z37+'03'!Z37+'04'!Z37+'05'!Z37+'06'!Z37+'07'!Z37+'08'!Z37+'09'!Z37+'10'!Z37+'11'!Z37+'12'!Z37</f>
        <v>0</v>
      </c>
      <c r="AA37" s="264">
        <f>'01'!AA37+'02'!AA37+'03'!AA37+'04'!AA37+'05'!AA37+'06'!AA37+'07'!AA37+'08'!AA37+'09'!AA37+'10'!AA37+'11'!AA37+'12'!AA37</f>
        <v>0</v>
      </c>
      <c r="AB37" s="239">
        <f>'01'!AB37+'02'!AB37+'03'!AB37+'04'!AB37+'05'!AB37+'06'!AB37+'07'!AB37+'08'!AB37+'09'!AB37+'10'!AB37+'11'!AB37+'12'!AB37</f>
        <v>0</v>
      </c>
      <c r="AC37" s="242">
        <f>'01'!AC37+'02'!AC37+'03'!AC37+'04'!AC37+'05'!AC37+'06'!AC37+'07'!AC37+'08'!AC37+'09'!AC37+'10'!AC37+'11'!AC37+'12'!AC37</f>
        <v>0</v>
      </c>
      <c r="AD37" s="240">
        <f>'01'!AD37+'02'!AD37+'03'!AD37+'04'!AD37+'05'!AD37+'06'!AD37+'07'!AD37+'08'!AD37+'09'!AD37+'10'!AD37+'11'!AD37+'12'!AD37</f>
        <v>0</v>
      </c>
      <c r="AE37" s="244">
        <f>'01'!AE37+'02'!AE37+'03'!AE37+'04'!AE37+'05'!AE37+'06'!AE37+'07'!AE37+'08'!AE37+'09'!AE37+'10'!AE37+'11'!AE37+'12'!AE37</f>
        <v>0</v>
      </c>
      <c r="AF37" s="244">
        <f>'01'!AF37+'02'!AF37+'03'!AF37+'04'!AF37+'05'!AF37+'06'!AF37+'07'!AF37+'08'!AF37+'09'!AF37+'10'!AF37+'11'!AF37+'12'!AF37</f>
        <v>0</v>
      </c>
      <c r="AG37" s="239">
        <f>'01'!AG37+'02'!AG37+'03'!AG37+'04'!AG37+'05'!AG37+'06'!AG37+'07'!AG37+'08'!AG37+'09'!AG37+'10'!AG37+'11'!AG37+'12'!AG37</f>
        <v>0</v>
      </c>
      <c r="AH37" s="240">
        <f>'01'!AH37+'02'!AH37+'03'!AH37+'04'!AH37+'05'!AH37+'06'!AH37+'07'!AH37+'08'!AH37+'09'!AH37+'10'!AH37+'11'!AH37+'12'!AH37</f>
        <v>0</v>
      </c>
      <c r="AI37" s="248">
        <f>'01'!AI37+'02'!AI37+'03'!AI37+'04'!AI37+'05'!AI37+'06'!AI37+'07'!AI37+'08'!AI37+'09'!AI37+'10'!AI37+'11'!AI37+'12'!AI37</f>
        <v>0</v>
      </c>
      <c r="AJ37" s="246">
        <f>'01'!AJ37+'02'!AJ37+'03'!AJ37+'04'!AJ37+'05'!AJ37+'06'!AJ37+'07'!AJ37+'08'!AJ37+'09'!AJ37+'10'!AJ37+'11'!AJ37+'12'!AJ37</f>
        <v>0</v>
      </c>
      <c r="AK37" s="240">
        <f>'01'!AK37+'02'!AK37+'03'!AK37+'04'!AK37+'05'!AK37+'06'!AK37+'07'!AK37+'08'!AK37+'09'!AK37+'10'!AK37+'11'!AK37+'12'!AK37</f>
        <v>0</v>
      </c>
      <c r="AL37" s="246">
        <f>'01'!AL37+'02'!AL37+'03'!AL37+'04'!AL37+'05'!AL37+'06'!AL37+'07'!AL37+'08'!AL37+'09'!AL37+'10'!AL37+'11'!AL37+'12'!AL37</f>
        <v>0</v>
      </c>
      <c r="AM37" s="240">
        <f>'01'!AM37+'02'!AM37+'03'!AM37+'04'!AM37+'05'!AM37+'06'!AM37+'07'!AM37+'08'!AM37+'09'!AM37+'10'!AM37+'11'!AM37+'12'!AM37</f>
        <v>0</v>
      </c>
      <c r="AN37" s="249">
        <f>'01'!AN37+'02'!AN37+'03'!AN37+'04'!AN37+'05'!AN37+'06'!AN37+'07'!AN37+'08'!AN37+'09'!AN37+'10'!AN37+'11'!AN37+'12'!AN37</f>
        <v>0</v>
      </c>
      <c r="AO37" s="249">
        <f>'01'!AO37+'02'!AO37+'03'!AO37+'04'!AO37+'05'!AO37+'06'!AO37+'07'!AO37+'08'!AO37+'09'!AO37+'10'!AO37+'11'!AO37+'12'!AO37</f>
        <v>0</v>
      </c>
      <c r="AP37" s="249">
        <f>'01'!AP37+'02'!AP37+'03'!AP37+'04'!AP37+'05'!AP37+'06'!AP37+'07'!AP37+'08'!AP37+'09'!AP37+'10'!AP37+'11'!AP37+'12'!AP37</f>
        <v>0</v>
      </c>
      <c r="AQ37" s="249">
        <f>'01'!AQ37+'02'!AQ37+'03'!AQ37+'04'!AQ37+'05'!AQ37+'06'!AQ37+'07'!AQ37+'08'!AQ37+'09'!AQ37+'10'!AQ37+'11'!AQ37+'12'!AQ37</f>
        <v>0</v>
      </c>
      <c r="AR37" s="250">
        <f>'01'!AR37+'02'!AR37+'03'!AR37+'04'!AR37+'05'!AR37+'06'!AR37+'07'!AR37+'08'!AR37+'09'!AR37+'10'!AR37+'11'!AR37+'12'!AR37</f>
        <v>0</v>
      </c>
      <c r="AS37" s="251">
        <f>'01'!AS37+'02'!AS37+'03'!AS37+'04'!AS37+'05'!AS37+'06'!AS37+'07'!AS37+'08'!AS37+'09'!AS37+'10'!AS37+'11'!AS37+'12'!AS37</f>
        <v>0</v>
      </c>
      <c r="AT37" s="260">
        <f>'01'!AT37+'02'!AT37+'03'!AT37+'04'!AT37+'05'!AT37+'06'!AT37+'07'!AT37+'08'!AT37+'09'!AT37+'10'!AT37+'11'!AT37+'12'!AT37</f>
        <v>0</v>
      </c>
      <c r="AU37" s="261">
        <f>'01'!AU37+'02'!AU37+'03'!AU37+'04'!AU37+'05'!AU37+'06'!AU37+'07'!AU37+'08'!AU37+'09'!AU37+'10'!AU37+'11'!AU37+'12'!AU37</f>
        <v>0</v>
      </c>
      <c r="AV37" s="252">
        <f>'01'!AV37+'02'!AV37+'03'!AV37+'04'!AV37+'05'!AV37+'06'!AV37+'07'!AV37+'08'!AV37+'09'!AV37+'10'!AV37+'11'!AV37+'12'!AV37</f>
        <v>0</v>
      </c>
      <c r="AW37" s="246">
        <f>'01'!AW37+'02'!AW37+'03'!AW37+'04'!AW37+'05'!AW37+'06'!AW37+'07'!AW37+'08'!AW37+'09'!AW37+'10'!AW37+'11'!AW37+'12'!AW37</f>
        <v>0</v>
      </c>
      <c r="AX37" s="240">
        <f>'01'!AX37+'02'!AX37+'03'!AX37+'04'!AX37+'05'!AX37+'06'!AX37+'07'!AX37+'08'!AX37+'09'!AX37+'10'!AX37+'11'!AX37+'12'!AX37</f>
        <v>0</v>
      </c>
      <c r="AY37" s="253" t="str">
        <f t="shared" si="3"/>
        <v/>
      </c>
      <c r="AZ37" s="254"/>
      <c r="BA37" s="254"/>
      <c r="BB37" s="254"/>
      <c r="BC37" s="254"/>
      <c r="BD37" s="254"/>
      <c r="BE37" s="254"/>
      <c r="BF37" s="254"/>
      <c r="BG37" s="254"/>
      <c r="BH37" s="254"/>
      <c r="BI37" s="212"/>
      <c r="BJ37" s="212"/>
      <c r="BK37" s="212"/>
      <c r="BL37" s="212"/>
      <c r="BM37" s="212"/>
      <c r="BX37" s="201"/>
      <c r="CA37" s="255" t="str">
        <f t="shared" si="7"/>
        <v/>
      </c>
      <c r="CB37" s="255" t="str">
        <f t="shared" si="8"/>
        <v/>
      </c>
      <c r="CC37" s="255" t="str">
        <f t="shared" si="9"/>
        <v/>
      </c>
      <c r="CD37" s="255" t="str">
        <f t="shared" si="10"/>
        <v/>
      </c>
      <c r="CE37" s="255" t="str">
        <f t="shared" si="11"/>
        <v/>
      </c>
      <c r="CF37" s="255"/>
      <c r="CG37" s="256">
        <f t="shared" si="4"/>
        <v>0</v>
      </c>
      <c r="CH37" s="256">
        <f t="shared" si="5"/>
        <v>0</v>
      </c>
      <c r="CI37" s="256">
        <f t="shared" si="0"/>
        <v>0</v>
      </c>
      <c r="CJ37" s="256">
        <f t="shared" si="1"/>
        <v>0</v>
      </c>
      <c r="CK37" s="256">
        <f t="shared" si="2"/>
        <v>0</v>
      </c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</row>
    <row r="38" spans="1:104" ht="16.350000000000001" customHeight="1" x14ac:dyDescent="0.2">
      <c r="A38" s="241" t="s">
        <v>39</v>
      </c>
      <c r="B38" s="233">
        <f t="shared" si="12"/>
        <v>1457</v>
      </c>
      <c r="C38" s="267">
        <f>'01'!C38+'02'!C38+'03'!C38+'04'!C38+'05'!C38+'06'!C38+'07'!C38+'08'!C38+'09'!C38+'10'!C38+'11'!C38+'12'!C38</f>
        <v>467</v>
      </c>
      <c r="D38" s="266">
        <f>'01'!D38+'02'!D38+'03'!D38+'04'!D38+'05'!D38+'06'!D38+'07'!D38+'08'!D38+'09'!D38+'10'!D38+'11'!D38+'12'!D38</f>
        <v>491</v>
      </c>
      <c r="E38" s="266">
        <f>'01'!E38+'02'!E38+'03'!E38+'04'!E38+'05'!E38+'06'!E38+'07'!E38+'08'!E38+'09'!E38+'10'!E38+'11'!E38+'12'!E38</f>
        <v>397</v>
      </c>
      <c r="F38" s="266">
        <f>'01'!F38+'02'!F38+'03'!F38+'04'!F38+'05'!F38+'06'!F38+'07'!F38+'08'!F38+'09'!F38+'10'!F38+'11'!F38+'12'!F38</f>
        <v>102</v>
      </c>
      <c r="G38" s="266">
        <f>'01'!G38+'02'!G38+'03'!G38+'04'!G38+'05'!G38+'06'!G38+'07'!G38+'08'!G38+'09'!G38+'10'!G38+'11'!G38+'12'!G38</f>
        <v>0</v>
      </c>
      <c r="H38" s="266">
        <f>'01'!H38+'02'!H38+'03'!H38+'04'!H38+'05'!H38+'06'!H38+'07'!H38+'08'!H38+'09'!H38+'10'!H38+'11'!H38+'12'!H38</f>
        <v>0</v>
      </c>
      <c r="I38" s="266">
        <f>'01'!I38+'02'!I38+'03'!I38+'04'!I38+'05'!I38+'06'!I38+'07'!I38+'08'!I38+'09'!I38+'10'!I38+'11'!I38+'12'!I38</f>
        <v>0</v>
      </c>
      <c r="J38" s="266">
        <f>'01'!J38+'02'!J38+'03'!J38+'04'!J38+'05'!J38+'06'!J38+'07'!J38+'08'!J38+'09'!J38+'10'!J38+'11'!J38+'12'!J38</f>
        <v>0</v>
      </c>
      <c r="K38" s="266">
        <f>'01'!K38+'02'!K38+'03'!K38+'04'!K38+'05'!K38+'06'!K38+'07'!K38+'08'!K38+'09'!K38+'10'!K38+'11'!K38+'12'!K38</f>
        <v>0</v>
      </c>
      <c r="L38" s="242">
        <f>'01'!L38+'02'!L38+'03'!L38+'04'!L38+'05'!L38+'06'!L38+'07'!L38+'08'!L38+'09'!L38+'10'!L38+'11'!L38+'12'!L38</f>
        <v>0</v>
      </c>
      <c r="M38" s="242">
        <f>'01'!M38+'02'!M38+'03'!M38+'04'!M38+'05'!M38+'06'!M38+'07'!M38+'08'!M38+'09'!M38+'10'!M38+'11'!M38+'12'!M38</f>
        <v>0</v>
      </c>
      <c r="N38" s="242">
        <f>'01'!N38+'02'!N38+'03'!N38+'04'!N38+'05'!N38+'06'!N38+'07'!N38+'08'!N38+'09'!N38+'10'!N38+'11'!N38+'12'!N38</f>
        <v>0</v>
      </c>
      <c r="O38" s="242">
        <f>'01'!O38+'02'!O38+'03'!O38+'04'!O38+'05'!O38+'06'!O38+'07'!O38+'08'!O38+'09'!O38+'10'!O38+'11'!O38+'12'!O38</f>
        <v>0</v>
      </c>
      <c r="P38" s="242">
        <f>'01'!P38+'02'!P38+'03'!P38+'04'!P38+'05'!P38+'06'!P38+'07'!P38+'08'!P38+'09'!P38+'10'!P38+'11'!P38+'12'!P38</f>
        <v>0</v>
      </c>
      <c r="Q38" s="242">
        <f>'01'!Q38+'02'!Q38+'03'!Q38+'04'!Q38+'05'!Q38+'06'!Q38+'07'!Q38+'08'!Q38+'09'!Q38+'10'!Q38+'11'!Q38+'12'!Q38</f>
        <v>0</v>
      </c>
      <c r="R38" s="242">
        <f>'01'!R38+'02'!R38+'03'!R38+'04'!R38+'05'!R38+'06'!R38+'07'!R38+'08'!R38+'09'!R38+'10'!R38+'11'!R38+'12'!R38</f>
        <v>0</v>
      </c>
      <c r="S38" s="240">
        <f>'01'!S38+'02'!S38+'03'!S38+'04'!S38+'05'!S38+'06'!S38+'07'!S38+'08'!S38+'09'!S38+'10'!S38+'11'!S38+'12'!S38</f>
        <v>0</v>
      </c>
      <c r="T38" s="257">
        <f>'01'!T38+'02'!T38+'03'!T38+'04'!T38+'05'!T38+'06'!T38+'07'!T38+'08'!T38+'09'!T38+'10'!T38+'11'!T38+'12'!T38</f>
        <v>1456</v>
      </c>
      <c r="U38" s="239">
        <f>'01'!U38+'02'!U38+'03'!U38+'04'!U38+'05'!U38+'06'!U38+'07'!U38+'08'!U38+'09'!U38+'10'!U38+'11'!U38+'12'!U38</f>
        <v>933</v>
      </c>
      <c r="V38" s="240">
        <f>'01'!V38+'02'!V38+'03'!V38+'04'!V38+'05'!V38+'06'!V38+'07'!V38+'08'!V38+'09'!V38+'10'!V38+'11'!V38+'12'!V38</f>
        <v>524</v>
      </c>
      <c r="W38" s="241">
        <f>'01'!W38+'02'!W38+'03'!W38+'04'!W38+'05'!W38+'06'!W38+'07'!W38+'08'!W38+'09'!W38+'10'!W38+'11'!W38+'12'!W38</f>
        <v>533</v>
      </c>
      <c r="X38" s="239">
        <f>'01'!X38+'02'!X38+'03'!X38+'04'!X38+'05'!X38+'06'!X38+'07'!X38+'08'!X38+'09'!X38+'10'!X38+'11'!X38+'12'!X38</f>
        <v>153</v>
      </c>
      <c r="Y38" s="242">
        <f>'01'!Y38+'02'!Y38+'03'!Y38+'04'!Y38+'05'!Y38+'06'!Y38+'07'!Y38+'08'!Y38+'09'!Y38+'10'!Y38+'11'!Y38+'12'!Y38</f>
        <v>378</v>
      </c>
      <c r="Z38" s="240">
        <f>'01'!Z38+'02'!Z38+'03'!Z38+'04'!Z38+'05'!Z38+'06'!Z38+'07'!Z38+'08'!Z38+'09'!Z38+'10'!Z38+'11'!Z38+'12'!Z38</f>
        <v>2</v>
      </c>
      <c r="AA38" s="264">
        <f>'01'!AA38+'02'!AA38+'03'!AA38+'04'!AA38+'05'!AA38+'06'!AA38+'07'!AA38+'08'!AA38+'09'!AA38+'10'!AA38+'11'!AA38+'12'!AA38</f>
        <v>17</v>
      </c>
      <c r="AB38" s="239">
        <f>'01'!AB38+'02'!AB38+'03'!AB38+'04'!AB38+'05'!AB38+'06'!AB38+'07'!AB38+'08'!AB38+'09'!AB38+'10'!AB38+'11'!AB38+'12'!AB38</f>
        <v>1</v>
      </c>
      <c r="AC38" s="242">
        <f>'01'!AC38+'02'!AC38+'03'!AC38+'04'!AC38+'05'!AC38+'06'!AC38+'07'!AC38+'08'!AC38+'09'!AC38+'10'!AC38+'11'!AC38+'12'!AC38</f>
        <v>16</v>
      </c>
      <c r="AD38" s="240">
        <f>'01'!AD38+'02'!AD38+'03'!AD38+'04'!AD38+'05'!AD38+'06'!AD38+'07'!AD38+'08'!AD38+'09'!AD38+'10'!AD38+'11'!AD38+'12'!AD38</f>
        <v>0</v>
      </c>
      <c r="AE38" s="244">
        <f>'01'!AE38+'02'!AE38+'03'!AE38+'04'!AE38+'05'!AE38+'06'!AE38+'07'!AE38+'08'!AE38+'09'!AE38+'10'!AE38+'11'!AE38+'12'!AE38</f>
        <v>153</v>
      </c>
      <c r="AF38" s="240">
        <f>'01'!AF38+'02'!AF38+'03'!AF38+'04'!AF38+'05'!AF38+'06'!AF38+'07'!AF38+'08'!AF38+'09'!AF38+'10'!AF38+'11'!AF38+'12'!AF38</f>
        <v>0</v>
      </c>
      <c r="AG38" s="239">
        <f>'01'!AG38+'02'!AG38+'03'!AG38+'04'!AG38+'05'!AG38+'06'!AG38+'07'!AG38+'08'!AG38+'09'!AG38+'10'!AG38+'11'!AG38+'12'!AG38</f>
        <v>20</v>
      </c>
      <c r="AH38" s="240">
        <f>'01'!AH38+'02'!AH38+'03'!AH38+'04'!AH38+'05'!AH38+'06'!AH38+'07'!AH38+'08'!AH38+'09'!AH38+'10'!AH38+'11'!AH38+'12'!AH38</f>
        <v>26</v>
      </c>
      <c r="AI38" s="248">
        <f>'01'!AI38+'02'!AI38+'03'!AI38+'04'!AI38+'05'!AI38+'06'!AI38+'07'!AI38+'08'!AI38+'09'!AI38+'10'!AI38+'11'!AI38+'12'!AI38</f>
        <v>1330</v>
      </c>
      <c r="AJ38" s="246">
        <f>'01'!AJ38+'02'!AJ38+'03'!AJ38+'04'!AJ38+'05'!AJ38+'06'!AJ38+'07'!AJ38+'08'!AJ38+'09'!AJ38+'10'!AJ38+'11'!AJ38+'12'!AJ38</f>
        <v>21</v>
      </c>
      <c r="AK38" s="240">
        <f>'01'!AK38+'02'!AK38+'03'!AK38+'04'!AK38+'05'!AK38+'06'!AK38+'07'!AK38+'08'!AK38+'09'!AK38+'10'!AK38+'11'!AK38+'12'!AK38</f>
        <v>0</v>
      </c>
      <c r="AL38" s="246">
        <f>'01'!AL38+'02'!AL38+'03'!AL38+'04'!AL38+'05'!AL38+'06'!AL38+'07'!AL38+'08'!AL38+'09'!AL38+'10'!AL38+'11'!AL38+'12'!AL38</f>
        <v>4</v>
      </c>
      <c r="AM38" s="240">
        <f>'01'!AM38+'02'!AM38+'03'!AM38+'04'!AM38+'05'!AM38+'06'!AM38+'07'!AM38+'08'!AM38+'09'!AM38+'10'!AM38+'11'!AM38+'12'!AM38</f>
        <v>1</v>
      </c>
      <c r="AN38" s="249">
        <f>'01'!AN38+'02'!AN38+'03'!AN38+'04'!AN38+'05'!AN38+'06'!AN38+'07'!AN38+'08'!AN38+'09'!AN38+'10'!AN38+'11'!AN38+'12'!AN38</f>
        <v>0</v>
      </c>
      <c r="AO38" s="249">
        <f>'01'!AO38+'02'!AO38+'03'!AO38+'04'!AO38+'05'!AO38+'06'!AO38+'07'!AO38+'08'!AO38+'09'!AO38+'10'!AO38+'11'!AO38+'12'!AO38</f>
        <v>0</v>
      </c>
      <c r="AP38" s="249">
        <f>'01'!AP38+'02'!AP38+'03'!AP38+'04'!AP38+'05'!AP38+'06'!AP38+'07'!AP38+'08'!AP38+'09'!AP38+'10'!AP38+'11'!AP38+'12'!AP38</f>
        <v>0</v>
      </c>
      <c r="AQ38" s="249">
        <f>'01'!AQ38+'02'!AQ38+'03'!AQ38+'04'!AQ38+'05'!AQ38+'06'!AQ38+'07'!AQ38+'08'!AQ38+'09'!AQ38+'10'!AQ38+'11'!AQ38+'12'!AQ38</f>
        <v>0</v>
      </c>
      <c r="AR38" s="250">
        <f>'01'!AR38+'02'!AR38+'03'!AR38+'04'!AR38+'05'!AR38+'06'!AR38+'07'!AR38+'08'!AR38+'09'!AR38+'10'!AR38+'11'!AR38+'12'!AR38</f>
        <v>0</v>
      </c>
      <c r="AS38" s="251">
        <f>'01'!AS38+'02'!AS38+'03'!AS38+'04'!AS38+'05'!AS38+'06'!AS38+'07'!AS38+'08'!AS38+'09'!AS38+'10'!AS38+'11'!AS38+'12'!AS38</f>
        <v>0</v>
      </c>
      <c r="AT38" s="260">
        <f>'01'!AT38+'02'!AT38+'03'!AT38+'04'!AT38+'05'!AT38+'06'!AT38+'07'!AT38+'08'!AT38+'09'!AT38+'10'!AT38+'11'!AT38+'12'!AT38</f>
        <v>0</v>
      </c>
      <c r="AU38" s="261">
        <f>'01'!AU38+'02'!AU38+'03'!AU38+'04'!AU38+'05'!AU38+'06'!AU38+'07'!AU38+'08'!AU38+'09'!AU38+'10'!AU38+'11'!AU38+'12'!AU38</f>
        <v>0</v>
      </c>
      <c r="AV38" s="252">
        <f>'01'!AV38+'02'!AV38+'03'!AV38+'04'!AV38+'05'!AV38+'06'!AV38+'07'!AV38+'08'!AV38+'09'!AV38+'10'!AV38+'11'!AV38+'12'!AV38</f>
        <v>0</v>
      </c>
      <c r="AW38" s="246">
        <f>'01'!AW38+'02'!AW38+'03'!AW38+'04'!AW38+'05'!AW38+'06'!AW38+'07'!AW38+'08'!AW38+'09'!AW38+'10'!AW38+'11'!AW38+'12'!AW38</f>
        <v>0</v>
      </c>
      <c r="AX38" s="240">
        <f>'01'!AX38+'02'!AX38+'03'!AX38+'04'!AX38+'05'!AX38+'06'!AX38+'07'!AX38+'08'!AX38+'09'!AX38+'10'!AX38+'11'!AX38+'12'!AX38</f>
        <v>0</v>
      </c>
      <c r="AY38" s="253" t="str">
        <f t="shared" si="3"/>
        <v/>
      </c>
      <c r="AZ38" s="254"/>
      <c r="BA38" s="254"/>
      <c r="BB38" s="254"/>
      <c r="BC38" s="254"/>
      <c r="BD38" s="254"/>
      <c r="BE38" s="254"/>
      <c r="BF38" s="254"/>
      <c r="BG38" s="254"/>
      <c r="BH38" s="254"/>
      <c r="BI38" s="212"/>
      <c r="BJ38" s="212"/>
      <c r="BK38" s="212"/>
      <c r="BL38" s="212"/>
      <c r="BM38" s="212"/>
      <c r="BX38" s="201"/>
      <c r="CA38" s="255" t="str">
        <f t="shared" si="7"/>
        <v/>
      </c>
      <c r="CB38" s="255" t="str">
        <f t="shared" si="8"/>
        <v/>
      </c>
      <c r="CC38" s="255" t="str">
        <f t="shared" si="9"/>
        <v/>
      </c>
      <c r="CD38" s="255" t="str">
        <f t="shared" si="10"/>
        <v/>
      </c>
      <c r="CE38" s="255" t="str">
        <f t="shared" si="11"/>
        <v/>
      </c>
      <c r="CF38" s="255"/>
      <c r="CG38" s="256">
        <f t="shared" si="4"/>
        <v>0</v>
      </c>
      <c r="CH38" s="256">
        <f t="shared" si="5"/>
        <v>0</v>
      </c>
      <c r="CI38" s="256">
        <f t="shared" si="0"/>
        <v>0</v>
      </c>
      <c r="CJ38" s="256">
        <f t="shared" si="1"/>
        <v>0</v>
      </c>
      <c r="CK38" s="256">
        <f t="shared" si="2"/>
        <v>0</v>
      </c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</row>
    <row r="39" spans="1:104" ht="16.350000000000001" customHeight="1" x14ac:dyDescent="0.2">
      <c r="A39" s="241" t="s">
        <v>40</v>
      </c>
      <c r="B39" s="233">
        <f t="shared" si="12"/>
        <v>1257</v>
      </c>
      <c r="C39" s="267">
        <f>'01'!C39+'02'!C39+'03'!C39+'04'!C39+'05'!C39+'06'!C39+'07'!C39+'08'!C39+'09'!C39+'10'!C39+'11'!C39+'12'!C39</f>
        <v>0</v>
      </c>
      <c r="D39" s="266">
        <f>'01'!D39+'02'!D39+'03'!D39+'04'!D39+'05'!D39+'06'!D39+'07'!D39+'08'!D39+'09'!D39+'10'!D39+'11'!D39+'12'!D39</f>
        <v>0</v>
      </c>
      <c r="E39" s="266">
        <f>'01'!E39+'02'!E39+'03'!E39+'04'!E39+'05'!E39+'06'!E39+'07'!E39+'08'!E39+'09'!E39+'10'!E39+'11'!E39+'12'!E39</f>
        <v>0</v>
      </c>
      <c r="F39" s="242">
        <f>'01'!F39+'02'!F39+'03'!F39+'04'!F39+'05'!F39+'06'!F39+'07'!F39+'08'!F39+'09'!F39+'10'!F39+'11'!F39+'12'!F39</f>
        <v>61</v>
      </c>
      <c r="G39" s="242">
        <f>'01'!G39+'02'!G39+'03'!G39+'04'!G39+'05'!G39+'06'!G39+'07'!G39+'08'!G39+'09'!G39+'10'!G39+'11'!G39+'12'!G39</f>
        <v>39</v>
      </c>
      <c r="H39" s="242">
        <f>'01'!H39+'02'!H39+'03'!H39+'04'!H39+'05'!H39+'06'!H39+'07'!H39+'08'!H39+'09'!H39+'10'!H39+'11'!H39+'12'!H39</f>
        <v>61</v>
      </c>
      <c r="I39" s="242">
        <f>'01'!I39+'02'!I39+'03'!I39+'04'!I39+'05'!I39+'06'!I39+'07'!I39+'08'!I39+'09'!I39+'10'!I39+'11'!I39+'12'!I39</f>
        <v>57</v>
      </c>
      <c r="J39" s="242">
        <f>'01'!J39+'02'!J39+'03'!J39+'04'!J39+'05'!J39+'06'!J39+'07'!J39+'08'!J39+'09'!J39+'10'!J39+'11'!J39+'12'!J39</f>
        <v>57</v>
      </c>
      <c r="K39" s="242">
        <f>'01'!K39+'02'!K39+'03'!K39+'04'!K39+'05'!K39+'06'!K39+'07'!K39+'08'!K39+'09'!K39+'10'!K39+'11'!K39+'12'!K39</f>
        <v>54</v>
      </c>
      <c r="L39" s="242">
        <f>'01'!L39+'02'!L39+'03'!L39+'04'!L39+'05'!L39+'06'!L39+'07'!L39+'08'!L39+'09'!L39+'10'!L39+'11'!L39+'12'!L39</f>
        <v>96</v>
      </c>
      <c r="M39" s="242">
        <f>'01'!M39+'02'!M39+'03'!M39+'04'!M39+'05'!M39+'06'!M39+'07'!M39+'08'!M39+'09'!M39+'10'!M39+'11'!M39+'12'!M39</f>
        <v>77</v>
      </c>
      <c r="N39" s="242">
        <f>'01'!N39+'02'!N39+'03'!N39+'04'!N39+'05'!N39+'06'!N39+'07'!N39+'08'!N39+'09'!N39+'10'!N39+'11'!N39+'12'!N39</f>
        <v>115</v>
      </c>
      <c r="O39" s="242">
        <f>'01'!O39+'02'!O39+'03'!O39+'04'!O39+'05'!O39+'06'!O39+'07'!O39+'08'!O39+'09'!O39+'10'!O39+'11'!O39+'12'!O39</f>
        <v>101</v>
      </c>
      <c r="P39" s="242">
        <f>'01'!P39+'02'!P39+'03'!P39+'04'!P39+'05'!P39+'06'!P39+'07'!P39+'08'!P39+'09'!P39+'10'!P39+'11'!P39+'12'!P39</f>
        <v>136</v>
      </c>
      <c r="Q39" s="242">
        <f>'01'!Q39+'02'!Q39+'03'!Q39+'04'!Q39+'05'!Q39+'06'!Q39+'07'!Q39+'08'!Q39+'09'!Q39+'10'!Q39+'11'!Q39+'12'!Q39</f>
        <v>122</v>
      </c>
      <c r="R39" s="242">
        <f>'01'!R39+'02'!R39+'03'!R39+'04'!R39+'05'!R39+'06'!R39+'07'!R39+'08'!R39+'09'!R39+'10'!R39+'11'!R39+'12'!R39</f>
        <v>127</v>
      </c>
      <c r="S39" s="240">
        <f>'01'!S39+'02'!S39+'03'!S39+'04'!S39+'05'!S39+'06'!S39+'07'!S39+'08'!S39+'09'!S39+'10'!S39+'11'!S39+'12'!S39</f>
        <v>154</v>
      </c>
      <c r="T39" s="257">
        <f>'01'!T39+'02'!T39+'03'!T39+'04'!T39+'05'!T39+'06'!T39+'07'!T39+'08'!T39+'09'!T39+'10'!T39+'11'!T39+'12'!T39</f>
        <v>1255</v>
      </c>
      <c r="U39" s="239">
        <f>'01'!U39+'02'!U39+'03'!U39+'04'!U39+'05'!U39+'06'!U39+'07'!U39+'08'!U39+'09'!U39+'10'!U39+'11'!U39+'12'!U39</f>
        <v>644</v>
      </c>
      <c r="V39" s="240">
        <f>'01'!V39+'02'!V39+'03'!V39+'04'!V39+'05'!V39+'06'!V39+'07'!V39+'08'!V39+'09'!V39+'10'!V39+'11'!V39+'12'!V39</f>
        <v>613</v>
      </c>
      <c r="W39" s="241">
        <f>'01'!W39+'02'!W39+'03'!W39+'04'!W39+'05'!W39+'06'!W39+'07'!W39+'08'!W39+'09'!W39+'10'!W39+'11'!W39+'12'!W39</f>
        <v>0</v>
      </c>
      <c r="X39" s="239">
        <f>'01'!X39+'02'!X39+'03'!X39+'04'!X39+'05'!X39+'06'!X39+'07'!X39+'08'!X39+'09'!X39+'10'!X39+'11'!X39+'12'!X39</f>
        <v>0</v>
      </c>
      <c r="Y39" s="242">
        <f>'01'!Y39+'02'!Y39+'03'!Y39+'04'!Y39+'05'!Y39+'06'!Y39+'07'!Y39+'08'!Y39+'09'!Y39+'10'!Y39+'11'!Y39+'12'!Y39</f>
        <v>0</v>
      </c>
      <c r="Z39" s="240">
        <f>'01'!Z39+'02'!Z39+'03'!Z39+'04'!Z39+'05'!Z39+'06'!Z39+'07'!Z39+'08'!Z39+'09'!Z39+'10'!Z39+'11'!Z39+'12'!Z39</f>
        <v>0</v>
      </c>
      <c r="AA39" s="264">
        <f>'01'!AA39+'02'!AA39+'03'!AA39+'04'!AA39+'05'!AA39+'06'!AA39+'07'!AA39+'08'!AA39+'09'!AA39+'10'!AA39+'11'!AA39+'12'!AA39</f>
        <v>802</v>
      </c>
      <c r="AB39" s="239">
        <f>'01'!AB39+'02'!AB39+'03'!AB39+'04'!AB39+'05'!AB39+'06'!AB39+'07'!AB39+'08'!AB39+'09'!AB39+'10'!AB39+'11'!AB39+'12'!AB39</f>
        <v>326</v>
      </c>
      <c r="AC39" s="242">
        <f>'01'!AC39+'02'!AC39+'03'!AC39+'04'!AC39+'05'!AC39+'06'!AC39+'07'!AC39+'08'!AC39+'09'!AC39+'10'!AC39+'11'!AC39+'12'!AC39</f>
        <v>476</v>
      </c>
      <c r="AD39" s="240">
        <f>'01'!AD39+'02'!AD39+'03'!AD39+'04'!AD39+'05'!AD39+'06'!AD39+'07'!AD39+'08'!AD39+'09'!AD39+'10'!AD39+'11'!AD39+'12'!AD39</f>
        <v>0</v>
      </c>
      <c r="AE39" s="244">
        <f>'01'!AE39+'02'!AE39+'03'!AE39+'04'!AE39+'05'!AE39+'06'!AE39+'07'!AE39+'08'!AE39+'09'!AE39+'10'!AE39+'11'!AE39+'12'!AE39</f>
        <v>320</v>
      </c>
      <c r="AF39" s="268">
        <f>'01'!AF39+'02'!AF39+'03'!AF39+'04'!AF39+'05'!AF39+'06'!AF39+'07'!AF39+'08'!AF39+'09'!AF39+'10'!AF39+'11'!AF39+'12'!AF39</f>
        <v>0</v>
      </c>
      <c r="AG39" s="239">
        <f>'01'!AG39+'02'!AG39+'03'!AG39+'04'!AG39+'05'!AG39+'06'!AG39+'07'!AG39+'08'!AG39+'09'!AG39+'10'!AG39+'11'!AG39+'12'!AG39</f>
        <v>114</v>
      </c>
      <c r="AH39" s="240">
        <f>'01'!AH39+'02'!AH39+'03'!AH39+'04'!AH39+'05'!AH39+'06'!AH39+'07'!AH39+'08'!AH39+'09'!AH39+'10'!AH39+'11'!AH39+'12'!AH39</f>
        <v>42</v>
      </c>
      <c r="AI39" s="248">
        <f>'01'!AI39+'02'!AI39+'03'!AI39+'04'!AI39+'05'!AI39+'06'!AI39+'07'!AI39+'08'!AI39+'09'!AI39+'10'!AI39+'11'!AI39+'12'!AI39</f>
        <v>631</v>
      </c>
      <c r="AJ39" s="246">
        <f>'01'!AJ39+'02'!AJ39+'03'!AJ39+'04'!AJ39+'05'!AJ39+'06'!AJ39+'07'!AJ39+'08'!AJ39+'09'!AJ39+'10'!AJ39+'11'!AJ39+'12'!AJ39</f>
        <v>0</v>
      </c>
      <c r="AK39" s="240">
        <f>'01'!AK39+'02'!AK39+'03'!AK39+'04'!AK39+'05'!AK39+'06'!AK39+'07'!AK39+'08'!AK39+'09'!AK39+'10'!AK39+'11'!AK39+'12'!AK39</f>
        <v>381</v>
      </c>
      <c r="AL39" s="246">
        <f>'01'!AL39+'02'!AL39+'03'!AL39+'04'!AL39+'05'!AL39+'06'!AL39+'07'!AL39+'08'!AL39+'09'!AL39+'10'!AL39+'11'!AL39+'12'!AL39</f>
        <v>0</v>
      </c>
      <c r="AM39" s="240">
        <f>'01'!AM39+'02'!AM39+'03'!AM39+'04'!AM39+'05'!AM39+'06'!AM39+'07'!AM39+'08'!AM39+'09'!AM39+'10'!AM39+'11'!AM39+'12'!AM39</f>
        <v>69</v>
      </c>
      <c r="AN39" s="249">
        <f>'01'!AN39+'02'!AN39+'03'!AN39+'04'!AN39+'05'!AN39+'06'!AN39+'07'!AN39+'08'!AN39+'09'!AN39+'10'!AN39+'11'!AN39+'12'!AN39</f>
        <v>0</v>
      </c>
      <c r="AO39" s="249">
        <f>'01'!AO39+'02'!AO39+'03'!AO39+'04'!AO39+'05'!AO39+'06'!AO39+'07'!AO39+'08'!AO39+'09'!AO39+'10'!AO39+'11'!AO39+'12'!AO39</f>
        <v>0</v>
      </c>
      <c r="AP39" s="249">
        <f>'01'!AP39+'02'!AP39+'03'!AP39+'04'!AP39+'05'!AP39+'06'!AP39+'07'!AP39+'08'!AP39+'09'!AP39+'10'!AP39+'11'!AP39+'12'!AP39</f>
        <v>0</v>
      </c>
      <c r="AQ39" s="249">
        <f>'01'!AQ39+'02'!AQ39+'03'!AQ39+'04'!AQ39+'05'!AQ39+'06'!AQ39+'07'!AQ39+'08'!AQ39+'09'!AQ39+'10'!AQ39+'11'!AQ39+'12'!AQ39</f>
        <v>0</v>
      </c>
      <c r="AR39" s="250">
        <f>'01'!AR39+'02'!AR39+'03'!AR39+'04'!AR39+'05'!AR39+'06'!AR39+'07'!AR39+'08'!AR39+'09'!AR39+'10'!AR39+'11'!AR39+'12'!AR39</f>
        <v>0</v>
      </c>
      <c r="AS39" s="251">
        <f>'01'!AS39+'02'!AS39+'03'!AS39+'04'!AS39+'05'!AS39+'06'!AS39+'07'!AS39+'08'!AS39+'09'!AS39+'10'!AS39+'11'!AS39+'12'!AS39</f>
        <v>0</v>
      </c>
      <c r="AT39" s="260">
        <f>'01'!AT39+'02'!AT39+'03'!AT39+'04'!AT39+'05'!AT39+'06'!AT39+'07'!AT39+'08'!AT39+'09'!AT39+'10'!AT39+'11'!AT39+'12'!AT39</f>
        <v>0</v>
      </c>
      <c r="AU39" s="261">
        <f>'01'!AU39+'02'!AU39+'03'!AU39+'04'!AU39+'05'!AU39+'06'!AU39+'07'!AU39+'08'!AU39+'09'!AU39+'10'!AU39+'11'!AU39+'12'!AU39</f>
        <v>0</v>
      </c>
      <c r="AV39" s="252">
        <f>'01'!AV39+'02'!AV39+'03'!AV39+'04'!AV39+'05'!AV39+'06'!AV39+'07'!AV39+'08'!AV39+'09'!AV39+'10'!AV39+'11'!AV39+'12'!AV39</f>
        <v>0</v>
      </c>
      <c r="AW39" s="246">
        <f>'01'!AW39+'02'!AW39+'03'!AW39+'04'!AW39+'05'!AW39+'06'!AW39+'07'!AW39+'08'!AW39+'09'!AW39+'10'!AW39+'11'!AW39+'12'!AW39</f>
        <v>0</v>
      </c>
      <c r="AX39" s="240">
        <f>'01'!AX39+'02'!AX39+'03'!AX39+'04'!AX39+'05'!AX39+'06'!AX39+'07'!AX39+'08'!AX39+'09'!AX39+'10'!AX39+'11'!AX39+'12'!AX39</f>
        <v>0</v>
      </c>
      <c r="AY39" s="253" t="str">
        <f t="shared" si="3"/>
        <v/>
      </c>
      <c r="AZ39" s="254"/>
      <c r="BA39" s="254"/>
      <c r="BB39" s="254"/>
      <c r="BC39" s="254"/>
      <c r="BD39" s="254"/>
      <c r="BE39" s="254"/>
      <c r="BF39" s="254"/>
      <c r="BG39" s="254"/>
      <c r="BH39" s="254"/>
      <c r="BI39" s="212"/>
      <c r="BJ39" s="212"/>
      <c r="BK39" s="212"/>
      <c r="BL39" s="212"/>
      <c r="BM39" s="212"/>
      <c r="BX39" s="201"/>
      <c r="CA39" s="255" t="str">
        <f t="shared" si="7"/>
        <v/>
      </c>
      <c r="CB39" s="255" t="str">
        <f t="shared" si="8"/>
        <v/>
      </c>
      <c r="CC39" s="255" t="str">
        <f t="shared" si="9"/>
        <v/>
      </c>
      <c r="CD39" s="255" t="str">
        <f t="shared" si="10"/>
        <v/>
      </c>
      <c r="CE39" s="255" t="str">
        <f t="shared" si="11"/>
        <v/>
      </c>
      <c r="CF39" s="255"/>
      <c r="CG39" s="256">
        <f t="shared" si="4"/>
        <v>0</v>
      </c>
      <c r="CH39" s="256">
        <f t="shared" si="5"/>
        <v>0</v>
      </c>
      <c r="CI39" s="256">
        <f t="shared" si="0"/>
        <v>0</v>
      </c>
      <c r="CJ39" s="256">
        <f t="shared" si="1"/>
        <v>0</v>
      </c>
      <c r="CK39" s="256">
        <f t="shared" si="2"/>
        <v>0</v>
      </c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</row>
    <row r="40" spans="1:104" ht="16.350000000000001" hidden="1" customHeight="1" x14ac:dyDescent="0.2">
      <c r="A40" s="241" t="s">
        <v>41</v>
      </c>
      <c r="B40" s="233">
        <f t="shared" si="12"/>
        <v>0</v>
      </c>
      <c r="C40" s="267">
        <f>'01'!C40+'02'!C40+'03'!C40+'04'!C40+'05'!C40+'06'!C40+'07'!C40+'08'!C40+'09'!C40+'10'!C40+'11'!C40+'12'!C40</f>
        <v>0</v>
      </c>
      <c r="D40" s="266">
        <f>'01'!D40+'02'!D40+'03'!D40+'04'!D40+'05'!D40+'06'!D40+'07'!D40+'08'!D40+'09'!D40+'10'!D40+'11'!D40+'12'!D40</f>
        <v>0</v>
      </c>
      <c r="E40" s="266">
        <f>'01'!E40+'02'!E40+'03'!E40+'04'!E40+'05'!E40+'06'!E40+'07'!E40+'08'!E40+'09'!E40+'10'!E40+'11'!E40+'12'!E40</f>
        <v>0</v>
      </c>
      <c r="F40" s="242">
        <f>'01'!F40+'02'!F40+'03'!F40+'04'!F40+'05'!F40+'06'!F40+'07'!F40+'08'!F40+'09'!F40+'10'!F40+'11'!F40+'12'!F40</f>
        <v>0</v>
      </c>
      <c r="G40" s="242">
        <f>'01'!G40+'02'!G40+'03'!G40+'04'!G40+'05'!G40+'06'!G40+'07'!G40+'08'!G40+'09'!G40+'10'!G40+'11'!G40+'12'!G40</f>
        <v>0</v>
      </c>
      <c r="H40" s="242">
        <f>'01'!H40+'02'!H40+'03'!H40+'04'!H40+'05'!H40+'06'!H40+'07'!H40+'08'!H40+'09'!H40+'10'!H40+'11'!H40+'12'!H40</f>
        <v>0</v>
      </c>
      <c r="I40" s="242">
        <f>'01'!I40+'02'!I40+'03'!I40+'04'!I40+'05'!I40+'06'!I40+'07'!I40+'08'!I40+'09'!I40+'10'!I40+'11'!I40+'12'!I40</f>
        <v>0</v>
      </c>
      <c r="J40" s="242">
        <f>'01'!J40+'02'!J40+'03'!J40+'04'!J40+'05'!J40+'06'!J40+'07'!J40+'08'!J40+'09'!J40+'10'!J40+'11'!J40+'12'!J40</f>
        <v>0</v>
      </c>
      <c r="K40" s="242">
        <f>'01'!K40+'02'!K40+'03'!K40+'04'!K40+'05'!K40+'06'!K40+'07'!K40+'08'!K40+'09'!K40+'10'!K40+'11'!K40+'12'!K40</f>
        <v>0</v>
      </c>
      <c r="L40" s="242">
        <f>'01'!L40+'02'!L40+'03'!L40+'04'!L40+'05'!L40+'06'!L40+'07'!L40+'08'!L40+'09'!L40+'10'!L40+'11'!L40+'12'!L40</f>
        <v>0</v>
      </c>
      <c r="M40" s="242">
        <f>'01'!M40+'02'!M40+'03'!M40+'04'!M40+'05'!M40+'06'!M40+'07'!M40+'08'!M40+'09'!M40+'10'!M40+'11'!M40+'12'!M40</f>
        <v>0</v>
      </c>
      <c r="N40" s="242">
        <f>'01'!N40+'02'!N40+'03'!N40+'04'!N40+'05'!N40+'06'!N40+'07'!N40+'08'!N40+'09'!N40+'10'!N40+'11'!N40+'12'!N40</f>
        <v>0</v>
      </c>
      <c r="O40" s="242">
        <f>'01'!O40+'02'!O40+'03'!O40+'04'!O40+'05'!O40+'06'!O40+'07'!O40+'08'!O40+'09'!O40+'10'!O40+'11'!O40+'12'!O40</f>
        <v>0</v>
      </c>
      <c r="P40" s="242">
        <f>'01'!P40+'02'!P40+'03'!P40+'04'!P40+'05'!P40+'06'!P40+'07'!P40+'08'!P40+'09'!P40+'10'!P40+'11'!P40+'12'!P40</f>
        <v>0</v>
      </c>
      <c r="Q40" s="242">
        <f>'01'!Q40+'02'!Q40+'03'!Q40+'04'!Q40+'05'!Q40+'06'!Q40+'07'!Q40+'08'!Q40+'09'!Q40+'10'!Q40+'11'!Q40+'12'!Q40</f>
        <v>0</v>
      </c>
      <c r="R40" s="242">
        <f>'01'!R40+'02'!R40+'03'!R40+'04'!R40+'05'!R40+'06'!R40+'07'!R40+'08'!R40+'09'!R40+'10'!R40+'11'!R40+'12'!R40</f>
        <v>0</v>
      </c>
      <c r="S40" s="240">
        <f>'01'!S40+'02'!S40+'03'!S40+'04'!S40+'05'!S40+'06'!S40+'07'!S40+'08'!S40+'09'!S40+'10'!S40+'11'!S40+'12'!S40</f>
        <v>0</v>
      </c>
      <c r="T40" s="257">
        <f>'01'!T40+'02'!T40+'03'!T40+'04'!T40+'05'!T40+'06'!T40+'07'!T40+'08'!T40+'09'!T40+'10'!T40+'11'!T40+'12'!T40</f>
        <v>0</v>
      </c>
      <c r="U40" s="239">
        <f>'01'!U40+'02'!U40+'03'!U40+'04'!U40+'05'!U40+'06'!U40+'07'!U40+'08'!U40+'09'!U40+'10'!U40+'11'!U40+'12'!U40</f>
        <v>0</v>
      </c>
      <c r="V40" s="240">
        <f>'01'!V40+'02'!V40+'03'!V40+'04'!V40+'05'!V40+'06'!V40+'07'!V40+'08'!V40+'09'!V40+'10'!V40+'11'!V40+'12'!V40</f>
        <v>0</v>
      </c>
      <c r="W40" s="241">
        <f>'01'!W40+'02'!W40+'03'!W40+'04'!W40+'05'!W40+'06'!W40+'07'!W40+'08'!W40+'09'!W40+'10'!W40+'11'!W40+'12'!W40</f>
        <v>0</v>
      </c>
      <c r="X40" s="239">
        <f>'01'!X40+'02'!X40+'03'!X40+'04'!X40+'05'!X40+'06'!X40+'07'!X40+'08'!X40+'09'!X40+'10'!X40+'11'!X40+'12'!X40</f>
        <v>0</v>
      </c>
      <c r="Y40" s="242">
        <f>'01'!Y40+'02'!Y40+'03'!Y40+'04'!Y40+'05'!Y40+'06'!Y40+'07'!Y40+'08'!Y40+'09'!Y40+'10'!Y40+'11'!Y40+'12'!Y40</f>
        <v>0</v>
      </c>
      <c r="Z40" s="240">
        <f>'01'!Z40+'02'!Z40+'03'!Z40+'04'!Z40+'05'!Z40+'06'!Z40+'07'!Z40+'08'!Z40+'09'!Z40+'10'!Z40+'11'!Z40+'12'!Z40</f>
        <v>0</v>
      </c>
      <c r="AA40" s="264">
        <f>'01'!AA40+'02'!AA40+'03'!AA40+'04'!AA40+'05'!AA40+'06'!AA40+'07'!AA40+'08'!AA40+'09'!AA40+'10'!AA40+'11'!AA40+'12'!AA40</f>
        <v>0</v>
      </c>
      <c r="AB40" s="239">
        <f>'01'!AB40+'02'!AB40+'03'!AB40+'04'!AB40+'05'!AB40+'06'!AB40+'07'!AB40+'08'!AB40+'09'!AB40+'10'!AB40+'11'!AB40+'12'!AB40</f>
        <v>0</v>
      </c>
      <c r="AC40" s="242">
        <f>'01'!AC40+'02'!AC40+'03'!AC40+'04'!AC40+'05'!AC40+'06'!AC40+'07'!AC40+'08'!AC40+'09'!AC40+'10'!AC40+'11'!AC40+'12'!AC40</f>
        <v>0</v>
      </c>
      <c r="AD40" s="240">
        <f>'01'!AD40+'02'!AD40+'03'!AD40+'04'!AD40+'05'!AD40+'06'!AD40+'07'!AD40+'08'!AD40+'09'!AD40+'10'!AD40+'11'!AD40+'12'!AD40</f>
        <v>0</v>
      </c>
      <c r="AE40" s="244">
        <f>'01'!AE40+'02'!AE40+'03'!AE40+'04'!AE40+'05'!AE40+'06'!AE40+'07'!AE40+'08'!AE40+'09'!AE40+'10'!AE40+'11'!AE40+'12'!AE40</f>
        <v>0</v>
      </c>
      <c r="AF40" s="240">
        <f>'01'!AF40+'02'!AF40+'03'!AF40+'04'!AF40+'05'!AF40+'06'!AF40+'07'!AF40+'08'!AF40+'09'!AF40+'10'!AF40+'11'!AF40+'12'!AF40</f>
        <v>0</v>
      </c>
      <c r="AG40" s="239">
        <f>'01'!AG40+'02'!AG40+'03'!AG40+'04'!AG40+'05'!AG40+'06'!AG40+'07'!AG40+'08'!AG40+'09'!AG40+'10'!AG40+'11'!AG40+'12'!AG40</f>
        <v>0</v>
      </c>
      <c r="AH40" s="240">
        <f>'01'!AH40+'02'!AH40+'03'!AH40+'04'!AH40+'05'!AH40+'06'!AH40+'07'!AH40+'08'!AH40+'09'!AH40+'10'!AH40+'11'!AH40+'12'!AH40</f>
        <v>0</v>
      </c>
      <c r="AI40" s="248">
        <f>'01'!AI40+'02'!AI40+'03'!AI40+'04'!AI40+'05'!AI40+'06'!AI40+'07'!AI40+'08'!AI40+'09'!AI40+'10'!AI40+'11'!AI40+'12'!AI40</f>
        <v>0</v>
      </c>
      <c r="AJ40" s="246">
        <f>'01'!AJ40+'02'!AJ40+'03'!AJ40+'04'!AJ40+'05'!AJ40+'06'!AJ40+'07'!AJ40+'08'!AJ40+'09'!AJ40+'10'!AJ40+'11'!AJ40+'12'!AJ40</f>
        <v>0</v>
      </c>
      <c r="AK40" s="240">
        <f>'01'!AK40+'02'!AK40+'03'!AK40+'04'!AK40+'05'!AK40+'06'!AK40+'07'!AK40+'08'!AK40+'09'!AK40+'10'!AK40+'11'!AK40+'12'!AK40</f>
        <v>0</v>
      </c>
      <c r="AL40" s="246">
        <f>'01'!AL40+'02'!AL40+'03'!AL40+'04'!AL40+'05'!AL40+'06'!AL40+'07'!AL40+'08'!AL40+'09'!AL40+'10'!AL40+'11'!AL40+'12'!AL40</f>
        <v>0</v>
      </c>
      <c r="AM40" s="240">
        <f>'01'!AM40+'02'!AM40+'03'!AM40+'04'!AM40+'05'!AM40+'06'!AM40+'07'!AM40+'08'!AM40+'09'!AM40+'10'!AM40+'11'!AM40+'12'!AM40</f>
        <v>0</v>
      </c>
      <c r="AN40" s="249">
        <f>'01'!AN40+'02'!AN40+'03'!AN40+'04'!AN40+'05'!AN40+'06'!AN40+'07'!AN40+'08'!AN40+'09'!AN40+'10'!AN40+'11'!AN40+'12'!AN40</f>
        <v>0</v>
      </c>
      <c r="AO40" s="249">
        <f>'01'!AO40+'02'!AO40+'03'!AO40+'04'!AO40+'05'!AO40+'06'!AO40+'07'!AO40+'08'!AO40+'09'!AO40+'10'!AO40+'11'!AO40+'12'!AO40</f>
        <v>0</v>
      </c>
      <c r="AP40" s="249">
        <f>'01'!AP40+'02'!AP40+'03'!AP40+'04'!AP40+'05'!AP40+'06'!AP40+'07'!AP40+'08'!AP40+'09'!AP40+'10'!AP40+'11'!AP40+'12'!AP40</f>
        <v>0</v>
      </c>
      <c r="AQ40" s="249">
        <f>'01'!AQ40+'02'!AQ40+'03'!AQ40+'04'!AQ40+'05'!AQ40+'06'!AQ40+'07'!AQ40+'08'!AQ40+'09'!AQ40+'10'!AQ40+'11'!AQ40+'12'!AQ40</f>
        <v>0</v>
      </c>
      <c r="AR40" s="250">
        <f>'01'!AR40+'02'!AR40+'03'!AR40+'04'!AR40+'05'!AR40+'06'!AR40+'07'!AR40+'08'!AR40+'09'!AR40+'10'!AR40+'11'!AR40+'12'!AR40</f>
        <v>0</v>
      </c>
      <c r="AS40" s="251">
        <f>'01'!AS40+'02'!AS40+'03'!AS40+'04'!AS40+'05'!AS40+'06'!AS40+'07'!AS40+'08'!AS40+'09'!AS40+'10'!AS40+'11'!AS40+'12'!AS40</f>
        <v>0</v>
      </c>
      <c r="AT40" s="260">
        <f>'01'!AT40+'02'!AT40+'03'!AT40+'04'!AT40+'05'!AT40+'06'!AT40+'07'!AT40+'08'!AT40+'09'!AT40+'10'!AT40+'11'!AT40+'12'!AT40</f>
        <v>0</v>
      </c>
      <c r="AU40" s="261">
        <f>'01'!AU40+'02'!AU40+'03'!AU40+'04'!AU40+'05'!AU40+'06'!AU40+'07'!AU40+'08'!AU40+'09'!AU40+'10'!AU40+'11'!AU40+'12'!AU40</f>
        <v>0</v>
      </c>
      <c r="AV40" s="252">
        <f>'01'!AV40+'02'!AV40+'03'!AV40+'04'!AV40+'05'!AV40+'06'!AV40+'07'!AV40+'08'!AV40+'09'!AV40+'10'!AV40+'11'!AV40+'12'!AV40</f>
        <v>0</v>
      </c>
      <c r="AW40" s="246">
        <f>'01'!AW40+'02'!AW40+'03'!AW40+'04'!AW40+'05'!AW40+'06'!AW40+'07'!AW40+'08'!AW40+'09'!AW40+'10'!AW40+'11'!AW40+'12'!AW40</f>
        <v>0</v>
      </c>
      <c r="AX40" s="240">
        <f>'01'!AX40+'02'!AX40+'03'!AX40+'04'!AX40+'05'!AX40+'06'!AX40+'07'!AX40+'08'!AX40+'09'!AX40+'10'!AX40+'11'!AX40+'12'!AX40</f>
        <v>0</v>
      </c>
      <c r="AY40" s="253" t="str">
        <f t="shared" si="3"/>
        <v/>
      </c>
      <c r="AZ40" s="254"/>
      <c r="BA40" s="254"/>
      <c r="BB40" s="254"/>
      <c r="BC40" s="254"/>
      <c r="BD40" s="254"/>
      <c r="BE40" s="254"/>
      <c r="BF40" s="254"/>
      <c r="BG40" s="254"/>
      <c r="BH40" s="254"/>
      <c r="BI40" s="212"/>
      <c r="BJ40" s="212"/>
      <c r="BK40" s="212"/>
      <c r="BL40" s="212"/>
      <c r="BM40" s="212"/>
      <c r="BX40" s="201"/>
      <c r="CA40" s="255" t="str">
        <f t="shared" si="7"/>
        <v/>
      </c>
      <c r="CB40" s="255" t="str">
        <f t="shared" si="8"/>
        <v/>
      </c>
      <c r="CC40" s="255" t="str">
        <f t="shared" si="9"/>
        <v/>
      </c>
      <c r="CD40" s="255" t="str">
        <f t="shared" si="10"/>
        <v/>
      </c>
      <c r="CE40" s="255" t="str">
        <f t="shared" si="11"/>
        <v/>
      </c>
      <c r="CF40" s="255"/>
      <c r="CG40" s="256">
        <f t="shared" si="4"/>
        <v>0</v>
      </c>
      <c r="CH40" s="256">
        <f t="shared" si="5"/>
        <v>0</v>
      </c>
      <c r="CI40" s="256">
        <f t="shared" si="0"/>
        <v>0</v>
      </c>
      <c r="CJ40" s="256">
        <f t="shared" si="1"/>
        <v>0</v>
      </c>
      <c r="CK40" s="256">
        <f t="shared" si="2"/>
        <v>0</v>
      </c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</row>
    <row r="41" spans="1:104" ht="16.350000000000001" customHeight="1" x14ac:dyDescent="0.2">
      <c r="A41" s="241" t="s">
        <v>42</v>
      </c>
      <c r="B41" s="233">
        <f t="shared" si="12"/>
        <v>200</v>
      </c>
      <c r="C41" s="267">
        <f>'01'!C41+'02'!C41+'03'!C41+'04'!C41+'05'!C41+'06'!C41+'07'!C41+'08'!C41+'09'!C41+'10'!C41+'11'!C41+'12'!C41</f>
        <v>2</v>
      </c>
      <c r="D41" s="266">
        <f>'01'!D41+'02'!D41+'03'!D41+'04'!D41+'05'!D41+'06'!D41+'07'!D41+'08'!D41+'09'!D41+'10'!D41+'11'!D41+'12'!D41</f>
        <v>20</v>
      </c>
      <c r="E41" s="266">
        <f>'01'!E41+'02'!E41+'03'!E41+'04'!E41+'05'!E41+'06'!E41+'07'!E41+'08'!E41+'09'!E41+'10'!E41+'11'!E41+'12'!E41</f>
        <v>69</v>
      </c>
      <c r="F41" s="242">
        <f>'01'!F41+'02'!F41+'03'!F41+'04'!F41+'05'!F41+'06'!F41+'07'!F41+'08'!F41+'09'!F41+'10'!F41+'11'!F41+'12'!F41</f>
        <v>108</v>
      </c>
      <c r="G41" s="242">
        <f>'01'!G41+'02'!G41+'03'!G41+'04'!G41+'05'!G41+'06'!G41+'07'!G41+'08'!G41+'09'!G41+'10'!G41+'11'!G41+'12'!G41</f>
        <v>1</v>
      </c>
      <c r="H41" s="242">
        <f>'01'!H41+'02'!H41+'03'!H41+'04'!H41+'05'!H41+'06'!H41+'07'!H41+'08'!H41+'09'!H41+'10'!H41+'11'!H41+'12'!H41</f>
        <v>0</v>
      </c>
      <c r="I41" s="242">
        <f>'01'!I41+'02'!I41+'03'!I41+'04'!I41+'05'!I41+'06'!I41+'07'!I41+'08'!I41+'09'!I41+'10'!I41+'11'!I41+'12'!I41</f>
        <v>0</v>
      </c>
      <c r="J41" s="242">
        <f>'01'!J41+'02'!J41+'03'!J41+'04'!J41+'05'!J41+'06'!J41+'07'!J41+'08'!J41+'09'!J41+'10'!J41+'11'!J41+'12'!J41</f>
        <v>0</v>
      </c>
      <c r="K41" s="242">
        <f>'01'!K41+'02'!K41+'03'!K41+'04'!K41+'05'!K41+'06'!K41+'07'!K41+'08'!K41+'09'!K41+'10'!K41+'11'!K41+'12'!K41</f>
        <v>0</v>
      </c>
      <c r="L41" s="242">
        <f>'01'!L41+'02'!L41+'03'!L41+'04'!L41+'05'!L41+'06'!L41+'07'!L41+'08'!L41+'09'!L41+'10'!L41+'11'!L41+'12'!L41</f>
        <v>0</v>
      </c>
      <c r="M41" s="242">
        <f>'01'!M41+'02'!M41+'03'!M41+'04'!M41+'05'!M41+'06'!M41+'07'!M41+'08'!M41+'09'!M41+'10'!M41+'11'!M41+'12'!M41</f>
        <v>0</v>
      </c>
      <c r="N41" s="242">
        <f>'01'!N41+'02'!N41+'03'!N41+'04'!N41+'05'!N41+'06'!N41+'07'!N41+'08'!N41+'09'!N41+'10'!N41+'11'!N41+'12'!N41</f>
        <v>0</v>
      </c>
      <c r="O41" s="242">
        <f>'01'!O41+'02'!O41+'03'!O41+'04'!O41+'05'!O41+'06'!O41+'07'!O41+'08'!O41+'09'!O41+'10'!O41+'11'!O41+'12'!O41</f>
        <v>0</v>
      </c>
      <c r="P41" s="242">
        <f>'01'!P41+'02'!P41+'03'!P41+'04'!P41+'05'!P41+'06'!P41+'07'!P41+'08'!P41+'09'!P41+'10'!P41+'11'!P41+'12'!P41</f>
        <v>0</v>
      </c>
      <c r="Q41" s="242">
        <f>'01'!Q41+'02'!Q41+'03'!Q41+'04'!Q41+'05'!Q41+'06'!Q41+'07'!Q41+'08'!Q41+'09'!Q41+'10'!Q41+'11'!Q41+'12'!Q41</f>
        <v>0</v>
      </c>
      <c r="R41" s="242">
        <f>'01'!R41+'02'!R41+'03'!R41+'04'!R41+'05'!R41+'06'!R41+'07'!R41+'08'!R41+'09'!R41+'10'!R41+'11'!R41+'12'!R41</f>
        <v>0</v>
      </c>
      <c r="S41" s="240">
        <f>'01'!S41+'02'!S41+'03'!S41+'04'!S41+'05'!S41+'06'!S41+'07'!S41+'08'!S41+'09'!S41+'10'!S41+'11'!S41+'12'!S41</f>
        <v>0</v>
      </c>
      <c r="T41" s="257">
        <f>'01'!T41+'02'!T41+'03'!T41+'04'!T41+'05'!T41+'06'!T41+'07'!T41+'08'!T41+'09'!T41+'10'!T41+'11'!T41+'12'!T41</f>
        <v>162</v>
      </c>
      <c r="U41" s="239">
        <f>'01'!U41+'02'!U41+'03'!U41+'04'!U41+'05'!U41+'06'!U41+'07'!U41+'08'!U41+'09'!U41+'10'!U41+'11'!U41+'12'!U41</f>
        <v>76</v>
      </c>
      <c r="V41" s="240">
        <f>'01'!V41+'02'!V41+'03'!V41+'04'!V41+'05'!V41+'06'!V41+'07'!V41+'08'!V41+'09'!V41+'10'!V41+'11'!V41+'12'!V41</f>
        <v>124</v>
      </c>
      <c r="W41" s="241">
        <f>'01'!W41+'02'!W41+'03'!W41+'04'!W41+'05'!W41+'06'!W41+'07'!W41+'08'!W41+'09'!W41+'10'!W41+'11'!W41+'12'!W41</f>
        <v>55</v>
      </c>
      <c r="X41" s="239">
        <f>'01'!X41+'02'!X41+'03'!X41+'04'!X41+'05'!X41+'06'!X41+'07'!X41+'08'!X41+'09'!X41+'10'!X41+'11'!X41+'12'!X41</f>
        <v>29</v>
      </c>
      <c r="Y41" s="242">
        <f>'01'!Y41+'02'!Y41+'03'!Y41+'04'!Y41+'05'!Y41+'06'!Y41+'07'!Y41+'08'!Y41+'09'!Y41+'10'!Y41+'11'!Y41+'12'!Y41</f>
        <v>25</v>
      </c>
      <c r="Z41" s="240">
        <f>'01'!Z41+'02'!Z41+'03'!Z41+'04'!Z41+'05'!Z41+'06'!Z41+'07'!Z41+'08'!Z41+'09'!Z41+'10'!Z41+'11'!Z41+'12'!Z41</f>
        <v>1</v>
      </c>
      <c r="AA41" s="264">
        <f>'01'!AA41+'02'!AA41+'03'!AA41+'04'!AA41+'05'!AA41+'06'!AA41+'07'!AA41+'08'!AA41+'09'!AA41+'10'!AA41+'11'!AA41+'12'!AA41</f>
        <v>61</v>
      </c>
      <c r="AB41" s="239">
        <f>'01'!AB41+'02'!AB41+'03'!AB41+'04'!AB41+'05'!AB41+'06'!AB41+'07'!AB41+'08'!AB41+'09'!AB41+'10'!AB41+'11'!AB41+'12'!AB41</f>
        <v>27</v>
      </c>
      <c r="AC41" s="242">
        <f>'01'!AC41+'02'!AC41+'03'!AC41+'04'!AC41+'05'!AC41+'06'!AC41+'07'!AC41+'08'!AC41+'09'!AC41+'10'!AC41+'11'!AC41+'12'!AC41</f>
        <v>34</v>
      </c>
      <c r="AD41" s="240">
        <f>'01'!AD41+'02'!AD41+'03'!AD41+'04'!AD41+'05'!AD41+'06'!AD41+'07'!AD41+'08'!AD41+'09'!AD41+'10'!AD41+'11'!AD41+'12'!AD41</f>
        <v>0</v>
      </c>
      <c r="AE41" s="244">
        <f>'01'!AE41+'02'!AE41+'03'!AE41+'04'!AE41+'05'!AE41+'06'!AE41+'07'!AE41+'08'!AE41+'09'!AE41+'10'!AE41+'11'!AE41+'12'!AE41</f>
        <v>55</v>
      </c>
      <c r="AF41" s="240">
        <f>'01'!AF41+'02'!AF41+'03'!AF41+'04'!AF41+'05'!AF41+'06'!AF41+'07'!AF41+'08'!AF41+'09'!AF41+'10'!AF41+'11'!AF41+'12'!AF41</f>
        <v>17</v>
      </c>
      <c r="AG41" s="239">
        <f>'01'!AG41+'02'!AG41+'03'!AG41+'04'!AG41+'05'!AG41+'06'!AG41+'07'!AG41+'08'!AG41+'09'!AG41+'10'!AG41+'11'!AG41+'12'!AG41</f>
        <v>3</v>
      </c>
      <c r="AH41" s="240">
        <f>'01'!AH41+'02'!AH41+'03'!AH41+'04'!AH41+'05'!AH41+'06'!AH41+'07'!AH41+'08'!AH41+'09'!AH41+'10'!AH41+'11'!AH41+'12'!AH41</f>
        <v>2</v>
      </c>
      <c r="AI41" s="248">
        <f>'01'!AI41+'02'!AI41+'03'!AI41+'04'!AI41+'05'!AI41+'06'!AI41+'07'!AI41+'08'!AI41+'09'!AI41+'10'!AI41+'11'!AI41+'12'!AI41</f>
        <v>300</v>
      </c>
      <c r="AJ41" s="246">
        <f>'01'!AJ41+'02'!AJ41+'03'!AJ41+'04'!AJ41+'05'!AJ41+'06'!AJ41+'07'!AJ41+'08'!AJ41+'09'!AJ41+'10'!AJ41+'11'!AJ41+'12'!AJ41</f>
        <v>8</v>
      </c>
      <c r="AK41" s="240">
        <f>'01'!AK41+'02'!AK41+'03'!AK41+'04'!AK41+'05'!AK41+'06'!AK41+'07'!AK41+'08'!AK41+'09'!AK41+'10'!AK41+'11'!AK41+'12'!AK41</f>
        <v>0</v>
      </c>
      <c r="AL41" s="246">
        <f>'01'!AL41+'02'!AL41+'03'!AL41+'04'!AL41+'05'!AL41+'06'!AL41+'07'!AL41+'08'!AL41+'09'!AL41+'10'!AL41+'11'!AL41+'12'!AL41</f>
        <v>21</v>
      </c>
      <c r="AM41" s="240">
        <f>'01'!AM41+'02'!AM41+'03'!AM41+'04'!AM41+'05'!AM41+'06'!AM41+'07'!AM41+'08'!AM41+'09'!AM41+'10'!AM41+'11'!AM41+'12'!AM41</f>
        <v>15</v>
      </c>
      <c r="AN41" s="249">
        <f>'01'!AN41+'02'!AN41+'03'!AN41+'04'!AN41+'05'!AN41+'06'!AN41+'07'!AN41+'08'!AN41+'09'!AN41+'10'!AN41+'11'!AN41+'12'!AN41</f>
        <v>0</v>
      </c>
      <c r="AO41" s="249">
        <f>'01'!AO41+'02'!AO41+'03'!AO41+'04'!AO41+'05'!AO41+'06'!AO41+'07'!AO41+'08'!AO41+'09'!AO41+'10'!AO41+'11'!AO41+'12'!AO41</f>
        <v>0</v>
      </c>
      <c r="AP41" s="249">
        <f>'01'!AP41+'02'!AP41+'03'!AP41+'04'!AP41+'05'!AP41+'06'!AP41+'07'!AP41+'08'!AP41+'09'!AP41+'10'!AP41+'11'!AP41+'12'!AP41</f>
        <v>90</v>
      </c>
      <c r="AQ41" s="249">
        <f>'01'!AQ41+'02'!AQ41+'03'!AQ41+'04'!AQ41+'05'!AQ41+'06'!AQ41+'07'!AQ41+'08'!AQ41+'09'!AQ41+'10'!AQ41+'11'!AQ41+'12'!AQ41</f>
        <v>0</v>
      </c>
      <c r="AR41" s="250">
        <f>'01'!AR41+'02'!AR41+'03'!AR41+'04'!AR41+'05'!AR41+'06'!AR41+'07'!AR41+'08'!AR41+'09'!AR41+'10'!AR41+'11'!AR41+'12'!AR41</f>
        <v>0</v>
      </c>
      <c r="AS41" s="251">
        <f>'01'!AS41+'02'!AS41+'03'!AS41+'04'!AS41+'05'!AS41+'06'!AS41+'07'!AS41+'08'!AS41+'09'!AS41+'10'!AS41+'11'!AS41+'12'!AS41</f>
        <v>0</v>
      </c>
      <c r="AT41" s="260">
        <f>'01'!AT41+'02'!AT41+'03'!AT41+'04'!AT41+'05'!AT41+'06'!AT41+'07'!AT41+'08'!AT41+'09'!AT41+'10'!AT41+'11'!AT41+'12'!AT41</f>
        <v>0</v>
      </c>
      <c r="AU41" s="261">
        <f>'01'!AU41+'02'!AU41+'03'!AU41+'04'!AU41+'05'!AU41+'06'!AU41+'07'!AU41+'08'!AU41+'09'!AU41+'10'!AU41+'11'!AU41+'12'!AU41</f>
        <v>0</v>
      </c>
      <c r="AV41" s="252">
        <f>'01'!AV41+'02'!AV41+'03'!AV41+'04'!AV41+'05'!AV41+'06'!AV41+'07'!AV41+'08'!AV41+'09'!AV41+'10'!AV41+'11'!AV41+'12'!AV41</f>
        <v>0</v>
      </c>
      <c r="AW41" s="246">
        <f>'01'!AW41+'02'!AW41+'03'!AW41+'04'!AW41+'05'!AW41+'06'!AW41+'07'!AW41+'08'!AW41+'09'!AW41+'10'!AW41+'11'!AW41+'12'!AW41</f>
        <v>0</v>
      </c>
      <c r="AX41" s="240">
        <f>'01'!AX41+'02'!AX41+'03'!AX41+'04'!AX41+'05'!AX41+'06'!AX41+'07'!AX41+'08'!AX41+'09'!AX41+'10'!AX41+'11'!AX41+'12'!AX41</f>
        <v>0</v>
      </c>
      <c r="AY41" s="253" t="str">
        <f t="shared" si="3"/>
        <v/>
      </c>
      <c r="AZ41" s="254"/>
      <c r="BA41" s="254"/>
      <c r="BB41" s="254"/>
      <c r="BC41" s="254"/>
      <c r="BD41" s="254"/>
      <c r="BE41" s="254"/>
      <c r="BF41" s="254"/>
      <c r="BG41" s="254"/>
      <c r="BH41" s="254"/>
      <c r="BI41" s="212"/>
      <c r="BJ41" s="212"/>
      <c r="BK41" s="212"/>
      <c r="BL41" s="212"/>
      <c r="BM41" s="212"/>
      <c r="BX41" s="201"/>
      <c r="CA41" s="255" t="str">
        <f t="shared" si="7"/>
        <v/>
      </c>
      <c r="CB41" s="255" t="str">
        <f t="shared" si="8"/>
        <v/>
      </c>
      <c r="CC41" s="255" t="str">
        <f t="shared" si="9"/>
        <v/>
      </c>
      <c r="CD41" s="255" t="str">
        <f t="shared" si="10"/>
        <v/>
      </c>
      <c r="CE41" s="255" t="str">
        <f t="shared" si="11"/>
        <v/>
      </c>
      <c r="CF41" s="255"/>
      <c r="CG41" s="256">
        <f t="shared" si="4"/>
        <v>0</v>
      </c>
      <c r="CH41" s="256">
        <f t="shared" si="5"/>
        <v>0</v>
      </c>
      <c r="CI41" s="256">
        <f t="shared" si="0"/>
        <v>0</v>
      </c>
      <c r="CJ41" s="256">
        <f t="shared" si="1"/>
        <v>0</v>
      </c>
      <c r="CK41" s="256">
        <f t="shared" si="2"/>
        <v>0</v>
      </c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</row>
    <row r="42" spans="1:104" ht="16.350000000000001" customHeight="1" x14ac:dyDescent="0.2">
      <c r="A42" s="241" t="s">
        <v>43</v>
      </c>
      <c r="B42" s="233">
        <f t="shared" si="12"/>
        <v>1903</v>
      </c>
      <c r="C42" s="239">
        <f>'01'!C42+'02'!C42+'03'!C42+'04'!C42+'05'!C42+'06'!C42+'07'!C42+'08'!C42+'09'!C42+'10'!C42+'11'!C42+'12'!C42</f>
        <v>0</v>
      </c>
      <c r="D42" s="242">
        <f>'01'!D42+'02'!D42+'03'!D42+'04'!D42+'05'!D42+'06'!D42+'07'!D42+'08'!D42+'09'!D42+'10'!D42+'11'!D42+'12'!D42</f>
        <v>0</v>
      </c>
      <c r="E42" s="242">
        <f>'01'!E42+'02'!E42+'03'!E42+'04'!E42+'05'!E42+'06'!E42+'07'!E42+'08'!E42+'09'!E42+'10'!E42+'11'!E42+'12'!E42</f>
        <v>0</v>
      </c>
      <c r="F42" s="242">
        <f>'01'!F42+'02'!F42+'03'!F42+'04'!F42+'05'!F42+'06'!F42+'07'!F42+'08'!F42+'09'!F42+'10'!F42+'11'!F42+'12'!F42</f>
        <v>70</v>
      </c>
      <c r="G42" s="242">
        <f>'01'!G42+'02'!G42+'03'!G42+'04'!G42+'05'!G42+'06'!G42+'07'!G42+'08'!G42+'09'!G42+'10'!G42+'11'!G42+'12'!G42</f>
        <v>155</v>
      </c>
      <c r="H42" s="242">
        <f>'01'!H42+'02'!H42+'03'!H42+'04'!H42+'05'!H42+'06'!H42+'07'!H42+'08'!H42+'09'!H42+'10'!H42+'11'!H42+'12'!H42</f>
        <v>176</v>
      </c>
      <c r="I42" s="242">
        <f>'01'!I42+'02'!I42+'03'!I42+'04'!I42+'05'!I42+'06'!I42+'07'!I42+'08'!I42+'09'!I42+'10'!I42+'11'!I42+'12'!I42</f>
        <v>155</v>
      </c>
      <c r="J42" s="242">
        <f>'01'!J42+'02'!J42+'03'!J42+'04'!J42+'05'!J42+'06'!J42+'07'!J42+'08'!J42+'09'!J42+'10'!J42+'11'!J42+'12'!J42</f>
        <v>185</v>
      </c>
      <c r="K42" s="242">
        <f>'01'!K42+'02'!K42+'03'!K42+'04'!K42+'05'!K42+'06'!K42+'07'!K42+'08'!K42+'09'!K42+'10'!K42+'11'!K42+'12'!K42</f>
        <v>163</v>
      </c>
      <c r="L42" s="242">
        <f>'01'!L42+'02'!L42+'03'!L42+'04'!L42+'05'!L42+'06'!L42+'07'!L42+'08'!L42+'09'!L42+'10'!L42+'11'!L42+'12'!L42</f>
        <v>215</v>
      </c>
      <c r="M42" s="242">
        <f>'01'!M42+'02'!M42+'03'!M42+'04'!M42+'05'!M42+'06'!M42+'07'!M42+'08'!M42+'09'!M42+'10'!M42+'11'!M42+'12'!M42</f>
        <v>239</v>
      </c>
      <c r="N42" s="242">
        <f>'01'!N42+'02'!N42+'03'!N42+'04'!N42+'05'!N42+'06'!N42+'07'!N42+'08'!N42+'09'!N42+'10'!N42+'11'!N42+'12'!N42</f>
        <v>208</v>
      </c>
      <c r="O42" s="242">
        <f>'01'!O42+'02'!O42+'03'!O42+'04'!O42+'05'!O42+'06'!O42+'07'!O42+'08'!O42+'09'!O42+'10'!O42+'11'!O42+'12'!O42</f>
        <v>159</v>
      </c>
      <c r="P42" s="242">
        <f>'01'!P42+'02'!P42+'03'!P42+'04'!P42+'05'!P42+'06'!P42+'07'!P42+'08'!P42+'09'!P42+'10'!P42+'11'!P42+'12'!P42</f>
        <v>116</v>
      </c>
      <c r="Q42" s="242">
        <f>'01'!Q42+'02'!Q42+'03'!Q42+'04'!Q42+'05'!Q42+'06'!Q42+'07'!Q42+'08'!Q42+'09'!Q42+'10'!Q42+'11'!Q42+'12'!Q42</f>
        <v>43</v>
      </c>
      <c r="R42" s="242">
        <f>'01'!R42+'02'!R42+'03'!R42+'04'!R42+'05'!R42+'06'!R42+'07'!R42+'08'!R42+'09'!R42+'10'!R42+'11'!R42+'12'!R42</f>
        <v>8</v>
      </c>
      <c r="S42" s="240">
        <f>'01'!S42+'02'!S42+'03'!S42+'04'!S42+'05'!S42+'06'!S42+'07'!S42+'08'!S42+'09'!S42+'10'!S42+'11'!S42+'12'!S42</f>
        <v>11</v>
      </c>
      <c r="T42" s="257">
        <f>'01'!T42+'02'!T42+'03'!T42+'04'!T42+'05'!T42+'06'!T42+'07'!T42+'08'!T42+'09'!T42+'10'!T42+'11'!T42+'12'!T42</f>
        <v>1901</v>
      </c>
      <c r="U42" s="239">
        <f>'01'!U42+'02'!U42+'03'!U42+'04'!U42+'05'!U42+'06'!U42+'07'!U42+'08'!U42+'09'!U42+'10'!U42+'11'!U42+'12'!U42</f>
        <v>914</v>
      </c>
      <c r="V42" s="240">
        <f>'01'!V42+'02'!V42+'03'!V42+'04'!V42+'05'!V42+'06'!V42+'07'!V42+'08'!V42+'09'!V42+'10'!V42+'11'!V42+'12'!V42</f>
        <v>989</v>
      </c>
      <c r="W42" s="241">
        <f>'01'!W42+'02'!W42+'03'!W42+'04'!W42+'05'!W42+'06'!W42+'07'!W42+'08'!W42+'09'!W42+'10'!W42+'11'!W42+'12'!W42</f>
        <v>0</v>
      </c>
      <c r="X42" s="239">
        <f>'01'!X42+'02'!X42+'03'!X42+'04'!X42+'05'!X42+'06'!X42+'07'!X42+'08'!X42+'09'!X42+'10'!X42+'11'!X42+'12'!X42</f>
        <v>0</v>
      </c>
      <c r="Y42" s="242">
        <f>'01'!Y42+'02'!Y42+'03'!Y42+'04'!Y42+'05'!Y42+'06'!Y42+'07'!Y42+'08'!Y42+'09'!Y42+'10'!Y42+'11'!Y42+'12'!Y42</f>
        <v>0</v>
      </c>
      <c r="Z42" s="240">
        <f>'01'!Z42+'02'!Z42+'03'!Z42+'04'!Z42+'05'!Z42+'06'!Z42+'07'!Z42+'08'!Z42+'09'!Z42+'10'!Z42+'11'!Z42+'12'!Z42</f>
        <v>0</v>
      </c>
      <c r="AA42" s="264">
        <f>'01'!AA42+'02'!AA42+'03'!AA42+'04'!AA42+'05'!AA42+'06'!AA42+'07'!AA42+'08'!AA42+'09'!AA42+'10'!AA42+'11'!AA42+'12'!AA42</f>
        <v>242</v>
      </c>
      <c r="AB42" s="239">
        <f>'01'!AB42+'02'!AB42+'03'!AB42+'04'!AB42+'05'!AB42+'06'!AB42+'07'!AB42+'08'!AB42+'09'!AB42+'10'!AB42+'11'!AB42+'12'!AB42</f>
        <v>130</v>
      </c>
      <c r="AC42" s="242">
        <f>'01'!AC42+'02'!AC42+'03'!AC42+'04'!AC42+'05'!AC42+'06'!AC42+'07'!AC42+'08'!AC42+'09'!AC42+'10'!AC42+'11'!AC42+'12'!AC42</f>
        <v>112</v>
      </c>
      <c r="AD42" s="240">
        <f>'01'!AD42+'02'!AD42+'03'!AD42+'04'!AD42+'05'!AD42+'06'!AD42+'07'!AD42+'08'!AD42+'09'!AD42+'10'!AD42+'11'!AD42+'12'!AD42</f>
        <v>0</v>
      </c>
      <c r="AE42" s="244">
        <f>'01'!AE42+'02'!AE42+'03'!AE42+'04'!AE42+'05'!AE42+'06'!AE42+'07'!AE42+'08'!AE42+'09'!AE42+'10'!AE42+'11'!AE42+'12'!AE42</f>
        <v>111</v>
      </c>
      <c r="AF42" s="240">
        <f>'01'!AF42+'02'!AF42+'03'!AF42+'04'!AF42+'05'!AF42+'06'!AF42+'07'!AF42+'08'!AF42+'09'!AF42+'10'!AF42+'11'!AF42+'12'!AF42</f>
        <v>56</v>
      </c>
      <c r="AG42" s="239">
        <f>'01'!AG42+'02'!AG42+'03'!AG42+'04'!AG42+'05'!AG42+'06'!AG42+'07'!AG42+'08'!AG42+'09'!AG42+'10'!AG42+'11'!AG42+'12'!AG42</f>
        <v>47</v>
      </c>
      <c r="AH42" s="257">
        <f>'01'!AH42+'02'!AH42+'03'!AH42+'04'!AH42+'05'!AH42+'06'!AH42+'07'!AH42+'08'!AH42+'09'!AH42+'10'!AH42+'11'!AH42+'12'!AH42</f>
        <v>195</v>
      </c>
      <c r="AI42" s="248">
        <f>'01'!AI42+'02'!AI42+'03'!AI42+'04'!AI42+'05'!AI42+'06'!AI42+'07'!AI42+'08'!AI42+'09'!AI42+'10'!AI42+'11'!AI42+'12'!AI42</f>
        <v>2659</v>
      </c>
      <c r="AJ42" s="246">
        <f>'01'!AJ42+'02'!AJ42+'03'!AJ42+'04'!AJ42+'05'!AJ42+'06'!AJ42+'07'!AJ42+'08'!AJ42+'09'!AJ42+'10'!AJ42+'11'!AJ42+'12'!AJ42</f>
        <v>0</v>
      </c>
      <c r="AK42" s="240">
        <f>'01'!AK42+'02'!AK42+'03'!AK42+'04'!AK42+'05'!AK42+'06'!AK42+'07'!AK42+'08'!AK42+'09'!AK42+'10'!AK42+'11'!AK42+'12'!AK42</f>
        <v>8</v>
      </c>
      <c r="AL42" s="246">
        <f>'01'!AL42+'02'!AL42+'03'!AL42+'04'!AL42+'05'!AL42+'06'!AL42+'07'!AL42+'08'!AL42+'09'!AL42+'10'!AL42+'11'!AL42+'12'!AL42</f>
        <v>0</v>
      </c>
      <c r="AM42" s="240">
        <f>'01'!AM42+'02'!AM42+'03'!AM42+'04'!AM42+'05'!AM42+'06'!AM42+'07'!AM42+'08'!AM42+'09'!AM42+'10'!AM42+'11'!AM42+'12'!AM42</f>
        <v>126</v>
      </c>
      <c r="AN42" s="249">
        <f>'01'!AN42+'02'!AN42+'03'!AN42+'04'!AN42+'05'!AN42+'06'!AN42+'07'!AN42+'08'!AN42+'09'!AN42+'10'!AN42+'11'!AN42+'12'!AN42</f>
        <v>0</v>
      </c>
      <c r="AO42" s="249">
        <f>'01'!AO42+'02'!AO42+'03'!AO42+'04'!AO42+'05'!AO42+'06'!AO42+'07'!AO42+'08'!AO42+'09'!AO42+'10'!AO42+'11'!AO42+'12'!AO42</f>
        <v>0</v>
      </c>
      <c r="AP42" s="249">
        <f>'01'!AP42+'02'!AP42+'03'!AP42+'04'!AP42+'05'!AP42+'06'!AP42+'07'!AP42+'08'!AP42+'09'!AP42+'10'!AP42+'11'!AP42+'12'!AP42</f>
        <v>0</v>
      </c>
      <c r="AQ42" s="249">
        <f>'01'!AQ42+'02'!AQ42+'03'!AQ42+'04'!AQ42+'05'!AQ42+'06'!AQ42+'07'!AQ42+'08'!AQ42+'09'!AQ42+'10'!AQ42+'11'!AQ42+'12'!AQ42</f>
        <v>0</v>
      </c>
      <c r="AR42" s="250">
        <f>'01'!AR42+'02'!AR42+'03'!AR42+'04'!AR42+'05'!AR42+'06'!AR42+'07'!AR42+'08'!AR42+'09'!AR42+'10'!AR42+'11'!AR42+'12'!AR42</f>
        <v>0</v>
      </c>
      <c r="AS42" s="251">
        <f>'01'!AS42+'02'!AS42+'03'!AS42+'04'!AS42+'05'!AS42+'06'!AS42+'07'!AS42+'08'!AS42+'09'!AS42+'10'!AS42+'11'!AS42+'12'!AS42</f>
        <v>0</v>
      </c>
      <c r="AT42" s="260">
        <f>'01'!AT42+'02'!AT42+'03'!AT42+'04'!AT42+'05'!AT42+'06'!AT42+'07'!AT42+'08'!AT42+'09'!AT42+'10'!AT42+'11'!AT42+'12'!AT42</f>
        <v>0</v>
      </c>
      <c r="AU42" s="261">
        <f>'01'!AU42+'02'!AU42+'03'!AU42+'04'!AU42+'05'!AU42+'06'!AU42+'07'!AU42+'08'!AU42+'09'!AU42+'10'!AU42+'11'!AU42+'12'!AU42</f>
        <v>0</v>
      </c>
      <c r="AV42" s="252">
        <f>'01'!AV42+'02'!AV42+'03'!AV42+'04'!AV42+'05'!AV42+'06'!AV42+'07'!AV42+'08'!AV42+'09'!AV42+'10'!AV42+'11'!AV42+'12'!AV42</f>
        <v>0</v>
      </c>
      <c r="AW42" s="246">
        <f>'01'!AW42+'02'!AW42+'03'!AW42+'04'!AW42+'05'!AW42+'06'!AW42+'07'!AW42+'08'!AW42+'09'!AW42+'10'!AW42+'11'!AW42+'12'!AW42</f>
        <v>0</v>
      </c>
      <c r="AX42" s="240">
        <f>'01'!AX42+'02'!AX42+'03'!AX42+'04'!AX42+'05'!AX42+'06'!AX42+'07'!AX42+'08'!AX42+'09'!AX42+'10'!AX42+'11'!AX42+'12'!AX42</f>
        <v>0</v>
      </c>
      <c r="AY42" s="253" t="str">
        <f t="shared" si="3"/>
        <v/>
      </c>
      <c r="AZ42" s="254"/>
      <c r="BA42" s="254"/>
      <c r="BB42" s="254"/>
      <c r="BC42" s="254"/>
      <c r="BD42" s="254"/>
      <c r="BE42" s="254"/>
      <c r="BF42" s="254"/>
      <c r="BG42" s="254"/>
      <c r="BH42" s="254"/>
      <c r="BI42" s="212"/>
      <c r="BJ42" s="212"/>
      <c r="BK42" s="212"/>
      <c r="BL42" s="212"/>
      <c r="BM42" s="212"/>
      <c r="BX42" s="201"/>
      <c r="CA42" s="255" t="str">
        <f t="shared" si="7"/>
        <v/>
      </c>
      <c r="CB42" s="255" t="str">
        <f t="shared" si="8"/>
        <v/>
      </c>
      <c r="CC42" s="255" t="str">
        <f t="shared" si="9"/>
        <v/>
      </c>
      <c r="CD42" s="255" t="str">
        <f t="shared" si="10"/>
        <v/>
      </c>
      <c r="CE42" s="255" t="str">
        <f t="shared" si="11"/>
        <v/>
      </c>
      <c r="CF42" s="255"/>
      <c r="CG42" s="256">
        <f t="shared" si="4"/>
        <v>0</v>
      </c>
      <c r="CH42" s="256">
        <f t="shared" si="5"/>
        <v>0</v>
      </c>
      <c r="CI42" s="256">
        <f t="shared" si="0"/>
        <v>0</v>
      </c>
      <c r="CJ42" s="256">
        <f t="shared" si="1"/>
        <v>0</v>
      </c>
      <c r="CK42" s="256">
        <f t="shared" si="2"/>
        <v>0</v>
      </c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</row>
    <row r="43" spans="1:104" ht="16.350000000000001" customHeight="1" x14ac:dyDescent="0.2">
      <c r="A43" s="241" t="s">
        <v>44</v>
      </c>
      <c r="B43" s="233">
        <f t="shared" si="12"/>
        <v>580</v>
      </c>
      <c r="C43" s="239">
        <f>'01'!C43+'02'!C43+'03'!C43+'04'!C43+'05'!C43+'06'!C43+'07'!C43+'08'!C43+'09'!C43+'10'!C43+'11'!C43+'12'!C43</f>
        <v>171</v>
      </c>
      <c r="D43" s="242">
        <f>'01'!D43+'02'!D43+'03'!D43+'04'!D43+'05'!D43+'06'!D43+'07'!D43+'08'!D43+'09'!D43+'10'!D43+'11'!D43+'12'!D43</f>
        <v>243</v>
      </c>
      <c r="E43" s="242">
        <f>'01'!E43+'02'!E43+'03'!E43+'04'!E43+'05'!E43+'06'!E43+'07'!E43+'08'!E43+'09'!E43+'10'!E43+'11'!E43+'12'!E43</f>
        <v>157</v>
      </c>
      <c r="F43" s="242">
        <f>'01'!F43+'02'!F43+'03'!F43+'04'!F43+'05'!F43+'06'!F43+'07'!F43+'08'!F43+'09'!F43+'10'!F43+'11'!F43+'12'!F43</f>
        <v>9</v>
      </c>
      <c r="G43" s="242">
        <f>'01'!G43+'02'!G43+'03'!G43+'04'!G43+'05'!G43+'06'!G43+'07'!G43+'08'!G43+'09'!G43+'10'!G43+'11'!G43+'12'!G43</f>
        <v>0</v>
      </c>
      <c r="H43" s="242">
        <f>'01'!H43+'02'!H43+'03'!H43+'04'!H43+'05'!H43+'06'!H43+'07'!H43+'08'!H43+'09'!H43+'10'!H43+'11'!H43+'12'!H43</f>
        <v>0</v>
      </c>
      <c r="I43" s="242">
        <f>'01'!I43+'02'!I43+'03'!I43+'04'!I43+'05'!I43+'06'!I43+'07'!I43+'08'!I43+'09'!I43+'10'!I43+'11'!I43+'12'!I43</f>
        <v>0</v>
      </c>
      <c r="J43" s="242">
        <f>'01'!J43+'02'!J43+'03'!J43+'04'!J43+'05'!J43+'06'!J43+'07'!J43+'08'!J43+'09'!J43+'10'!J43+'11'!J43+'12'!J43</f>
        <v>0</v>
      </c>
      <c r="K43" s="242">
        <f>'01'!K43+'02'!K43+'03'!K43+'04'!K43+'05'!K43+'06'!K43+'07'!K43+'08'!K43+'09'!K43+'10'!K43+'11'!K43+'12'!K43</f>
        <v>0</v>
      </c>
      <c r="L43" s="242">
        <f>'01'!L43+'02'!L43+'03'!L43+'04'!L43+'05'!L43+'06'!L43+'07'!L43+'08'!L43+'09'!L43+'10'!L43+'11'!L43+'12'!L43</f>
        <v>0</v>
      </c>
      <c r="M43" s="242">
        <f>'01'!M43+'02'!M43+'03'!M43+'04'!M43+'05'!M43+'06'!M43+'07'!M43+'08'!M43+'09'!M43+'10'!M43+'11'!M43+'12'!M43</f>
        <v>0</v>
      </c>
      <c r="N43" s="242">
        <f>'01'!N43+'02'!N43+'03'!N43+'04'!N43+'05'!N43+'06'!N43+'07'!N43+'08'!N43+'09'!N43+'10'!N43+'11'!N43+'12'!N43</f>
        <v>0</v>
      </c>
      <c r="O43" s="242">
        <f>'01'!O43+'02'!O43+'03'!O43+'04'!O43+'05'!O43+'06'!O43+'07'!O43+'08'!O43+'09'!O43+'10'!O43+'11'!O43+'12'!O43</f>
        <v>0</v>
      </c>
      <c r="P43" s="242">
        <f>'01'!P43+'02'!P43+'03'!P43+'04'!P43+'05'!P43+'06'!P43+'07'!P43+'08'!P43+'09'!P43+'10'!P43+'11'!P43+'12'!P43</f>
        <v>0</v>
      </c>
      <c r="Q43" s="242">
        <f>'01'!Q43+'02'!Q43+'03'!Q43+'04'!Q43+'05'!Q43+'06'!Q43+'07'!Q43+'08'!Q43+'09'!Q43+'10'!Q43+'11'!Q43+'12'!Q43</f>
        <v>0</v>
      </c>
      <c r="R43" s="242">
        <f>'01'!R43+'02'!R43+'03'!R43+'04'!R43+'05'!R43+'06'!R43+'07'!R43+'08'!R43+'09'!R43+'10'!R43+'11'!R43+'12'!R43</f>
        <v>0</v>
      </c>
      <c r="S43" s="240">
        <f>'01'!S43+'02'!S43+'03'!S43+'04'!S43+'05'!S43+'06'!S43+'07'!S43+'08'!S43+'09'!S43+'10'!S43+'11'!S43+'12'!S43</f>
        <v>0</v>
      </c>
      <c r="T43" s="257">
        <f>'01'!T43+'02'!T43+'03'!T43+'04'!T43+'05'!T43+'06'!T43+'07'!T43+'08'!T43+'09'!T43+'10'!T43+'11'!T43+'12'!T43</f>
        <v>580</v>
      </c>
      <c r="U43" s="239">
        <f>'01'!U43+'02'!U43+'03'!U43+'04'!U43+'05'!U43+'06'!U43+'07'!U43+'08'!U43+'09'!U43+'10'!U43+'11'!U43+'12'!U43</f>
        <v>487</v>
      </c>
      <c r="V43" s="240">
        <f>'01'!V43+'02'!V43+'03'!V43+'04'!V43+'05'!V43+'06'!V43+'07'!V43+'08'!V43+'09'!V43+'10'!V43+'11'!V43+'12'!V43</f>
        <v>93</v>
      </c>
      <c r="W43" s="241">
        <f>'01'!W43+'02'!W43+'03'!W43+'04'!W43+'05'!W43+'06'!W43+'07'!W43+'08'!W43+'09'!W43+'10'!W43+'11'!W43+'12'!W43</f>
        <v>272</v>
      </c>
      <c r="X43" s="239">
        <f>'01'!X43+'02'!X43+'03'!X43+'04'!X43+'05'!X43+'06'!X43+'07'!X43+'08'!X43+'09'!X43+'10'!X43+'11'!X43+'12'!X43</f>
        <v>75</v>
      </c>
      <c r="Y43" s="242">
        <f>'01'!Y43+'02'!Y43+'03'!Y43+'04'!Y43+'05'!Y43+'06'!Y43+'07'!Y43+'08'!Y43+'09'!Y43+'10'!Y43+'11'!Y43+'12'!Y43</f>
        <v>190</v>
      </c>
      <c r="Z43" s="240">
        <f>'01'!Z43+'02'!Z43+'03'!Z43+'04'!Z43+'05'!Z43+'06'!Z43+'07'!Z43+'08'!Z43+'09'!Z43+'10'!Z43+'11'!Z43+'12'!Z43</f>
        <v>7</v>
      </c>
      <c r="AA43" s="264">
        <f>'01'!AA43+'02'!AA43+'03'!AA43+'04'!AA43+'05'!AA43+'06'!AA43+'07'!AA43+'08'!AA43+'09'!AA43+'10'!AA43+'11'!AA43+'12'!AA43</f>
        <v>2</v>
      </c>
      <c r="AB43" s="239">
        <f>'01'!AB43+'02'!AB43+'03'!AB43+'04'!AB43+'05'!AB43+'06'!AB43+'07'!AB43+'08'!AB43+'09'!AB43+'10'!AB43+'11'!AB43+'12'!AB43</f>
        <v>0</v>
      </c>
      <c r="AC43" s="242">
        <f>'01'!AC43+'02'!AC43+'03'!AC43+'04'!AC43+'05'!AC43+'06'!AC43+'07'!AC43+'08'!AC43+'09'!AC43+'10'!AC43+'11'!AC43+'12'!AC43</f>
        <v>2</v>
      </c>
      <c r="AD43" s="240">
        <f>'01'!AD43+'02'!AD43+'03'!AD43+'04'!AD43+'05'!AD43+'06'!AD43+'07'!AD43+'08'!AD43+'09'!AD43+'10'!AD43+'11'!AD43+'12'!AD43</f>
        <v>0</v>
      </c>
      <c r="AE43" s="244">
        <f>'01'!AE43+'02'!AE43+'03'!AE43+'04'!AE43+'05'!AE43+'06'!AE43+'07'!AE43+'08'!AE43+'09'!AE43+'10'!AE43+'11'!AE43+'12'!AE43</f>
        <v>73</v>
      </c>
      <c r="AF43" s="249">
        <f>'01'!AF43+'02'!AF43+'03'!AF43+'04'!AF43+'05'!AF43+'06'!AF43+'07'!AF43+'08'!AF43+'09'!AF43+'10'!AF43+'11'!AF43+'12'!AF43</f>
        <v>0</v>
      </c>
      <c r="AG43" s="239">
        <f>'01'!AG43+'02'!AG43+'03'!AG43+'04'!AG43+'05'!AG43+'06'!AG43+'07'!AG43+'08'!AG43+'09'!AG43+'10'!AG43+'11'!AG43+'12'!AG43</f>
        <v>42</v>
      </c>
      <c r="AH43" s="257">
        <f>'01'!AH43+'02'!AH43+'03'!AH43+'04'!AH43+'05'!AH43+'06'!AH43+'07'!AH43+'08'!AH43+'09'!AH43+'10'!AH43+'11'!AH43+'12'!AH43</f>
        <v>48</v>
      </c>
      <c r="AI43" s="248">
        <f>'01'!AI43+'02'!AI43+'03'!AI43+'04'!AI43+'05'!AI43+'06'!AI43+'07'!AI43+'08'!AI43+'09'!AI43+'10'!AI43+'11'!AI43+'12'!AI43</f>
        <v>0</v>
      </c>
      <c r="AJ43" s="246">
        <f>'01'!AJ43+'02'!AJ43+'03'!AJ43+'04'!AJ43+'05'!AJ43+'06'!AJ43+'07'!AJ43+'08'!AJ43+'09'!AJ43+'10'!AJ43+'11'!AJ43+'12'!AJ43</f>
        <v>1</v>
      </c>
      <c r="AK43" s="240">
        <f>'01'!AK43+'02'!AK43+'03'!AK43+'04'!AK43+'05'!AK43+'06'!AK43+'07'!AK43+'08'!AK43+'09'!AK43+'10'!AK43+'11'!AK43+'12'!AK43</f>
        <v>0</v>
      </c>
      <c r="AL43" s="246">
        <f>'01'!AL43+'02'!AL43+'03'!AL43+'04'!AL43+'05'!AL43+'06'!AL43+'07'!AL43+'08'!AL43+'09'!AL43+'10'!AL43+'11'!AL43+'12'!AL43</f>
        <v>89</v>
      </c>
      <c r="AM43" s="240">
        <f>'01'!AM43+'02'!AM43+'03'!AM43+'04'!AM43+'05'!AM43+'06'!AM43+'07'!AM43+'08'!AM43+'09'!AM43+'10'!AM43+'11'!AM43+'12'!AM43</f>
        <v>0</v>
      </c>
      <c r="AN43" s="249">
        <f>'01'!AN43+'02'!AN43+'03'!AN43+'04'!AN43+'05'!AN43+'06'!AN43+'07'!AN43+'08'!AN43+'09'!AN43+'10'!AN43+'11'!AN43+'12'!AN43</f>
        <v>0</v>
      </c>
      <c r="AO43" s="249">
        <f>'01'!AO43+'02'!AO43+'03'!AO43+'04'!AO43+'05'!AO43+'06'!AO43+'07'!AO43+'08'!AO43+'09'!AO43+'10'!AO43+'11'!AO43+'12'!AO43</f>
        <v>0</v>
      </c>
      <c r="AP43" s="249">
        <f>'01'!AP43+'02'!AP43+'03'!AP43+'04'!AP43+'05'!AP43+'06'!AP43+'07'!AP43+'08'!AP43+'09'!AP43+'10'!AP43+'11'!AP43+'12'!AP43</f>
        <v>0</v>
      </c>
      <c r="AQ43" s="249">
        <f>'01'!AQ43+'02'!AQ43+'03'!AQ43+'04'!AQ43+'05'!AQ43+'06'!AQ43+'07'!AQ43+'08'!AQ43+'09'!AQ43+'10'!AQ43+'11'!AQ43+'12'!AQ43</f>
        <v>0</v>
      </c>
      <c r="AR43" s="250">
        <f>'01'!AR43+'02'!AR43+'03'!AR43+'04'!AR43+'05'!AR43+'06'!AR43+'07'!AR43+'08'!AR43+'09'!AR43+'10'!AR43+'11'!AR43+'12'!AR43</f>
        <v>0</v>
      </c>
      <c r="AS43" s="251">
        <f>'01'!AS43+'02'!AS43+'03'!AS43+'04'!AS43+'05'!AS43+'06'!AS43+'07'!AS43+'08'!AS43+'09'!AS43+'10'!AS43+'11'!AS43+'12'!AS43</f>
        <v>0</v>
      </c>
      <c r="AT43" s="260">
        <f>'01'!AT43+'02'!AT43+'03'!AT43+'04'!AT43+'05'!AT43+'06'!AT43+'07'!AT43+'08'!AT43+'09'!AT43+'10'!AT43+'11'!AT43+'12'!AT43</f>
        <v>0</v>
      </c>
      <c r="AU43" s="261">
        <f>'01'!AU43+'02'!AU43+'03'!AU43+'04'!AU43+'05'!AU43+'06'!AU43+'07'!AU43+'08'!AU43+'09'!AU43+'10'!AU43+'11'!AU43+'12'!AU43</f>
        <v>0</v>
      </c>
      <c r="AV43" s="252">
        <f>'01'!AV43+'02'!AV43+'03'!AV43+'04'!AV43+'05'!AV43+'06'!AV43+'07'!AV43+'08'!AV43+'09'!AV43+'10'!AV43+'11'!AV43+'12'!AV43</f>
        <v>0</v>
      </c>
      <c r="AW43" s="246">
        <f>'01'!AW43+'02'!AW43+'03'!AW43+'04'!AW43+'05'!AW43+'06'!AW43+'07'!AW43+'08'!AW43+'09'!AW43+'10'!AW43+'11'!AW43+'12'!AW43</f>
        <v>0</v>
      </c>
      <c r="AX43" s="240">
        <f>'01'!AX43+'02'!AX43+'03'!AX43+'04'!AX43+'05'!AX43+'06'!AX43+'07'!AX43+'08'!AX43+'09'!AX43+'10'!AX43+'11'!AX43+'12'!AX43</f>
        <v>0</v>
      </c>
      <c r="AY43" s="253" t="str">
        <f t="shared" si="3"/>
        <v/>
      </c>
      <c r="AZ43" s="254"/>
      <c r="BA43" s="254"/>
      <c r="BB43" s="254"/>
      <c r="BC43" s="254"/>
      <c r="BD43" s="254"/>
      <c r="BE43" s="254"/>
      <c r="BF43" s="254"/>
      <c r="BG43" s="254"/>
      <c r="BH43" s="254"/>
      <c r="BI43" s="212"/>
      <c r="BJ43" s="212"/>
      <c r="BK43" s="212"/>
      <c r="BL43" s="212"/>
      <c r="BM43" s="212"/>
      <c r="BX43" s="201"/>
      <c r="CA43" s="255" t="str">
        <f t="shared" si="7"/>
        <v/>
      </c>
      <c r="CB43" s="255" t="str">
        <f t="shared" si="8"/>
        <v/>
      </c>
      <c r="CC43" s="255" t="str">
        <f t="shared" si="9"/>
        <v/>
      </c>
      <c r="CD43" s="255" t="str">
        <f t="shared" si="10"/>
        <v/>
      </c>
      <c r="CE43" s="255" t="str">
        <f t="shared" si="11"/>
        <v/>
      </c>
      <c r="CF43" s="255"/>
      <c r="CG43" s="256">
        <f t="shared" si="4"/>
        <v>0</v>
      </c>
      <c r="CH43" s="256">
        <f t="shared" si="5"/>
        <v>0</v>
      </c>
      <c r="CI43" s="256">
        <f t="shared" si="0"/>
        <v>0</v>
      </c>
      <c r="CJ43" s="256">
        <f t="shared" si="1"/>
        <v>0</v>
      </c>
      <c r="CK43" s="256">
        <f t="shared" si="2"/>
        <v>0</v>
      </c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</row>
    <row r="44" spans="1:104" ht="16.350000000000001" customHeight="1" x14ac:dyDescent="0.2">
      <c r="A44" s="241" t="s">
        <v>45</v>
      </c>
      <c r="B44" s="233">
        <f t="shared" si="12"/>
        <v>6060</v>
      </c>
      <c r="C44" s="239">
        <f>'01'!C44+'02'!C44+'03'!C44+'04'!C44+'05'!C44+'06'!C44+'07'!C44+'08'!C44+'09'!C44+'10'!C44+'11'!C44+'12'!C44</f>
        <v>0</v>
      </c>
      <c r="D44" s="242">
        <f>'01'!D44+'02'!D44+'03'!D44+'04'!D44+'05'!D44+'06'!D44+'07'!D44+'08'!D44+'09'!D44+'10'!D44+'11'!D44+'12'!D44</f>
        <v>0</v>
      </c>
      <c r="E44" s="242">
        <f>'01'!E44+'02'!E44+'03'!E44+'04'!E44+'05'!E44+'06'!E44+'07'!E44+'08'!E44+'09'!E44+'10'!E44+'11'!E44+'12'!E44</f>
        <v>1</v>
      </c>
      <c r="F44" s="242">
        <f>'01'!F44+'02'!F44+'03'!F44+'04'!F44+'05'!F44+'06'!F44+'07'!F44+'08'!F44+'09'!F44+'10'!F44+'11'!F44+'12'!F44</f>
        <v>81</v>
      </c>
      <c r="G44" s="242">
        <f>'01'!G44+'02'!G44+'03'!G44+'04'!G44+'05'!G44+'06'!G44+'07'!G44+'08'!G44+'09'!G44+'10'!G44+'11'!G44+'12'!G44</f>
        <v>106</v>
      </c>
      <c r="H44" s="242">
        <f>'01'!H44+'02'!H44+'03'!H44+'04'!H44+'05'!H44+'06'!H44+'07'!H44+'08'!H44+'09'!H44+'10'!H44+'11'!H44+'12'!H44</f>
        <v>116</v>
      </c>
      <c r="I44" s="242">
        <f>'01'!I44+'02'!I44+'03'!I44+'04'!I44+'05'!I44+'06'!I44+'07'!I44+'08'!I44+'09'!I44+'10'!I44+'11'!I44+'12'!I44</f>
        <v>193</v>
      </c>
      <c r="J44" s="242">
        <f>'01'!J44+'02'!J44+'03'!J44+'04'!J44+'05'!J44+'06'!J44+'07'!J44+'08'!J44+'09'!J44+'10'!J44+'11'!J44+'12'!J44</f>
        <v>363</v>
      </c>
      <c r="K44" s="242">
        <f>'01'!K44+'02'!K44+'03'!K44+'04'!K44+'05'!K44+'06'!K44+'07'!K44+'08'!K44+'09'!K44+'10'!K44+'11'!K44+'12'!K44</f>
        <v>399</v>
      </c>
      <c r="L44" s="242">
        <f>'01'!L44+'02'!L44+'03'!L44+'04'!L44+'05'!L44+'06'!L44+'07'!L44+'08'!L44+'09'!L44+'10'!L44+'11'!L44+'12'!L44</f>
        <v>621</v>
      </c>
      <c r="M44" s="242">
        <f>'01'!M44+'02'!M44+'03'!M44+'04'!M44+'05'!M44+'06'!M44+'07'!M44+'08'!M44+'09'!M44+'10'!M44+'11'!M44+'12'!M44</f>
        <v>588</v>
      </c>
      <c r="N44" s="242">
        <f>'01'!N44+'02'!N44+'03'!N44+'04'!N44+'05'!N44+'06'!N44+'07'!N44+'08'!N44+'09'!N44+'10'!N44+'11'!N44+'12'!N44</f>
        <v>720</v>
      </c>
      <c r="O44" s="242">
        <f>'01'!O44+'02'!O44+'03'!O44+'04'!O44+'05'!O44+'06'!O44+'07'!O44+'08'!O44+'09'!O44+'10'!O44+'11'!O44+'12'!O44</f>
        <v>710</v>
      </c>
      <c r="P44" s="242">
        <f>'01'!P44+'02'!P44+'03'!P44+'04'!P44+'05'!P44+'06'!P44+'07'!P44+'08'!P44+'09'!P44+'10'!P44+'11'!P44+'12'!P44</f>
        <v>772</v>
      </c>
      <c r="Q44" s="242">
        <f>'01'!Q44+'02'!Q44+'03'!Q44+'04'!Q44+'05'!Q44+'06'!Q44+'07'!Q44+'08'!Q44+'09'!Q44+'10'!Q44+'11'!Q44+'12'!Q44</f>
        <v>600</v>
      </c>
      <c r="R44" s="242">
        <f>'01'!R44+'02'!R44+'03'!R44+'04'!R44+'05'!R44+'06'!R44+'07'!R44+'08'!R44+'09'!R44+'10'!R44+'11'!R44+'12'!R44</f>
        <v>417</v>
      </c>
      <c r="S44" s="240">
        <f>'01'!S44+'02'!S44+'03'!S44+'04'!S44+'05'!S44+'06'!S44+'07'!S44+'08'!S44+'09'!S44+'10'!S44+'11'!S44+'12'!S44</f>
        <v>373</v>
      </c>
      <c r="T44" s="257">
        <f>'01'!T44+'02'!T44+'03'!T44+'04'!T44+'05'!T44+'06'!T44+'07'!T44+'08'!T44+'09'!T44+'10'!T44+'11'!T44+'12'!T44</f>
        <v>6012</v>
      </c>
      <c r="U44" s="239">
        <f>'01'!U44+'02'!U44+'03'!U44+'04'!U44+'05'!U44+'06'!U44+'07'!U44+'08'!U44+'09'!U44+'10'!U44+'11'!U44+'12'!U44</f>
        <v>1746</v>
      </c>
      <c r="V44" s="240">
        <f>'01'!V44+'02'!V44+'03'!V44+'04'!V44+'05'!V44+'06'!V44+'07'!V44+'08'!V44+'09'!V44+'10'!V44+'11'!V44+'12'!V44</f>
        <v>4314</v>
      </c>
      <c r="W44" s="241">
        <f>'01'!W44+'02'!W44+'03'!W44+'04'!W44+'05'!W44+'06'!W44+'07'!W44+'08'!W44+'09'!W44+'10'!W44+'11'!W44+'12'!W44</f>
        <v>0</v>
      </c>
      <c r="X44" s="239">
        <f>'01'!X44+'02'!X44+'03'!X44+'04'!X44+'05'!X44+'06'!X44+'07'!X44+'08'!X44+'09'!X44+'10'!X44+'11'!X44+'12'!X44</f>
        <v>0</v>
      </c>
      <c r="Y44" s="242">
        <f>'01'!Y44+'02'!Y44+'03'!Y44+'04'!Y44+'05'!Y44+'06'!Y44+'07'!Y44+'08'!Y44+'09'!Y44+'10'!Y44+'11'!Y44+'12'!Y44</f>
        <v>0</v>
      </c>
      <c r="Z44" s="240">
        <f>'01'!Z44+'02'!Z44+'03'!Z44+'04'!Z44+'05'!Z44+'06'!Z44+'07'!Z44+'08'!Z44+'09'!Z44+'10'!Z44+'11'!Z44+'12'!Z44</f>
        <v>0</v>
      </c>
      <c r="AA44" s="264">
        <f>'01'!AA44+'02'!AA44+'03'!AA44+'04'!AA44+'05'!AA44+'06'!AA44+'07'!AA44+'08'!AA44+'09'!AA44+'10'!AA44+'11'!AA44+'12'!AA44</f>
        <v>2347</v>
      </c>
      <c r="AB44" s="239">
        <f>'01'!AB44+'02'!AB44+'03'!AB44+'04'!AB44+'05'!AB44+'06'!AB44+'07'!AB44+'08'!AB44+'09'!AB44+'10'!AB44+'11'!AB44+'12'!AB44</f>
        <v>774</v>
      </c>
      <c r="AC44" s="242">
        <f>'01'!AC44+'02'!AC44+'03'!AC44+'04'!AC44+'05'!AC44+'06'!AC44+'07'!AC44+'08'!AC44+'09'!AC44+'10'!AC44+'11'!AC44+'12'!AC44</f>
        <v>1568</v>
      </c>
      <c r="AD44" s="240">
        <f>'01'!AD44+'02'!AD44+'03'!AD44+'04'!AD44+'05'!AD44+'06'!AD44+'07'!AD44+'08'!AD44+'09'!AD44+'10'!AD44+'11'!AD44+'12'!AD44</f>
        <v>5</v>
      </c>
      <c r="AE44" s="244">
        <f>'01'!AE44+'02'!AE44+'03'!AE44+'04'!AE44+'05'!AE44+'06'!AE44+'07'!AE44+'08'!AE44+'09'!AE44+'10'!AE44+'11'!AE44+'12'!AE44</f>
        <v>748</v>
      </c>
      <c r="AF44" s="268">
        <f>'01'!AF44+'02'!AF44+'03'!AF44+'04'!AF44+'05'!AF44+'06'!AF44+'07'!AF44+'08'!AF44+'09'!AF44+'10'!AF44+'11'!AF44+'12'!AF44</f>
        <v>212</v>
      </c>
      <c r="AG44" s="239">
        <f>'01'!AG44+'02'!AG44+'03'!AG44+'04'!AG44+'05'!AG44+'06'!AG44+'07'!AG44+'08'!AG44+'09'!AG44+'10'!AG44+'11'!AG44+'12'!AG44</f>
        <v>60</v>
      </c>
      <c r="AH44" s="257">
        <f>'01'!AH44+'02'!AH44+'03'!AH44+'04'!AH44+'05'!AH44+'06'!AH44+'07'!AH44+'08'!AH44+'09'!AH44+'10'!AH44+'11'!AH44+'12'!AH44</f>
        <v>66</v>
      </c>
      <c r="AI44" s="257">
        <f>'01'!AI44+'02'!AI44+'03'!AI44+'04'!AI44+'05'!AI44+'06'!AI44+'07'!AI44+'08'!AI44+'09'!AI44+'10'!AI44+'11'!AI44+'12'!AI44</f>
        <v>1386</v>
      </c>
      <c r="AJ44" s="246">
        <f>'01'!AJ44+'02'!AJ44+'03'!AJ44+'04'!AJ44+'05'!AJ44+'06'!AJ44+'07'!AJ44+'08'!AJ44+'09'!AJ44+'10'!AJ44+'11'!AJ44+'12'!AJ44</f>
        <v>0</v>
      </c>
      <c r="AK44" s="240">
        <f>'01'!AK44+'02'!AK44+'03'!AK44+'04'!AK44+'05'!AK44+'06'!AK44+'07'!AK44+'08'!AK44+'09'!AK44+'10'!AK44+'11'!AK44+'12'!AK44</f>
        <v>354</v>
      </c>
      <c r="AL44" s="246">
        <f>'01'!AL44+'02'!AL44+'03'!AL44+'04'!AL44+'05'!AL44+'06'!AL44+'07'!AL44+'08'!AL44+'09'!AL44+'10'!AL44+'11'!AL44+'12'!AL44</f>
        <v>1</v>
      </c>
      <c r="AM44" s="240">
        <f>'01'!AM44+'02'!AM44+'03'!AM44+'04'!AM44+'05'!AM44+'06'!AM44+'07'!AM44+'08'!AM44+'09'!AM44+'10'!AM44+'11'!AM44+'12'!AM44</f>
        <v>423</v>
      </c>
      <c r="AN44" s="249">
        <f>'01'!AN44+'02'!AN44+'03'!AN44+'04'!AN44+'05'!AN44+'06'!AN44+'07'!AN44+'08'!AN44+'09'!AN44+'10'!AN44+'11'!AN44+'12'!AN44</f>
        <v>0</v>
      </c>
      <c r="AO44" s="249">
        <f>'01'!AO44+'02'!AO44+'03'!AO44+'04'!AO44+'05'!AO44+'06'!AO44+'07'!AO44+'08'!AO44+'09'!AO44+'10'!AO44+'11'!AO44+'12'!AO44</f>
        <v>0</v>
      </c>
      <c r="AP44" s="249">
        <f>'01'!AP44+'02'!AP44+'03'!AP44+'04'!AP44+'05'!AP44+'06'!AP44+'07'!AP44+'08'!AP44+'09'!AP44+'10'!AP44+'11'!AP44+'12'!AP44</f>
        <v>0</v>
      </c>
      <c r="AQ44" s="249">
        <f>'01'!AQ44+'02'!AQ44+'03'!AQ44+'04'!AQ44+'05'!AQ44+'06'!AQ44+'07'!AQ44+'08'!AQ44+'09'!AQ44+'10'!AQ44+'11'!AQ44+'12'!AQ44</f>
        <v>48</v>
      </c>
      <c r="AR44" s="250">
        <f>'01'!AR44+'02'!AR44+'03'!AR44+'04'!AR44+'05'!AR44+'06'!AR44+'07'!AR44+'08'!AR44+'09'!AR44+'10'!AR44+'11'!AR44+'12'!AR44</f>
        <v>0</v>
      </c>
      <c r="AS44" s="251">
        <f>'01'!AS44+'02'!AS44+'03'!AS44+'04'!AS44+'05'!AS44+'06'!AS44+'07'!AS44+'08'!AS44+'09'!AS44+'10'!AS44+'11'!AS44+'12'!AS44</f>
        <v>0</v>
      </c>
      <c r="AT44" s="260">
        <f>'01'!AT44+'02'!AT44+'03'!AT44+'04'!AT44+'05'!AT44+'06'!AT44+'07'!AT44+'08'!AT44+'09'!AT44+'10'!AT44+'11'!AT44+'12'!AT44</f>
        <v>0</v>
      </c>
      <c r="AU44" s="261">
        <f>'01'!AU44+'02'!AU44+'03'!AU44+'04'!AU44+'05'!AU44+'06'!AU44+'07'!AU44+'08'!AU44+'09'!AU44+'10'!AU44+'11'!AU44+'12'!AU44</f>
        <v>0</v>
      </c>
      <c r="AV44" s="252">
        <f>'01'!AV44+'02'!AV44+'03'!AV44+'04'!AV44+'05'!AV44+'06'!AV44+'07'!AV44+'08'!AV44+'09'!AV44+'10'!AV44+'11'!AV44+'12'!AV44</f>
        <v>0</v>
      </c>
      <c r="AW44" s="246">
        <f>'01'!AW44+'02'!AW44+'03'!AW44+'04'!AW44+'05'!AW44+'06'!AW44+'07'!AW44+'08'!AW44+'09'!AW44+'10'!AW44+'11'!AW44+'12'!AW44</f>
        <v>0</v>
      </c>
      <c r="AX44" s="240">
        <f>'01'!AX44+'02'!AX44+'03'!AX44+'04'!AX44+'05'!AX44+'06'!AX44+'07'!AX44+'08'!AX44+'09'!AX44+'10'!AX44+'11'!AX44+'12'!AX44</f>
        <v>0</v>
      </c>
      <c r="AY44" s="253" t="str">
        <f t="shared" si="3"/>
        <v/>
      </c>
      <c r="AZ44" s="254"/>
      <c r="BA44" s="254"/>
      <c r="BB44" s="254"/>
      <c r="BC44" s="254"/>
      <c r="BD44" s="254"/>
      <c r="BE44" s="254"/>
      <c r="BF44" s="254"/>
      <c r="BG44" s="254"/>
      <c r="BH44" s="254"/>
      <c r="BI44" s="212"/>
      <c r="BJ44" s="212"/>
      <c r="BK44" s="212"/>
      <c r="BL44" s="212"/>
      <c r="BM44" s="212"/>
      <c r="BX44" s="201"/>
      <c r="CA44" s="255" t="str">
        <f t="shared" si="7"/>
        <v/>
      </c>
      <c r="CB44" s="255" t="str">
        <f t="shared" si="8"/>
        <v/>
      </c>
      <c r="CC44" s="255" t="str">
        <f t="shared" si="9"/>
        <v/>
      </c>
      <c r="CD44" s="255" t="str">
        <f t="shared" si="10"/>
        <v/>
      </c>
      <c r="CE44" s="255" t="str">
        <f t="shared" si="11"/>
        <v/>
      </c>
      <c r="CF44" s="255"/>
      <c r="CG44" s="256">
        <f t="shared" si="4"/>
        <v>0</v>
      </c>
      <c r="CH44" s="256">
        <f t="shared" si="5"/>
        <v>0</v>
      </c>
      <c r="CI44" s="256">
        <f t="shared" si="0"/>
        <v>0</v>
      </c>
      <c r="CJ44" s="256">
        <f t="shared" si="1"/>
        <v>0</v>
      </c>
      <c r="CK44" s="256">
        <f t="shared" si="2"/>
        <v>0</v>
      </c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</row>
    <row r="45" spans="1:104" ht="16.350000000000001" hidden="1" customHeight="1" x14ac:dyDescent="0.2">
      <c r="A45" s="269" t="s">
        <v>46</v>
      </c>
      <c r="B45" s="233">
        <f t="shared" si="12"/>
        <v>0</v>
      </c>
      <c r="C45" s="267">
        <f>'01'!C45+'02'!C45+'03'!C45+'04'!C45+'05'!C45+'06'!C45+'07'!C45+'08'!C45+'09'!C45+'10'!C45+'11'!C45+'12'!C45</f>
        <v>0</v>
      </c>
      <c r="D45" s="266">
        <f>'01'!D45+'02'!D45+'03'!D45+'04'!D45+'05'!D45+'06'!D45+'07'!D45+'08'!D45+'09'!D45+'10'!D45+'11'!D45+'12'!D45</f>
        <v>0</v>
      </c>
      <c r="E45" s="266">
        <f>'01'!E45+'02'!E45+'03'!E45+'04'!E45+'05'!E45+'06'!E45+'07'!E45+'08'!E45+'09'!E45+'10'!E45+'11'!E45+'12'!E45</f>
        <v>0</v>
      </c>
      <c r="F45" s="266">
        <f>'01'!F45+'02'!F45+'03'!F45+'04'!F45+'05'!F45+'06'!F45+'07'!F45+'08'!F45+'09'!F45+'10'!F45+'11'!F45+'12'!F45</f>
        <v>0</v>
      </c>
      <c r="G45" s="242">
        <f>'01'!G45+'02'!G45+'03'!G45+'04'!G45+'05'!G45+'06'!G45+'07'!G45+'08'!G45+'09'!G45+'10'!G45+'11'!G45+'12'!G45</f>
        <v>0</v>
      </c>
      <c r="H45" s="242">
        <f>'01'!H45+'02'!H45+'03'!H45+'04'!H45+'05'!H45+'06'!H45+'07'!H45+'08'!H45+'09'!H45+'10'!H45+'11'!H45+'12'!H45</f>
        <v>0</v>
      </c>
      <c r="I45" s="242">
        <f>'01'!I45+'02'!I45+'03'!I45+'04'!I45+'05'!I45+'06'!I45+'07'!I45+'08'!I45+'09'!I45+'10'!I45+'11'!I45+'12'!I45</f>
        <v>0</v>
      </c>
      <c r="J45" s="242">
        <f>'01'!J45+'02'!J45+'03'!J45+'04'!J45+'05'!J45+'06'!J45+'07'!J45+'08'!J45+'09'!J45+'10'!J45+'11'!J45+'12'!J45</f>
        <v>0</v>
      </c>
      <c r="K45" s="242">
        <f>'01'!K45+'02'!K45+'03'!K45+'04'!K45+'05'!K45+'06'!K45+'07'!K45+'08'!K45+'09'!K45+'10'!K45+'11'!K45+'12'!K45</f>
        <v>0</v>
      </c>
      <c r="L45" s="242">
        <f>'01'!L45+'02'!L45+'03'!L45+'04'!L45+'05'!L45+'06'!L45+'07'!L45+'08'!L45+'09'!L45+'10'!L45+'11'!L45+'12'!L45</f>
        <v>0</v>
      </c>
      <c r="M45" s="242">
        <f>'01'!M45+'02'!M45+'03'!M45+'04'!M45+'05'!M45+'06'!M45+'07'!M45+'08'!M45+'09'!M45+'10'!M45+'11'!M45+'12'!M45</f>
        <v>0</v>
      </c>
      <c r="N45" s="242">
        <f>'01'!N45+'02'!N45+'03'!N45+'04'!N45+'05'!N45+'06'!N45+'07'!N45+'08'!N45+'09'!N45+'10'!N45+'11'!N45+'12'!N45</f>
        <v>0</v>
      </c>
      <c r="O45" s="242">
        <f>'01'!O45+'02'!O45+'03'!O45+'04'!O45+'05'!O45+'06'!O45+'07'!O45+'08'!O45+'09'!O45+'10'!O45+'11'!O45+'12'!O45</f>
        <v>0</v>
      </c>
      <c r="P45" s="242">
        <f>'01'!P45+'02'!P45+'03'!P45+'04'!P45+'05'!P45+'06'!P45+'07'!P45+'08'!P45+'09'!P45+'10'!P45+'11'!P45+'12'!P45</f>
        <v>0</v>
      </c>
      <c r="Q45" s="242">
        <f>'01'!Q45+'02'!Q45+'03'!Q45+'04'!Q45+'05'!Q45+'06'!Q45+'07'!Q45+'08'!Q45+'09'!Q45+'10'!Q45+'11'!Q45+'12'!Q45</f>
        <v>0</v>
      </c>
      <c r="R45" s="242">
        <f>'01'!R45+'02'!R45+'03'!R45+'04'!R45+'05'!R45+'06'!R45+'07'!R45+'08'!R45+'09'!R45+'10'!R45+'11'!R45+'12'!R45</f>
        <v>0</v>
      </c>
      <c r="S45" s="240">
        <f>'01'!S45+'02'!S45+'03'!S45+'04'!S45+'05'!S45+'06'!S45+'07'!S45+'08'!S45+'09'!S45+'10'!S45+'11'!S45+'12'!S45</f>
        <v>0</v>
      </c>
      <c r="T45" s="257">
        <f>'01'!T45+'02'!T45+'03'!T45+'04'!T45+'05'!T45+'06'!T45+'07'!T45+'08'!T45+'09'!T45+'10'!T45+'11'!T45+'12'!T45</f>
        <v>0</v>
      </c>
      <c r="U45" s="239">
        <f>'01'!U45+'02'!U45+'03'!U45+'04'!U45+'05'!U45+'06'!U45+'07'!U45+'08'!U45+'09'!U45+'10'!U45+'11'!U45+'12'!U45</f>
        <v>0</v>
      </c>
      <c r="V45" s="240">
        <f>'01'!V45+'02'!V45+'03'!V45+'04'!V45+'05'!V45+'06'!V45+'07'!V45+'08'!V45+'09'!V45+'10'!V45+'11'!V45+'12'!V45</f>
        <v>0</v>
      </c>
      <c r="W45" s="241">
        <f>'01'!W45+'02'!W45+'03'!W45+'04'!W45+'05'!W45+'06'!W45+'07'!W45+'08'!W45+'09'!W45+'10'!W45+'11'!W45+'12'!W45</f>
        <v>0</v>
      </c>
      <c r="X45" s="239">
        <f>'01'!X45+'02'!X45+'03'!X45+'04'!X45+'05'!X45+'06'!X45+'07'!X45+'08'!X45+'09'!X45+'10'!X45+'11'!X45+'12'!X45</f>
        <v>0</v>
      </c>
      <c r="Y45" s="242">
        <f>'01'!Y45+'02'!Y45+'03'!Y45+'04'!Y45+'05'!Y45+'06'!Y45+'07'!Y45+'08'!Y45+'09'!Y45+'10'!Y45+'11'!Y45+'12'!Y45</f>
        <v>0</v>
      </c>
      <c r="Z45" s="240">
        <f>'01'!Z45+'02'!Z45+'03'!Z45+'04'!Z45+'05'!Z45+'06'!Z45+'07'!Z45+'08'!Z45+'09'!Z45+'10'!Z45+'11'!Z45+'12'!Z45</f>
        <v>0</v>
      </c>
      <c r="AA45" s="264">
        <f>'01'!AA45+'02'!AA45+'03'!AA45+'04'!AA45+'05'!AA45+'06'!AA45+'07'!AA45+'08'!AA45+'09'!AA45+'10'!AA45+'11'!AA45+'12'!AA45</f>
        <v>0</v>
      </c>
      <c r="AB45" s="239">
        <f>'01'!AB45+'02'!AB45+'03'!AB45+'04'!AB45+'05'!AB45+'06'!AB45+'07'!AB45+'08'!AB45+'09'!AB45+'10'!AB45+'11'!AB45+'12'!AB45</f>
        <v>0</v>
      </c>
      <c r="AC45" s="242">
        <f>'01'!AC45+'02'!AC45+'03'!AC45+'04'!AC45+'05'!AC45+'06'!AC45+'07'!AC45+'08'!AC45+'09'!AC45+'10'!AC45+'11'!AC45+'12'!AC45</f>
        <v>0</v>
      </c>
      <c r="AD45" s="240">
        <f>'01'!AD45+'02'!AD45+'03'!AD45+'04'!AD45+'05'!AD45+'06'!AD45+'07'!AD45+'08'!AD45+'09'!AD45+'10'!AD45+'11'!AD45+'12'!AD45</f>
        <v>0</v>
      </c>
      <c r="AE45" s="244">
        <f>'01'!AE45+'02'!AE45+'03'!AE45+'04'!AE45+'05'!AE45+'06'!AE45+'07'!AE45+'08'!AE45+'09'!AE45+'10'!AE45+'11'!AE45+'12'!AE45</f>
        <v>0</v>
      </c>
      <c r="AF45" s="240">
        <f>'01'!AF45+'02'!AF45+'03'!AF45+'04'!AF45+'05'!AF45+'06'!AF45+'07'!AF45+'08'!AF45+'09'!AF45+'10'!AF45+'11'!AF45+'12'!AF45</f>
        <v>0</v>
      </c>
      <c r="AG45" s="239">
        <f>'01'!AG45+'02'!AG45+'03'!AG45+'04'!AG45+'05'!AG45+'06'!AG45+'07'!AG45+'08'!AG45+'09'!AG45+'10'!AG45+'11'!AG45+'12'!AG45</f>
        <v>0</v>
      </c>
      <c r="AH45" s="240">
        <f>'01'!AH45+'02'!AH45+'03'!AH45+'04'!AH45+'05'!AH45+'06'!AH45+'07'!AH45+'08'!AH45+'09'!AH45+'10'!AH45+'11'!AH45+'12'!AH45</f>
        <v>0</v>
      </c>
      <c r="AI45" s="248">
        <f>'01'!AI45+'02'!AI45+'03'!AI45+'04'!AI45+'05'!AI45+'06'!AI45+'07'!AI45+'08'!AI45+'09'!AI45+'10'!AI45+'11'!AI45+'12'!AI45</f>
        <v>0</v>
      </c>
      <c r="AJ45" s="246">
        <f>'01'!AJ45+'02'!AJ45+'03'!AJ45+'04'!AJ45+'05'!AJ45+'06'!AJ45+'07'!AJ45+'08'!AJ45+'09'!AJ45+'10'!AJ45+'11'!AJ45+'12'!AJ45</f>
        <v>0</v>
      </c>
      <c r="AK45" s="240">
        <f>'01'!AK45+'02'!AK45+'03'!AK45+'04'!AK45+'05'!AK45+'06'!AK45+'07'!AK45+'08'!AK45+'09'!AK45+'10'!AK45+'11'!AK45+'12'!AK45</f>
        <v>0</v>
      </c>
      <c r="AL45" s="246">
        <f>'01'!AL45+'02'!AL45+'03'!AL45+'04'!AL45+'05'!AL45+'06'!AL45+'07'!AL45+'08'!AL45+'09'!AL45+'10'!AL45+'11'!AL45+'12'!AL45</f>
        <v>0</v>
      </c>
      <c r="AM45" s="240">
        <f>'01'!AM45+'02'!AM45+'03'!AM45+'04'!AM45+'05'!AM45+'06'!AM45+'07'!AM45+'08'!AM45+'09'!AM45+'10'!AM45+'11'!AM45+'12'!AM45</f>
        <v>0</v>
      </c>
      <c r="AN45" s="249">
        <f>'01'!AN45+'02'!AN45+'03'!AN45+'04'!AN45+'05'!AN45+'06'!AN45+'07'!AN45+'08'!AN45+'09'!AN45+'10'!AN45+'11'!AN45+'12'!AN45</f>
        <v>0</v>
      </c>
      <c r="AO45" s="249">
        <f>'01'!AO45+'02'!AO45+'03'!AO45+'04'!AO45+'05'!AO45+'06'!AO45+'07'!AO45+'08'!AO45+'09'!AO45+'10'!AO45+'11'!AO45+'12'!AO45</f>
        <v>0</v>
      </c>
      <c r="AP45" s="249">
        <f>'01'!AP45+'02'!AP45+'03'!AP45+'04'!AP45+'05'!AP45+'06'!AP45+'07'!AP45+'08'!AP45+'09'!AP45+'10'!AP45+'11'!AP45+'12'!AP45</f>
        <v>0</v>
      </c>
      <c r="AQ45" s="249">
        <f>'01'!AQ45+'02'!AQ45+'03'!AQ45+'04'!AQ45+'05'!AQ45+'06'!AQ45+'07'!AQ45+'08'!AQ45+'09'!AQ45+'10'!AQ45+'11'!AQ45+'12'!AQ45</f>
        <v>0</v>
      </c>
      <c r="AR45" s="250">
        <f>'01'!AR45+'02'!AR45+'03'!AR45+'04'!AR45+'05'!AR45+'06'!AR45+'07'!AR45+'08'!AR45+'09'!AR45+'10'!AR45+'11'!AR45+'12'!AR45</f>
        <v>0</v>
      </c>
      <c r="AS45" s="251">
        <f>'01'!AS45+'02'!AS45+'03'!AS45+'04'!AS45+'05'!AS45+'06'!AS45+'07'!AS45+'08'!AS45+'09'!AS45+'10'!AS45+'11'!AS45+'12'!AS45</f>
        <v>0</v>
      </c>
      <c r="AT45" s="260">
        <f>'01'!AT45+'02'!AT45+'03'!AT45+'04'!AT45+'05'!AT45+'06'!AT45+'07'!AT45+'08'!AT45+'09'!AT45+'10'!AT45+'11'!AT45+'12'!AT45</f>
        <v>0</v>
      </c>
      <c r="AU45" s="261">
        <f>'01'!AU45+'02'!AU45+'03'!AU45+'04'!AU45+'05'!AU45+'06'!AU45+'07'!AU45+'08'!AU45+'09'!AU45+'10'!AU45+'11'!AU45+'12'!AU45</f>
        <v>0</v>
      </c>
      <c r="AV45" s="252">
        <f>'01'!AV45+'02'!AV45+'03'!AV45+'04'!AV45+'05'!AV45+'06'!AV45+'07'!AV45+'08'!AV45+'09'!AV45+'10'!AV45+'11'!AV45+'12'!AV45</f>
        <v>0</v>
      </c>
      <c r="AW45" s="246">
        <f>'01'!AW45+'02'!AW45+'03'!AW45+'04'!AW45+'05'!AW45+'06'!AW45+'07'!AW45+'08'!AW45+'09'!AW45+'10'!AW45+'11'!AW45+'12'!AW45</f>
        <v>0</v>
      </c>
      <c r="AX45" s="240">
        <f>'01'!AX45+'02'!AX45+'03'!AX45+'04'!AX45+'05'!AX45+'06'!AX45+'07'!AX45+'08'!AX45+'09'!AX45+'10'!AX45+'11'!AX45+'12'!AX45</f>
        <v>0</v>
      </c>
      <c r="AY45" s="253" t="str">
        <f t="shared" si="3"/>
        <v/>
      </c>
      <c r="AZ45" s="254"/>
      <c r="BA45" s="254"/>
      <c r="BB45" s="254"/>
      <c r="BC45" s="254"/>
      <c r="BD45" s="254"/>
      <c r="BE45" s="254"/>
      <c r="BF45" s="254"/>
      <c r="BG45" s="254"/>
      <c r="BH45" s="254"/>
      <c r="BI45" s="212"/>
      <c r="BJ45" s="212"/>
      <c r="BK45" s="212"/>
      <c r="BL45" s="212"/>
      <c r="BM45" s="212"/>
      <c r="BX45" s="201"/>
      <c r="CA45" s="255" t="str">
        <f t="shared" si="7"/>
        <v/>
      </c>
      <c r="CB45" s="255" t="str">
        <f t="shared" si="8"/>
        <v/>
      </c>
      <c r="CC45" s="255" t="str">
        <f t="shared" si="9"/>
        <v/>
      </c>
      <c r="CD45" s="255" t="str">
        <f t="shared" si="10"/>
        <v/>
      </c>
      <c r="CE45" s="255" t="str">
        <f t="shared" si="11"/>
        <v/>
      </c>
      <c r="CF45" s="255"/>
      <c r="CG45" s="256">
        <f t="shared" si="4"/>
        <v>0</v>
      </c>
      <c r="CH45" s="256">
        <f t="shared" si="5"/>
        <v>0</v>
      </c>
      <c r="CI45" s="256">
        <f t="shared" si="0"/>
        <v>0</v>
      </c>
      <c r="CJ45" s="256">
        <f t="shared" si="1"/>
        <v>0</v>
      </c>
      <c r="CK45" s="256">
        <f t="shared" si="2"/>
        <v>0</v>
      </c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</row>
    <row r="46" spans="1:104" ht="16.350000000000001" hidden="1" customHeight="1" x14ac:dyDescent="0.2">
      <c r="A46" s="270" t="s">
        <v>47</v>
      </c>
      <c r="B46" s="233">
        <f t="shared" si="12"/>
        <v>0</v>
      </c>
      <c r="C46" s="267">
        <f>'01'!C46+'02'!C46+'03'!C46+'04'!C46+'05'!C46+'06'!C46+'07'!C46+'08'!C46+'09'!C46+'10'!C46+'11'!C46+'12'!C46</f>
        <v>0</v>
      </c>
      <c r="D46" s="266">
        <f>'01'!D46+'02'!D46+'03'!D46+'04'!D46+'05'!D46+'06'!D46+'07'!D46+'08'!D46+'09'!D46+'10'!D46+'11'!D46+'12'!D46</f>
        <v>0</v>
      </c>
      <c r="E46" s="266">
        <f>'01'!E46+'02'!E46+'03'!E46+'04'!E46+'05'!E46+'06'!E46+'07'!E46+'08'!E46+'09'!E46+'10'!E46+'11'!E46+'12'!E46</f>
        <v>0</v>
      </c>
      <c r="F46" s="266">
        <f>'01'!F46+'02'!F46+'03'!F46+'04'!F46+'05'!F46+'06'!F46+'07'!F46+'08'!F46+'09'!F46+'10'!F46+'11'!F46+'12'!F46</f>
        <v>0</v>
      </c>
      <c r="G46" s="242">
        <f>'01'!G46+'02'!G46+'03'!G46+'04'!G46+'05'!G46+'06'!G46+'07'!G46+'08'!G46+'09'!G46+'10'!G46+'11'!G46+'12'!G46</f>
        <v>0</v>
      </c>
      <c r="H46" s="242">
        <f>'01'!H46+'02'!H46+'03'!H46+'04'!H46+'05'!H46+'06'!H46+'07'!H46+'08'!H46+'09'!H46+'10'!H46+'11'!H46+'12'!H46</f>
        <v>0</v>
      </c>
      <c r="I46" s="242">
        <f>'01'!I46+'02'!I46+'03'!I46+'04'!I46+'05'!I46+'06'!I46+'07'!I46+'08'!I46+'09'!I46+'10'!I46+'11'!I46+'12'!I46</f>
        <v>0</v>
      </c>
      <c r="J46" s="242">
        <f>'01'!J46+'02'!J46+'03'!J46+'04'!J46+'05'!J46+'06'!J46+'07'!J46+'08'!J46+'09'!J46+'10'!J46+'11'!J46+'12'!J46</f>
        <v>0</v>
      </c>
      <c r="K46" s="242">
        <f>'01'!K46+'02'!K46+'03'!K46+'04'!K46+'05'!K46+'06'!K46+'07'!K46+'08'!K46+'09'!K46+'10'!K46+'11'!K46+'12'!K46</f>
        <v>0</v>
      </c>
      <c r="L46" s="242">
        <f>'01'!L46+'02'!L46+'03'!L46+'04'!L46+'05'!L46+'06'!L46+'07'!L46+'08'!L46+'09'!L46+'10'!L46+'11'!L46+'12'!L46</f>
        <v>0</v>
      </c>
      <c r="M46" s="242">
        <f>'01'!M46+'02'!M46+'03'!M46+'04'!M46+'05'!M46+'06'!M46+'07'!M46+'08'!M46+'09'!M46+'10'!M46+'11'!M46+'12'!M46</f>
        <v>0</v>
      </c>
      <c r="N46" s="242">
        <f>'01'!N46+'02'!N46+'03'!N46+'04'!N46+'05'!N46+'06'!N46+'07'!N46+'08'!N46+'09'!N46+'10'!N46+'11'!N46+'12'!N46</f>
        <v>0</v>
      </c>
      <c r="O46" s="242">
        <f>'01'!O46+'02'!O46+'03'!O46+'04'!O46+'05'!O46+'06'!O46+'07'!O46+'08'!O46+'09'!O46+'10'!O46+'11'!O46+'12'!O46</f>
        <v>0</v>
      </c>
      <c r="P46" s="242">
        <f>'01'!P46+'02'!P46+'03'!P46+'04'!P46+'05'!P46+'06'!P46+'07'!P46+'08'!P46+'09'!P46+'10'!P46+'11'!P46+'12'!P46</f>
        <v>0</v>
      </c>
      <c r="Q46" s="242">
        <f>'01'!Q46+'02'!Q46+'03'!Q46+'04'!Q46+'05'!Q46+'06'!Q46+'07'!Q46+'08'!Q46+'09'!Q46+'10'!Q46+'11'!Q46+'12'!Q46</f>
        <v>0</v>
      </c>
      <c r="R46" s="242">
        <f>'01'!R46+'02'!R46+'03'!R46+'04'!R46+'05'!R46+'06'!R46+'07'!R46+'08'!R46+'09'!R46+'10'!R46+'11'!R46+'12'!R46</f>
        <v>0</v>
      </c>
      <c r="S46" s="240">
        <f>'01'!S46+'02'!S46+'03'!S46+'04'!S46+'05'!S46+'06'!S46+'07'!S46+'08'!S46+'09'!S46+'10'!S46+'11'!S46+'12'!S46</f>
        <v>0</v>
      </c>
      <c r="T46" s="257">
        <f>'01'!T46+'02'!T46+'03'!T46+'04'!T46+'05'!T46+'06'!T46+'07'!T46+'08'!T46+'09'!T46+'10'!T46+'11'!T46+'12'!T46</f>
        <v>0</v>
      </c>
      <c r="U46" s="239">
        <f>'01'!U46+'02'!U46+'03'!U46+'04'!U46+'05'!U46+'06'!U46+'07'!U46+'08'!U46+'09'!U46+'10'!U46+'11'!U46+'12'!U46</f>
        <v>0</v>
      </c>
      <c r="V46" s="240">
        <f>'01'!V46+'02'!V46+'03'!V46+'04'!V46+'05'!V46+'06'!V46+'07'!V46+'08'!V46+'09'!V46+'10'!V46+'11'!V46+'12'!V46</f>
        <v>0</v>
      </c>
      <c r="W46" s="241">
        <f>'01'!W46+'02'!W46+'03'!W46+'04'!W46+'05'!W46+'06'!W46+'07'!W46+'08'!W46+'09'!W46+'10'!W46+'11'!W46+'12'!W46</f>
        <v>0</v>
      </c>
      <c r="X46" s="239">
        <f>'01'!X46+'02'!X46+'03'!X46+'04'!X46+'05'!X46+'06'!X46+'07'!X46+'08'!X46+'09'!X46+'10'!X46+'11'!X46+'12'!X46</f>
        <v>0</v>
      </c>
      <c r="Y46" s="242">
        <f>'01'!Y46+'02'!Y46+'03'!Y46+'04'!Y46+'05'!Y46+'06'!Y46+'07'!Y46+'08'!Y46+'09'!Y46+'10'!Y46+'11'!Y46+'12'!Y46</f>
        <v>0</v>
      </c>
      <c r="Z46" s="240">
        <f>'01'!Z46+'02'!Z46+'03'!Z46+'04'!Z46+'05'!Z46+'06'!Z46+'07'!Z46+'08'!Z46+'09'!Z46+'10'!Z46+'11'!Z46+'12'!Z46</f>
        <v>0</v>
      </c>
      <c r="AA46" s="264">
        <f>'01'!AA46+'02'!AA46+'03'!AA46+'04'!AA46+'05'!AA46+'06'!AA46+'07'!AA46+'08'!AA46+'09'!AA46+'10'!AA46+'11'!AA46+'12'!AA46</f>
        <v>0</v>
      </c>
      <c r="AB46" s="239">
        <f>'01'!AB46+'02'!AB46+'03'!AB46+'04'!AB46+'05'!AB46+'06'!AB46+'07'!AB46+'08'!AB46+'09'!AB46+'10'!AB46+'11'!AB46+'12'!AB46</f>
        <v>0</v>
      </c>
      <c r="AC46" s="242">
        <f>'01'!AC46+'02'!AC46+'03'!AC46+'04'!AC46+'05'!AC46+'06'!AC46+'07'!AC46+'08'!AC46+'09'!AC46+'10'!AC46+'11'!AC46+'12'!AC46</f>
        <v>0</v>
      </c>
      <c r="AD46" s="240">
        <f>'01'!AD46+'02'!AD46+'03'!AD46+'04'!AD46+'05'!AD46+'06'!AD46+'07'!AD46+'08'!AD46+'09'!AD46+'10'!AD46+'11'!AD46+'12'!AD46</f>
        <v>0</v>
      </c>
      <c r="AE46" s="244">
        <f>'01'!AE46+'02'!AE46+'03'!AE46+'04'!AE46+'05'!AE46+'06'!AE46+'07'!AE46+'08'!AE46+'09'!AE46+'10'!AE46+'11'!AE46+'12'!AE46</f>
        <v>0</v>
      </c>
      <c r="AF46" s="268">
        <f>'01'!AF46+'02'!AF46+'03'!AF46+'04'!AF46+'05'!AF46+'06'!AF46+'07'!AF46+'08'!AF46+'09'!AF46+'10'!AF46+'11'!AF46+'12'!AF46</f>
        <v>0</v>
      </c>
      <c r="AG46" s="239">
        <f>'01'!AG46+'02'!AG46+'03'!AG46+'04'!AG46+'05'!AG46+'06'!AG46+'07'!AG46+'08'!AG46+'09'!AG46+'10'!AG46+'11'!AG46+'12'!AG46</f>
        <v>0</v>
      </c>
      <c r="AH46" s="240">
        <f>'01'!AH46+'02'!AH46+'03'!AH46+'04'!AH46+'05'!AH46+'06'!AH46+'07'!AH46+'08'!AH46+'09'!AH46+'10'!AH46+'11'!AH46+'12'!AH46</f>
        <v>0</v>
      </c>
      <c r="AI46" s="248">
        <f>'01'!AI46+'02'!AI46+'03'!AI46+'04'!AI46+'05'!AI46+'06'!AI46+'07'!AI46+'08'!AI46+'09'!AI46+'10'!AI46+'11'!AI46+'12'!AI46</f>
        <v>0</v>
      </c>
      <c r="AJ46" s="246">
        <f>'01'!AJ46+'02'!AJ46+'03'!AJ46+'04'!AJ46+'05'!AJ46+'06'!AJ46+'07'!AJ46+'08'!AJ46+'09'!AJ46+'10'!AJ46+'11'!AJ46+'12'!AJ46</f>
        <v>0</v>
      </c>
      <c r="AK46" s="240">
        <f>'01'!AK46+'02'!AK46+'03'!AK46+'04'!AK46+'05'!AK46+'06'!AK46+'07'!AK46+'08'!AK46+'09'!AK46+'10'!AK46+'11'!AK46+'12'!AK46</f>
        <v>0</v>
      </c>
      <c r="AL46" s="239">
        <f>'01'!AL46+'02'!AL46+'03'!AL46+'04'!AL46+'05'!AL46+'06'!AL46+'07'!AL46+'08'!AL46+'09'!AL46+'10'!AL46+'11'!AL46+'12'!AL46</f>
        <v>0</v>
      </c>
      <c r="AM46" s="257">
        <f>'01'!AM46+'02'!AM46+'03'!AM46+'04'!AM46+'05'!AM46+'06'!AM46+'07'!AM46+'08'!AM46+'09'!AM46+'10'!AM46+'11'!AM46+'12'!AM46</f>
        <v>0</v>
      </c>
      <c r="AN46" s="249">
        <f>'01'!AN46+'02'!AN46+'03'!AN46+'04'!AN46+'05'!AN46+'06'!AN46+'07'!AN46+'08'!AN46+'09'!AN46+'10'!AN46+'11'!AN46+'12'!AN46</f>
        <v>0</v>
      </c>
      <c r="AO46" s="249">
        <f>'01'!AO46+'02'!AO46+'03'!AO46+'04'!AO46+'05'!AO46+'06'!AO46+'07'!AO46+'08'!AO46+'09'!AO46+'10'!AO46+'11'!AO46+'12'!AO46</f>
        <v>0</v>
      </c>
      <c r="AP46" s="249">
        <f>'01'!AP46+'02'!AP46+'03'!AP46+'04'!AP46+'05'!AP46+'06'!AP46+'07'!AP46+'08'!AP46+'09'!AP46+'10'!AP46+'11'!AP46+'12'!AP46</f>
        <v>0</v>
      </c>
      <c r="AQ46" s="249">
        <f>'01'!AQ46+'02'!AQ46+'03'!AQ46+'04'!AQ46+'05'!AQ46+'06'!AQ46+'07'!AQ46+'08'!AQ46+'09'!AQ46+'10'!AQ46+'11'!AQ46+'12'!AQ46</f>
        <v>0</v>
      </c>
      <c r="AR46" s="250">
        <f>'01'!AR46+'02'!AR46+'03'!AR46+'04'!AR46+'05'!AR46+'06'!AR46+'07'!AR46+'08'!AR46+'09'!AR46+'10'!AR46+'11'!AR46+'12'!AR46</f>
        <v>0</v>
      </c>
      <c r="AS46" s="251">
        <f>'01'!AS46+'02'!AS46+'03'!AS46+'04'!AS46+'05'!AS46+'06'!AS46+'07'!AS46+'08'!AS46+'09'!AS46+'10'!AS46+'11'!AS46+'12'!AS46</f>
        <v>0</v>
      </c>
      <c r="AT46" s="260">
        <f>'01'!AT46+'02'!AT46+'03'!AT46+'04'!AT46+'05'!AT46+'06'!AT46+'07'!AT46+'08'!AT46+'09'!AT46+'10'!AT46+'11'!AT46+'12'!AT46</f>
        <v>0</v>
      </c>
      <c r="AU46" s="261">
        <f>'01'!AU46+'02'!AU46+'03'!AU46+'04'!AU46+'05'!AU46+'06'!AU46+'07'!AU46+'08'!AU46+'09'!AU46+'10'!AU46+'11'!AU46+'12'!AU46</f>
        <v>0</v>
      </c>
      <c r="AV46" s="252">
        <f>'01'!AV46+'02'!AV46+'03'!AV46+'04'!AV46+'05'!AV46+'06'!AV46+'07'!AV46+'08'!AV46+'09'!AV46+'10'!AV46+'11'!AV46+'12'!AV46</f>
        <v>0</v>
      </c>
      <c r="AW46" s="239">
        <f>'01'!AW46+'02'!AW46+'03'!AW46+'04'!AW46+'05'!AW46+'06'!AW46+'07'!AW46+'08'!AW46+'09'!AW46+'10'!AW46+'11'!AW46+'12'!AW46</f>
        <v>0</v>
      </c>
      <c r="AX46" s="257">
        <f>'01'!AX46+'02'!AX46+'03'!AX46+'04'!AX46+'05'!AX46+'06'!AX46+'07'!AX46+'08'!AX46+'09'!AX46+'10'!AX46+'11'!AX46+'12'!AX46</f>
        <v>0</v>
      </c>
      <c r="AY46" s="253" t="str">
        <f t="shared" si="3"/>
        <v/>
      </c>
      <c r="AZ46" s="254"/>
      <c r="BA46" s="254"/>
      <c r="BB46" s="254"/>
      <c r="BC46" s="254"/>
      <c r="BD46" s="254"/>
      <c r="BE46" s="254"/>
      <c r="BF46" s="254"/>
      <c r="BG46" s="254"/>
      <c r="BH46" s="254"/>
      <c r="BI46" s="212"/>
      <c r="BJ46" s="212"/>
      <c r="BK46" s="212"/>
      <c r="BL46" s="212"/>
      <c r="BM46" s="212"/>
      <c r="BX46" s="201"/>
      <c r="CA46" s="255" t="str">
        <f t="shared" si="7"/>
        <v/>
      </c>
      <c r="CB46" s="255" t="str">
        <f t="shared" si="8"/>
        <v/>
      </c>
      <c r="CC46" s="255" t="str">
        <f t="shared" si="9"/>
        <v/>
      </c>
      <c r="CD46" s="255" t="str">
        <f t="shared" si="10"/>
        <v/>
      </c>
      <c r="CE46" s="255" t="str">
        <f t="shared" si="11"/>
        <v/>
      </c>
      <c r="CF46" s="255"/>
      <c r="CG46" s="256">
        <f t="shared" si="4"/>
        <v>0</v>
      </c>
      <c r="CH46" s="256">
        <f t="shared" si="5"/>
        <v>0</v>
      </c>
      <c r="CI46" s="256">
        <f t="shared" si="0"/>
        <v>0</v>
      </c>
      <c r="CJ46" s="256">
        <f t="shared" si="1"/>
        <v>0</v>
      </c>
      <c r="CK46" s="256">
        <f t="shared" si="2"/>
        <v>0</v>
      </c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</row>
    <row r="47" spans="1:104" ht="16.350000000000001" hidden="1" customHeight="1" x14ac:dyDescent="0.2">
      <c r="A47" s="241" t="s">
        <v>48</v>
      </c>
      <c r="B47" s="233">
        <f t="shared" si="12"/>
        <v>0</v>
      </c>
      <c r="C47" s="267">
        <f>'01'!C47+'02'!C47+'03'!C47+'04'!C47+'05'!C47+'06'!C47+'07'!C47+'08'!C47+'09'!C47+'10'!C47+'11'!C47+'12'!C47</f>
        <v>0</v>
      </c>
      <c r="D47" s="266">
        <f>'01'!D47+'02'!D47+'03'!D47+'04'!D47+'05'!D47+'06'!D47+'07'!D47+'08'!D47+'09'!D47+'10'!D47+'11'!D47+'12'!D47</f>
        <v>0</v>
      </c>
      <c r="E47" s="266">
        <f>'01'!E47+'02'!E47+'03'!E47+'04'!E47+'05'!E47+'06'!E47+'07'!E47+'08'!E47+'09'!E47+'10'!E47+'11'!E47+'12'!E47</f>
        <v>0</v>
      </c>
      <c r="F47" s="266">
        <f>'01'!F47+'02'!F47+'03'!F47+'04'!F47+'05'!F47+'06'!F47+'07'!F47+'08'!F47+'09'!F47+'10'!F47+'11'!F47+'12'!F47</f>
        <v>0</v>
      </c>
      <c r="G47" s="266">
        <f>'01'!G47+'02'!G47+'03'!G47+'04'!G47+'05'!G47+'06'!G47+'07'!G47+'08'!G47+'09'!G47+'10'!G47+'11'!G47+'12'!G47</f>
        <v>0</v>
      </c>
      <c r="H47" s="266">
        <f>'01'!H47+'02'!H47+'03'!H47+'04'!H47+'05'!H47+'06'!H47+'07'!H47+'08'!H47+'09'!H47+'10'!H47+'11'!H47+'12'!H47</f>
        <v>0</v>
      </c>
      <c r="I47" s="266">
        <f>'01'!I47+'02'!I47+'03'!I47+'04'!I47+'05'!I47+'06'!I47+'07'!I47+'08'!I47+'09'!I47+'10'!I47+'11'!I47+'12'!I47</f>
        <v>0</v>
      </c>
      <c r="J47" s="266">
        <f>'01'!J47+'02'!J47+'03'!J47+'04'!J47+'05'!J47+'06'!J47+'07'!J47+'08'!J47+'09'!J47+'10'!J47+'11'!J47+'12'!J47</f>
        <v>0</v>
      </c>
      <c r="K47" s="266">
        <f>'01'!K47+'02'!K47+'03'!K47+'04'!K47+'05'!K47+'06'!K47+'07'!K47+'08'!K47+'09'!K47+'10'!K47+'11'!K47+'12'!K47</f>
        <v>0</v>
      </c>
      <c r="L47" s="242">
        <f>'01'!L47+'02'!L47+'03'!L47+'04'!L47+'05'!L47+'06'!L47+'07'!L47+'08'!L47+'09'!L47+'10'!L47+'11'!L47+'12'!L47</f>
        <v>0</v>
      </c>
      <c r="M47" s="242">
        <f>'01'!M47+'02'!M47+'03'!M47+'04'!M47+'05'!M47+'06'!M47+'07'!M47+'08'!M47+'09'!M47+'10'!M47+'11'!M47+'12'!M47</f>
        <v>0</v>
      </c>
      <c r="N47" s="242">
        <f>'01'!N47+'02'!N47+'03'!N47+'04'!N47+'05'!N47+'06'!N47+'07'!N47+'08'!N47+'09'!N47+'10'!N47+'11'!N47+'12'!N47</f>
        <v>0</v>
      </c>
      <c r="O47" s="242">
        <f>'01'!O47+'02'!O47+'03'!O47+'04'!O47+'05'!O47+'06'!O47+'07'!O47+'08'!O47+'09'!O47+'10'!O47+'11'!O47+'12'!O47</f>
        <v>0</v>
      </c>
      <c r="P47" s="242">
        <f>'01'!P47+'02'!P47+'03'!P47+'04'!P47+'05'!P47+'06'!P47+'07'!P47+'08'!P47+'09'!P47+'10'!P47+'11'!P47+'12'!P47</f>
        <v>0</v>
      </c>
      <c r="Q47" s="242">
        <f>'01'!Q47+'02'!Q47+'03'!Q47+'04'!Q47+'05'!Q47+'06'!Q47+'07'!Q47+'08'!Q47+'09'!Q47+'10'!Q47+'11'!Q47+'12'!Q47</f>
        <v>0</v>
      </c>
      <c r="R47" s="242">
        <f>'01'!R47+'02'!R47+'03'!R47+'04'!R47+'05'!R47+'06'!R47+'07'!R47+'08'!R47+'09'!R47+'10'!R47+'11'!R47+'12'!R47</f>
        <v>0</v>
      </c>
      <c r="S47" s="240">
        <f>'01'!S47+'02'!S47+'03'!S47+'04'!S47+'05'!S47+'06'!S47+'07'!S47+'08'!S47+'09'!S47+'10'!S47+'11'!S47+'12'!S47</f>
        <v>0</v>
      </c>
      <c r="T47" s="257">
        <f>'01'!T47+'02'!T47+'03'!T47+'04'!T47+'05'!T47+'06'!T47+'07'!T47+'08'!T47+'09'!T47+'10'!T47+'11'!T47+'12'!T47</f>
        <v>0</v>
      </c>
      <c r="U47" s="239">
        <f>'01'!U47+'02'!U47+'03'!U47+'04'!U47+'05'!U47+'06'!U47+'07'!U47+'08'!U47+'09'!U47+'10'!U47+'11'!U47+'12'!U47</f>
        <v>0</v>
      </c>
      <c r="V47" s="240">
        <f>'01'!V47+'02'!V47+'03'!V47+'04'!V47+'05'!V47+'06'!V47+'07'!V47+'08'!V47+'09'!V47+'10'!V47+'11'!V47+'12'!V47</f>
        <v>0</v>
      </c>
      <c r="W47" s="241">
        <f>'01'!W47+'02'!W47+'03'!W47+'04'!W47+'05'!W47+'06'!W47+'07'!W47+'08'!W47+'09'!W47+'10'!W47+'11'!W47+'12'!W47</f>
        <v>0</v>
      </c>
      <c r="X47" s="239">
        <f>'01'!X47+'02'!X47+'03'!X47+'04'!X47+'05'!X47+'06'!X47+'07'!X47+'08'!X47+'09'!X47+'10'!X47+'11'!X47+'12'!X47</f>
        <v>0</v>
      </c>
      <c r="Y47" s="242">
        <f>'01'!Y47+'02'!Y47+'03'!Y47+'04'!Y47+'05'!Y47+'06'!Y47+'07'!Y47+'08'!Y47+'09'!Y47+'10'!Y47+'11'!Y47+'12'!Y47</f>
        <v>0</v>
      </c>
      <c r="Z47" s="240">
        <f>'01'!Z47+'02'!Z47+'03'!Z47+'04'!Z47+'05'!Z47+'06'!Z47+'07'!Z47+'08'!Z47+'09'!Z47+'10'!Z47+'11'!Z47+'12'!Z47</f>
        <v>0</v>
      </c>
      <c r="AA47" s="264">
        <f>'01'!AA47+'02'!AA47+'03'!AA47+'04'!AA47+'05'!AA47+'06'!AA47+'07'!AA47+'08'!AA47+'09'!AA47+'10'!AA47+'11'!AA47+'12'!AA47</f>
        <v>0</v>
      </c>
      <c r="AB47" s="239">
        <f>'01'!AB47+'02'!AB47+'03'!AB47+'04'!AB47+'05'!AB47+'06'!AB47+'07'!AB47+'08'!AB47+'09'!AB47+'10'!AB47+'11'!AB47+'12'!AB47</f>
        <v>0</v>
      </c>
      <c r="AC47" s="242">
        <f>'01'!AC47+'02'!AC47+'03'!AC47+'04'!AC47+'05'!AC47+'06'!AC47+'07'!AC47+'08'!AC47+'09'!AC47+'10'!AC47+'11'!AC47+'12'!AC47</f>
        <v>0</v>
      </c>
      <c r="AD47" s="240">
        <f>'01'!AD47+'02'!AD47+'03'!AD47+'04'!AD47+'05'!AD47+'06'!AD47+'07'!AD47+'08'!AD47+'09'!AD47+'10'!AD47+'11'!AD47+'12'!AD47</f>
        <v>0</v>
      </c>
      <c r="AE47" s="244">
        <f>'01'!AE47+'02'!AE47+'03'!AE47+'04'!AE47+'05'!AE47+'06'!AE47+'07'!AE47+'08'!AE47+'09'!AE47+'10'!AE47+'11'!AE47+'12'!AE47</f>
        <v>0</v>
      </c>
      <c r="AF47" s="240">
        <f>'01'!AF47+'02'!AF47+'03'!AF47+'04'!AF47+'05'!AF47+'06'!AF47+'07'!AF47+'08'!AF47+'09'!AF47+'10'!AF47+'11'!AF47+'12'!AF47</f>
        <v>0</v>
      </c>
      <c r="AG47" s="239">
        <f>'01'!AG47+'02'!AG47+'03'!AG47+'04'!AG47+'05'!AG47+'06'!AG47+'07'!AG47+'08'!AG47+'09'!AG47+'10'!AG47+'11'!AG47+'12'!AG47</f>
        <v>0</v>
      </c>
      <c r="AH47" s="240">
        <f>'01'!AH47+'02'!AH47+'03'!AH47+'04'!AH47+'05'!AH47+'06'!AH47+'07'!AH47+'08'!AH47+'09'!AH47+'10'!AH47+'11'!AH47+'12'!AH47</f>
        <v>0</v>
      </c>
      <c r="AI47" s="248">
        <f>'01'!AI47+'02'!AI47+'03'!AI47+'04'!AI47+'05'!AI47+'06'!AI47+'07'!AI47+'08'!AI47+'09'!AI47+'10'!AI47+'11'!AI47+'12'!AI47</f>
        <v>0</v>
      </c>
      <c r="AJ47" s="246">
        <f>'01'!AJ47+'02'!AJ47+'03'!AJ47+'04'!AJ47+'05'!AJ47+'06'!AJ47+'07'!AJ47+'08'!AJ47+'09'!AJ47+'10'!AJ47+'11'!AJ47+'12'!AJ47</f>
        <v>0</v>
      </c>
      <c r="AK47" s="240">
        <f>'01'!AK47+'02'!AK47+'03'!AK47+'04'!AK47+'05'!AK47+'06'!AK47+'07'!AK47+'08'!AK47+'09'!AK47+'10'!AK47+'11'!AK47+'12'!AK47</f>
        <v>0</v>
      </c>
      <c r="AL47" s="239">
        <f>'01'!AL47+'02'!AL47+'03'!AL47+'04'!AL47+'05'!AL47+'06'!AL47+'07'!AL47+'08'!AL47+'09'!AL47+'10'!AL47+'11'!AL47+'12'!AL47</f>
        <v>0</v>
      </c>
      <c r="AM47" s="257">
        <f>'01'!AM47+'02'!AM47+'03'!AM47+'04'!AM47+'05'!AM47+'06'!AM47+'07'!AM47+'08'!AM47+'09'!AM47+'10'!AM47+'11'!AM47+'12'!AM47</f>
        <v>0</v>
      </c>
      <c r="AN47" s="249">
        <f>'01'!AN47+'02'!AN47+'03'!AN47+'04'!AN47+'05'!AN47+'06'!AN47+'07'!AN47+'08'!AN47+'09'!AN47+'10'!AN47+'11'!AN47+'12'!AN47</f>
        <v>0</v>
      </c>
      <c r="AO47" s="249">
        <f>'01'!AO47+'02'!AO47+'03'!AO47+'04'!AO47+'05'!AO47+'06'!AO47+'07'!AO47+'08'!AO47+'09'!AO47+'10'!AO47+'11'!AO47+'12'!AO47</f>
        <v>0</v>
      </c>
      <c r="AP47" s="249">
        <f>'01'!AP47+'02'!AP47+'03'!AP47+'04'!AP47+'05'!AP47+'06'!AP47+'07'!AP47+'08'!AP47+'09'!AP47+'10'!AP47+'11'!AP47+'12'!AP47</f>
        <v>0</v>
      </c>
      <c r="AQ47" s="249">
        <f>'01'!AQ47+'02'!AQ47+'03'!AQ47+'04'!AQ47+'05'!AQ47+'06'!AQ47+'07'!AQ47+'08'!AQ47+'09'!AQ47+'10'!AQ47+'11'!AQ47+'12'!AQ47</f>
        <v>0</v>
      </c>
      <c r="AR47" s="250">
        <f>'01'!AR47+'02'!AR47+'03'!AR47+'04'!AR47+'05'!AR47+'06'!AR47+'07'!AR47+'08'!AR47+'09'!AR47+'10'!AR47+'11'!AR47+'12'!AR47</f>
        <v>0</v>
      </c>
      <c r="AS47" s="251">
        <f>'01'!AS47+'02'!AS47+'03'!AS47+'04'!AS47+'05'!AS47+'06'!AS47+'07'!AS47+'08'!AS47+'09'!AS47+'10'!AS47+'11'!AS47+'12'!AS47</f>
        <v>0</v>
      </c>
      <c r="AT47" s="260">
        <f>'01'!AT47+'02'!AT47+'03'!AT47+'04'!AT47+'05'!AT47+'06'!AT47+'07'!AT47+'08'!AT47+'09'!AT47+'10'!AT47+'11'!AT47+'12'!AT47</f>
        <v>0</v>
      </c>
      <c r="AU47" s="261">
        <f>'01'!AU47+'02'!AU47+'03'!AU47+'04'!AU47+'05'!AU47+'06'!AU47+'07'!AU47+'08'!AU47+'09'!AU47+'10'!AU47+'11'!AU47+'12'!AU47</f>
        <v>0</v>
      </c>
      <c r="AV47" s="252">
        <f>'01'!AV47+'02'!AV47+'03'!AV47+'04'!AV47+'05'!AV47+'06'!AV47+'07'!AV47+'08'!AV47+'09'!AV47+'10'!AV47+'11'!AV47+'12'!AV47</f>
        <v>0</v>
      </c>
      <c r="AW47" s="239">
        <f>'01'!AW47+'02'!AW47+'03'!AW47+'04'!AW47+'05'!AW47+'06'!AW47+'07'!AW47+'08'!AW47+'09'!AW47+'10'!AW47+'11'!AW47+'12'!AW47</f>
        <v>0</v>
      </c>
      <c r="AX47" s="257">
        <f>'01'!AX47+'02'!AX47+'03'!AX47+'04'!AX47+'05'!AX47+'06'!AX47+'07'!AX47+'08'!AX47+'09'!AX47+'10'!AX47+'11'!AX47+'12'!AX47</f>
        <v>0</v>
      </c>
      <c r="AY47" s="253" t="str">
        <f t="shared" si="3"/>
        <v/>
      </c>
      <c r="AZ47" s="254"/>
      <c r="BA47" s="254"/>
      <c r="BB47" s="254"/>
      <c r="BC47" s="254"/>
      <c r="BD47" s="254"/>
      <c r="BE47" s="254"/>
      <c r="BF47" s="254"/>
      <c r="BG47" s="254"/>
      <c r="BH47" s="254"/>
      <c r="BI47" s="212"/>
      <c r="BJ47" s="212"/>
      <c r="BK47" s="212"/>
      <c r="BL47" s="212"/>
      <c r="BM47" s="212"/>
      <c r="BX47" s="201"/>
      <c r="CA47" s="255" t="str">
        <f t="shared" si="7"/>
        <v/>
      </c>
      <c r="CB47" s="255" t="str">
        <f t="shared" si="8"/>
        <v/>
      </c>
      <c r="CC47" s="255" t="str">
        <f t="shared" si="9"/>
        <v/>
      </c>
      <c r="CD47" s="255" t="str">
        <f t="shared" si="10"/>
        <v/>
      </c>
      <c r="CE47" s="255" t="str">
        <f t="shared" si="11"/>
        <v/>
      </c>
      <c r="CF47" s="255"/>
      <c r="CG47" s="256">
        <f t="shared" si="4"/>
        <v>0</v>
      </c>
      <c r="CH47" s="256">
        <f t="shared" si="5"/>
        <v>0</v>
      </c>
      <c r="CI47" s="256">
        <f t="shared" si="0"/>
        <v>0</v>
      </c>
      <c r="CJ47" s="256">
        <f t="shared" si="1"/>
        <v>0</v>
      </c>
      <c r="CK47" s="256">
        <f t="shared" si="2"/>
        <v>0</v>
      </c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</row>
    <row r="48" spans="1:104" ht="16.350000000000001" hidden="1" customHeight="1" x14ac:dyDescent="0.2">
      <c r="A48" s="241" t="s">
        <v>49</v>
      </c>
      <c r="B48" s="233">
        <f t="shared" si="12"/>
        <v>0</v>
      </c>
      <c r="C48" s="267">
        <f>'01'!C48+'02'!C48+'03'!C48+'04'!C48+'05'!C48+'06'!C48+'07'!C48+'08'!C48+'09'!C48+'10'!C48+'11'!C48+'12'!C48</f>
        <v>0</v>
      </c>
      <c r="D48" s="266">
        <f>'01'!D48+'02'!D48+'03'!D48+'04'!D48+'05'!D48+'06'!D48+'07'!D48+'08'!D48+'09'!D48+'10'!D48+'11'!D48+'12'!D48</f>
        <v>0</v>
      </c>
      <c r="E48" s="266">
        <f>'01'!E48+'02'!E48+'03'!E48+'04'!E48+'05'!E48+'06'!E48+'07'!E48+'08'!E48+'09'!E48+'10'!E48+'11'!E48+'12'!E48</f>
        <v>0</v>
      </c>
      <c r="F48" s="266">
        <f>'01'!F48+'02'!F48+'03'!F48+'04'!F48+'05'!F48+'06'!F48+'07'!F48+'08'!F48+'09'!F48+'10'!F48+'11'!F48+'12'!F48</f>
        <v>0</v>
      </c>
      <c r="G48" s="242">
        <f>'01'!G48+'02'!G48+'03'!G48+'04'!G48+'05'!G48+'06'!G48+'07'!G48+'08'!G48+'09'!G48+'10'!G48+'11'!G48+'12'!G48</f>
        <v>0</v>
      </c>
      <c r="H48" s="242">
        <f>'01'!H48+'02'!H48+'03'!H48+'04'!H48+'05'!H48+'06'!H48+'07'!H48+'08'!H48+'09'!H48+'10'!H48+'11'!H48+'12'!H48</f>
        <v>0</v>
      </c>
      <c r="I48" s="242">
        <f>'01'!I48+'02'!I48+'03'!I48+'04'!I48+'05'!I48+'06'!I48+'07'!I48+'08'!I48+'09'!I48+'10'!I48+'11'!I48+'12'!I48</f>
        <v>0</v>
      </c>
      <c r="J48" s="242">
        <f>'01'!J48+'02'!J48+'03'!J48+'04'!J48+'05'!J48+'06'!J48+'07'!J48+'08'!J48+'09'!J48+'10'!J48+'11'!J48+'12'!J48</f>
        <v>0</v>
      </c>
      <c r="K48" s="242">
        <f>'01'!K48+'02'!K48+'03'!K48+'04'!K48+'05'!K48+'06'!K48+'07'!K48+'08'!K48+'09'!K48+'10'!K48+'11'!K48+'12'!K48</f>
        <v>0</v>
      </c>
      <c r="L48" s="242">
        <f>'01'!L48+'02'!L48+'03'!L48+'04'!L48+'05'!L48+'06'!L48+'07'!L48+'08'!L48+'09'!L48+'10'!L48+'11'!L48+'12'!L48</f>
        <v>0</v>
      </c>
      <c r="M48" s="242">
        <f>'01'!M48+'02'!M48+'03'!M48+'04'!M48+'05'!M48+'06'!M48+'07'!M48+'08'!M48+'09'!M48+'10'!M48+'11'!M48+'12'!M48</f>
        <v>0</v>
      </c>
      <c r="N48" s="242">
        <f>'01'!N48+'02'!N48+'03'!N48+'04'!N48+'05'!N48+'06'!N48+'07'!N48+'08'!N48+'09'!N48+'10'!N48+'11'!N48+'12'!N48</f>
        <v>0</v>
      </c>
      <c r="O48" s="242">
        <f>'01'!O48+'02'!O48+'03'!O48+'04'!O48+'05'!O48+'06'!O48+'07'!O48+'08'!O48+'09'!O48+'10'!O48+'11'!O48+'12'!O48</f>
        <v>0</v>
      </c>
      <c r="P48" s="242">
        <f>'01'!P48+'02'!P48+'03'!P48+'04'!P48+'05'!P48+'06'!P48+'07'!P48+'08'!P48+'09'!P48+'10'!P48+'11'!P48+'12'!P48</f>
        <v>0</v>
      </c>
      <c r="Q48" s="242">
        <f>'01'!Q48+'02'!Q48+'03'!Q48+'04'!Q48+'05'!Q48+'06'!Q48+'07'!Q48+'08'!Q48+'09'!Q48+'10'!Q48+'11'!Q48+'12'!Q48</f>
        <v>0</v>
      </c>
      <c r="R48" s="242">
        <f>'01'!R48+'02'!R48+'03'!R48+'04'!R48+'05'!R48+'06'!R48+'07'!R48+'08'!R48+'09'!R48+'10'!R48+'11'!R48+'12'!R48</f>
        <v>0</v>
      </c>
      <c r="S48" s="240">
        <f>'01'!S48+'02'!S48+'03'!S48+'04'!S48+'05'!S48+'06'!S48+'07'!S48+'08'!S48+'09'!S48+'10'!S48+'11'!S48+'12'!S48</f>
        <v>0</v>
      </c>
      <c r="T48" s="252">
        <f>'01'!T48+'02'!T48+'03'!T48+'04'!T48+'05'!T48+'06'!T48+'07'!T48+'08'!T48+'09'!T48+'10'!T48+'11'!T48+'12'!T48</f>
        <v>0</v>
      </c>
      <c r="U48" s="260">
        <f>'01'!U48+'02'!U48+'03'!U48+'04'!U48+'05'!U48+'06'!U48+'07'!U48+'08'!U48+'09'!U48+'10'!U48+'11'!U48+'12'!U48</f>
        <v>0</v>
      </c>
      <c r="V48" s="249">
        <f>'01'!V48+'02'!V48+'03'!V48+'04'!V48+'05'!V48+'06'!V48+'07'!V48+'08'!V48+'09'!V48+'10'!V48+'11'!V48+'12'!V48</f>
        <v>0</v>
      </c>
      <c r="W48" s="232">
        <f>'01'!W48+'02'!W48+'03'!W48+'04'!W48+'05'!W48+'06'!W48+'07'!W48+'08'!W48+'09'!W48+'10'!W48+'11'!W48+'12'!W48</f>
        <v>0</v>
      </c>
      <c r="X48" s="260">
        <f>'01'!X48+'02'!X48+'03'!X48+'04'!X48+'05'!X48+'06'!X48+'07'!X48+'08'!X48+'09'!X48+'10'!X48+'11'!X48+'12'!X48</f>
        <v>0</v>
      </c>
      <c r="Y48" s="261">
        <f>'01'!Y48+'02'!Y48+'03'!Y48+'04'!Y48+'05'!Y48+'06'!Y48+'07'!Y48+'08'!Y48+'09'!Y48+'10'!Y48+'11'!Y48+'12'!Y48</f>
        <v>0</v>
      </c>
      <c r="Z48" s="249">
        <f>'01'!Z48+'02'!Z48+'03'!Z48+'04'!Z48+'05'!Z48+'06'!Z48+'07'!Z48+'08'!Z48+'09'!Z48+'10'!Z48+'11'!Z48+'12'!Z48</f>
        <v>0</v>
      </c>
      <c r="AA48" s="264">
        <f>'01'!AA48+'02'!AA48+'03'!AA48+'04'!AA48+'05'!AA48+'06'!AA48+'07'!AA48+'08'!AA48+'09'!AA48+'10'!AA48+'11'!AA48+'12'!AA48</f>
        <v>0</v>
      </c>
      <c r="AB48" s="239">
        <f>'01'!AB48+'02'!AB48+'03'!AB48+'04'!AB48+'05'!AB48+'06'!AB48+'07'!AB48+'08'!AB48+'09'!AB48+'10'!AB48+'11'!AB48+'12'!AB48</f>
        <v>0</v>
      </c>
      <c r="AC48" s="242">
        <f>'01'!AC48+'02'!AC48+'03'!AC48+'04'!AC48+'05'!AC48+'06'!AC48+'07'!AC48+'08'!AC48+'09'!AC48+'10'!AC48+'11'!AC48+'12'!AC48</f>
        <v>0</v>
      </c>
      <c r="AD48" s="240">
        <f>'01'!AD48+'02'!AD48+'03'!AD48+'04'!AD48+'05'!AD48+'06'!AD48+'07'!AD48+'08'!AD48+'09'!AD48+'10'!AD48+'11'!AD48+'12'!AD48</f>
        <v>0</v>
      </c>
      <c r="AE48" s="244">
        <f>'01'!AE48+'02'!AE48+'03'!AE48+'04'!AE48+'05'!AE48+'06'!AE48+'07'!AE48+'08'!AE48+'09'!AE48+'10'!AE48+'11'!AE48+'12'!AE48</f>
        <v>0</v>
      </c>
      <c r="AF48" s="240">
        <f>'01'!AF48+'02'!AF48+'03'!AF48+'04'!AF48+'05'!AF48+'06'!AF48+'07'!AF48+'08'!AF48+'09'!AF48+'10'!AF48+'11'!AF48+'12'!AF48</f>
        <v>0</v>
      </c>
      <c r="AG48" s="239">
        <f>'01'!AG48+'02'!AG48+'03'!AG48+'04'!AG48+'05'!AG48+'06'!AG48+'07'!AG48+'08'!AG48+'09'!AG48+'10'!AG48+'11'!AG48+'12'!AG48</f>
        <v>0</v>
      </c>
      <c r="AH48" s="240">
        <f>'01'!AH48+'02'!AH48+'03'!AH48+'04'!AH48+'05'!AH48+'06'!AH48+'07'!AH48+'08'!AH48+'09'!AH48+'10'!AH48+'11'!AH48+'12'!AH48</f>
        <v>0</v>
      </c>
      <c r="AI48" s="248">
        <f>'01'!AI48+'02'!AI48+'03'!AI48+'04'!AI48+'05'!AI48+'06'!AI48+'07'!AI48+'08'!AI48+'09'!AI48+'10'!AI48+'11'!AI48+'12'!AI48</f>
        <v>0</v>
      </c>
      <c r="AJ48" s="246">
        <f>'01'!AJ48+'02'!AJ48+'03'!AJ48+'04'!AJ48+'05'!AJ48+'06'!AJ48+'07'!AJ48+'08'!AJ48+'09'!AJ48+'10'!AJ48+'11'!AJ48+'12'!AJ48</f>
        <v>0</v>
      </c>
      <c r="AK48" s="240">
        <f>'01'!AK48+'02'!AK48+'03'!AK48+'04'!AK48+'05'!AK48+'06'!AK48+'07'!AK48+'08'!AK48+'09'!AK48+'10'!AK48+'11'!AK48+'12'!AK48</f>
        <v>0</v>
      </c>
      <c r="AL48" s="239">
        <f>'01'!AL48+'02'!AL48+'03'!AL48+'04'!AL48+'05'!AL48+'06'!AL48+'07'!AL48+'08'!AL48+'09'!AL48+'10'!AL48+'11'!AL48+'12'!AL48</f>
        <v>0</v>
      </c>
      <c r="AM48" s="257">
        <f>'01'!AM48+'02'!AM48+'03'!AM48+'04'!AM48+'05'!AM48+'06'!AM48+'07'!AM48+'08'!AM48+'09'!AM48+'10'!AM48+'11'!AM48+'12'!AM48</f>
        <v>0</v>
      </c>
      <c r="AN48" s="249">
        <f>'01'!AN48+'02'!AN48+'03'!AN48+'04'!AN48+'05'!AN48+'06'!AN48+'07'!AN48+'08'!AN48+'09'!AN48+'10'!AN48+'11'!AN48+'12'!AN48</f>
        <v>0</v>
      </c>
      <c r="AO48" s="249">
        <f>'01'!AO48+'02'!AO48+'03'!AO48+'04'!AO48+'05'!AO48+'06'!AO48+'07'!AO48+'08'!AO48+'09'!AO48+'10'!AO48+'11'!AO48+'12'!AO48</f>
        <v>0</v>
      </c>
      <c r="AP48" s="249">
        <f>'01'!AP48+'02'!AP48+'03'!AP48+'04'!AP48+'05'!AP48+'06'!AP48+'07'!AP48+'08'!AP48+'09'!AP48+'10'!AP48+'11'!AP48+'12'!AP48</f>
        <v>0</v>
      </c>
      <c r="AQ48" s="249">
        <f>'01'!AQ48+'02'!AQ48+'03'!AQ48+'04'!AQ48+'05'!AQ48+'06'!AQ48+'07'!AQ48+'08'!AQ48+'09'!AQ48+'10'!AQ48+'11'!AQ48+'12'!AQ48</f>
        <v>0</v>
      </c>
      <c r="AR48" s="250">
        <f>'01'!AR48+'02'!AR48+'03'!AR48+'04'!AR48+'05'!AR48+'06'!AR48+'07'!AR48+'08'!AR48+'09'!AR48+'10'!AR48+'11'!AR48+'12'!AR48</f>
        <v>0</v>
      </c>
      <c r="AS48" s="251">
        <f>'01'!AS48+'02'!AS48+'03'!AS48+'04'!AS48+'05'!AS48+'06'!AS48+'07'!AS48+'08'!AS48+'09'!AS48+'10'!AS48+'11'!AS48+'12'!AS48</f>
        <v>0</v>
      </c>
      <c r="AT48" s="260">
        <f>'01'!AT48+'02'!AT48+'03'!AT48+'04'!AT48+'05'!AT48+'06'!AT48+'07'!AT48+'08'!AT48+'09'!AT48+'10'!AT48+'11'!AT48+'12'!AT48</f>
        <v>0</v>
      </c>
      <c r="AU48" s="261">
        <f>'01'!AU48+'02'!AU48+'03'!AU48+'04'!AU48+'05'!AU48+'06'!AU48+'07'!AU48+'08'!AU48+'09'!AU48+'10'!AU48+'11'!AU48+'12'!AU48</f>
        <v>0</v>
      </c>
      <c r="AV48" s="252">
        <f>'01'!AV48+'02'!AV48+'03'!AV48+'04'!AV48+'05'!AV48+'06'!AV48+'07'!AV48+'08'!AV48+'09'!AV48+'10'!AV48+'11'!AV48+'12'!AV48</f>
        <v>0</v>
      </c>
      <c r="AW48" s="239">
        <f>'01'!AW48+'02'!AW48+'03'!AW48+'04'!AW48+'05'!AW48+'06'!AW48+'07'!AW48+'08'!AW48+'09'!AW48+'10'!AW48+'11'!AW48+'12'!AW48</f>
        <v>0</v>
      </c>
      <c r="AX48" s="257">
        <f>'01'!AX48+'02'!AX48+'03'!AX48+'04'!AX48+'05'!AX48+'06'!AX48+'07'!AX48+'08'!AX48+'09'!AX48+'10'!AX48+'11'!AX48+'12'!AX48</f>
        <v>0</v>
      </c>
      <c r="AY48" s="253" t="str">
        <f t="shared" si="3"/>
        <v/>
      </c>
      <c r="AZ48" s="254"/>
      <c r="BA48" s="254"/>
      <c r="BB48" s="254"/>
      <c r="BC48" s="254"/>
      <c r="BD48" s="254"/>
      <c r="BE48" s="254"/>
      <c r="BF48" s="254"/>
      <c r="BG48" s="254"/>
      <c r="BH48" s="254"/>
      <c r="BI48" s="212"/>
      <c r="BJ48" s="212"/>
      <c r="BK48" s="212"/>
      <c r="BL48" s="212"/>
      <c r="BM48" s="212"/>
      <c r="BX48" s="201"/>
      <c r="CA48" s="255" t="str">
        <f t="shared" si="7"/>
        <v/>
      </c>
      <c r="CB48" s="255" t="str">
        <f t="shared" si="8"/>
        <v/>
      </c>
      <c r="CC48" s="255" t="str">
        <f t="shared" si="9"/>
        <v/>
      </c>
      <c r="CD48" s="255" t="str">
        <f t="shared" si="10"/>
        <v/>
      </c>
      <c r="CE48" s="255" t="str">
        <f t="shared" si="11"/>
        <v/>
      </c>
      <c r="CF48" s="255"/>
      <c r="CG48" s="256">
        <f t="shared" si="4"/>
        <v>0</v>
      </c>
      <c r="CH48" s="256">
        <f t="shared" si="5"/>
        <v>0</v>
      </c>
      <c r="CI48" s="256">
        <f t="shared" si="0"/>
        <v>0</v>
      </c>
      <c r="CJ48" s="256">
        <f t="shared" si="1"/>
        <v>0</v>
      </c>
      <c r="CK48" s="256">
        <f t="shared" si="2"/>
        <v>0</v>
      </c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</row>
    <row r="49" spans="1:104" ht="16.350000000000001" hidden="1" customHeight="1" x14ac:dyDescent="0.2">
      <c r="A49" s="241" t="s">
        <v>50</v>
      </c>
      <c r="B49" s="233">
        <f t="shared" si="12"/>
        <v>0</v>
      </c>
      <c r="C49" s="239">
        <f>'01'!C49+'02'!C49+'03'!C49+'04'!C49+'05'!C49+'06'!C49+'07'!C49+'08'!C49+'09'!C49+'10'!C49+'11'!C49+'12'!C49</f>
        <v>0</v>
      </c>
      <c r="D49" s="242">
        <f>'01'!D49+'02'!D49+'03'!D49+'04'!D49+'05'!D49+'06'!D49+'07'!D49+'08'!D49+'09'!D49+'10'!D49+'11'!D49+'12'!D49</f>
        <v>0</v>
      </c>
      <c r="E49" s="242">
        <f>'01'!E49+'02'!E49+'03'!E49+'04'!E49+'05'!E49+'06'!E49+'07'!E49+'08'!E49+'09'!E49+'10'!E49+'11'!E49+'12'!E49</f>
        <v>0</v>
      </c>
      <c r="F49" s="242">
        <f>'01'!F49+'02'!F49+'03'!F49+'04'!F49+'05'!F49+'06'!F49+'07'!F49+'08'!F49+'09'!F49+'10'!F49+'11'!F49+'12'!F49</f>
        <v>0</v>
      </c>
      <c r="G49" s="242">
        <f>'01'!G49+'02'!G49+'03'!G49+'04'!G49+'05'!G49+'06'!G49+'07'!G49+'08'!G49+'09'!G49+'10'!G49+'11'!G49+'12'!G49</f>
        <v>0</v>
      </c>
      <c r="H49" s="242">
        <f>'01'!H49+'02'!H49+'03'!H49+'04'!H49+'05'!H49+'06'!H49+'07'!H49+'08'!H49+'09'!H49+'10'!H49+'11'!H49+'12'!H49</f>
        <v>0</v>
      </c>
      <c r="I49" s="242">
        <f>'01'!I49+'02'!I49+'03'!I49+'04'!I49+'05'!I49+'06'!I49+'07'!I49+'08'!I49+'09'!I49+'10'!I49+'11'!I49+'12'!I49</f>
        <v>0</v>
      </c>
      <c r="J49" s="242">
        <f>'01'!J49+'02'!J49+'03'!J49+'04'!J49+'05'!J49+'06'!J49+'07'!J49+'08'!J49+'09'!J49+'10'!J49+'11'!J49+'12'!J49</f>
        <v>0</v>
      </c>
      <c r="K49" s="242">
        <f>'01'!K49+'02'!K49+'03'!K49+'04'!K49+'05'!K49+'06'!K49+'07'!K49+'08'!K49+'09'!K49+'10'!K49+'11'!K49+'12'!K49</f>
        <v>0</v>
      </c>
      <c r="L49" s="242">
        <f>'01'!L49+'02'!L49+'03'!L49+'04'!L49+'05'!L49+'06'!L49+'07'!L49+'08'!L49+'09'!L49+'10'!L49+'11'!L49+'12'!L49</f>
        <v>0</v>
      </c>
      <c r="M49" s="242">
        <f>'01'!M49+'02'!M49+'03'!M49+'04'!M49+'05'!M49+'06'!M49+'07'!M49+'08'!M49+'09'!M49+'10'!M49+'11'!M49+'12'!M49</f>
        <v>0</v>
      </c>
      <c r="N49" s="242">
        <f>'01'!N49+'02'!N49+'03'!N49+'04'!N49+'05'!N49+'06'!N49+'07'!N49+'08'!N49+'09'!N49+'10'!N49+'11'!N49+'12'!N49</f>
        <v>0</v>
      </c>
      <c r="O49" s="242">
        <f>'01'!O49+'02'!O49+'03'!O49+'04'!O49+'05'!O49+'06'!O49+'07'!O49+'08'!O49+'09'!O49+'10'!O49+'11'!O49+'12'!O49</f>
        <v>0</v>
      </c>
      <c r="P49" s="242">
        <f>'01'!P49+'02'!P49+'03'!P49+'04'!P49+'05'!P49+'06'!P49+'07'!P49+'08'!P49+'09'!P49+'10'!P49+'11'!P49+'12'!P49</f>
        <v>0</v>
      </c>
      <c r="Q49" s="242">
        <f>'01'!Q49+'02'!Q49+'03'!Q49+'04'!Q49+'05'!Q49+'06'!Q49+'07'!Q49+'08'!Q49+'09'!Q49+'10'!Q49+'11'!Q49+'12'!Q49</f>
        <v>0</v>
      </c>
      <c r="R49" s="242">
        <f>'01'!R49+'02'!R49+'03'!R49+'04'!R49+'05'!R49+'06'!R49+'07'!R49+'08'!R49+'09'!R49+'10'!R49+'11'!R49+'12'!R49</f>
        <v>0</v>
      </c>
      <c r="S49" s="240">
        <f>'01'!S49+'02'!S49+'03'!S49+'04'!S49+'05'!S49+'06'!S49+'07'!S49+'08'!S49+'09'!S49+'10'!S49+'11'!S49+'12'!S49</f>
        <v>0</v>
      </c>
      <c r="T49" s="257">
        <f>'01'!T49+'02'!T49+'03'!T49+'04'!T49+'05'!T49+'06'!T49+'07'!T49+'08'!T49+'09'!T49+'10'!T49+'11'!T49+'12'!T49</f>
        <v>0</v>
      </c>
      <c r="U49" s="239">
        <f>'01'!U49+'02'!U49+'03'!U49+'04'!U49+'05'!U49+'06'!U49+'07'!U49+'08'!U49+'09'!U49+'10'!U49+'11'!U49+'12'!U49</f>
        <v>0</v>
      </c>
      <c r="V49" s="240">
        <f>'01'!V49+'02'!V49+'03'!V49+'04'!V49+'05'!V49+'06'!V49+'07'!V49+'08'!V49+'09'!V49+'10'!V49+'11'!V49+'12'!V49</f>
        <v>0</v>
      </c>
      <c r="W49" s="241">
        <f>'01'!W49+'02'!W49+'03'!W49+'04'!W49+'05'!W49+'06'!W49+'07'!W49+'08'!W49+'09'!W49+'10'!W49+'11'!W49+'12'!W49</f>
        <v>0</v>
      </c>
      <c r="X49" s="239">
        <f>'01'!X49+'02'!X49+'03'!X49+'04'!X49+'05'!X49+'06'!X49+'07'!X49+'08'!X49+'09'!X49+'10'!X49+'11'!X49+'12'!X49</f>
        <v>0</v>
      </c>
      <c r="Y49" s="242">
        <f>'01'!Y49+'02'!Y49+'03'!Y49+'04'!Y49+'05'!Y49+'06'!Y49+'07'!Y49+'08'!Y49+'09'!Y49+'10'!Y49+'11'!Y49+'12'!Y49</f>
        <v>0</v>
      </c>
      <c r="Z49" s="240">
        <f>'01'!Z49+'02'!Z49+'03'!Z49+'04'!Z49+'05'!Z49+'06'!Z49+'07'!Z49+'08'!Z49+'09'!Z49+'10'!Z49+'11'!Z49+'12'!Z49</f>
        <v>0</v>
      </c>
      <c r="AA49" s="264">
        <f>'01'!AA49+'02'!AA49+'03'!AA49+'04'!AA49+'05'!AA49+'06'!AA49+'07'!AA49+'08'!AA49+'09'!AA49+'10'!AA49+'11'!AA49+'12'!AA49</f>
        <v>0</v>
      </c>
      <c r="AB49" s="239">
        <f>'01'!AB49+'02'!AB49+'03'!AB49+'04'!AB49+'05'!AB49+'06'!AB49+'07'!AB49+'08'!AB49+'09'!AB49+'10'!AB49+'11'!AB49+'12'!AB49</f>
        <v>0</v>
      </c>
      <c r="AC49" s="242">
        <f>'01'!AC49+'02'!AC49+'03'!AC49+'04'!AC49+'05'!AC49+'06'!AC49+'07'!AC49+'08'!AC49+'09'!AC49+'10'!AC49+'11'!AC49+'12'!AC49</f>
        <v>0</v>
      </c>
      <c r="AD49" s="240">
        <f>'01'!AD49+'02'!AD49+'03'!AD49+'04'!AD49+'05'!AD49+'06'!AD49+'07'!AD49+'08'!AD49+'09'!AD49+'10'!AD49+'11'!AD49+'12'!AD49</f>
        <v>0</v>
      </c>
      <c r="AE49" s="244">
        <f>'01'!AE49+'02'!AE49+'03'!AE49+'04'!AE49+'05'!AE49+'06'!AE49+'07'!AE49+'08'!AE49+'09'!AE49+'10'!AE49+'11'!AE49+'12'!AE49</f>
        <v>0</v>
      </c>
      <c r="AF49" s="268">
        <f>'01'!AF49+'02'!AF49+'03'!AF49+'04'!AF49+'05'!AF49+'06'!AF49+'07'!AF49+'08'!AF49+'09'!AF49+'10'!AF49+'11'!AF49+'12'!AF49</f>
        <v>0</v>
      </c>
      <c r="AG49" s="239">
        <f>'01'!AG49+'02'!AG49+'03'!AG49+'04'!AG49+'05'!AG49+'06'!AG49+'07'!AG49+'08'!AG49+'09'!AG49+'10'!AG49+'11'!AG49+'12'!AG49</f>
        <v>0</v>
      </c>
      <c r="AH49" s="240">
        <f>'01'!AH49+'02'!AH49+'03'!AH49+'04'!AH49+'05'!AH49+'06'!AH49+'07'!AH49+'08'!AH49+'09'!AH49+'10'!AH49+'11'!AH49+'12'!AH49</f>
        <v>0</v>
      </c>
      <c r="AI49" s="248">
        <f>'01'!AI49+'02'!AI49+'03'!AI49+'04'!AI49+'05'!AI49+'06'!AI49+'07'!AI49+'08'!AI49+'09'!AI49+'10'!AI49+'11'!AI49+'12'!AI49</f>
        <v>0</v>
      </c>
      <c r="AJ49" s="246">
        <f>'01'!AJ49+'02'!AJ49+'03'!AJ49+'04'!AJ49+'05'!AJ49+'06'!AJ49+'07'!AJ49+'08'!AJ49+'09'!AJ49+'10'!AJ49+'11'!AJ49+'12'!AJ49</f>
        <v>0</v>
      </c>
      <c r="AK49" s="240">
        <f>'01'!AK49+'02'!AK49+'03'!AK49+'04'!AK49+'05'!AK49+'06'!AK49+'07'!AK49+'08'!AK49+'09'!AK49+'10'!AK49+'11'!AK49+'12'!AK49</f>
        <v>0</v>
      </c>
      <c r="AL49" s="246">
        <f>'01'!AL49+'02'!AL49+'03'!AL49+'04'!AL49+'05'!AL49+'06'!AL49+'07'!AL49+'08'!AL49+'09'!AL49+'10'!AL49+'11'!AL49+'12'!AL49</f>
        <v>0</v>
      </c>
      <c r="AM49" s="240">
        <f>'01'!AM49+'02'!AM49+'03'!AM49+'04'!AM49+'05'!AM49+'06'!AM49+'07'!AM49+'08'!AM49+'09'!AM49+'10'!AM49+'11'!AM49+'12'!AM49</f>
        <v>0</v>
      </c>
      <c r="AN49" s="249">
        <f>'01'!AN49+'02'!AN49+'03'!AN49+'04'!AN49+'05'!AN49+'06'!AN49+'07'!AN49+'08'!AN49+'09'!AN49+'10'!AN49+'11'!AN49+'12'!AN49</f>
        <v>0</v>
      </c>
      <c r="AO49" s="249">
        <f>'01'!AO49+'02'!AO49+'03'!AO49+'04'!AO49+'05'!AO49+'06'!AO49+'07'!AO49+'08'!AO49+'09'!AO49+'10'!AO49+'11'!AO49+'12'!AO49</f>
        <v>0</v>
      </c>
      <c r="AP49" s="249">
        <f>'01'!AP49+'02'!AP49+'03'!AP49+'04'!AP49+'05'!AP49+'06'!AP49+'07'!AP49+'08'!AP49+'09'!AP49+'10'!AP49+'11'!AP49+'12'!AP49</f>
        <v>0</v>
      </c>
      <c r="AQ49" s="249">
        <f>'01'!AQ49+'02'!AQ49+'03'!AQ49+'04'!AQ49+'05'!AQ49+'06'!AQ49+'07'!AQ49+'08'!AQ49+'09'!AQ49+'10'!AQ49+'11'!AQ49+'12'!AQ49</f>
        <v>0</v>
      </c>
      <c r="AR49" s="250">
        <f>'01'!AR49+'02'!AR49+'03'!AR49+'04'!AR49+'05'!AR49+'06'!AR49+'07'!AR49+'08'!AR49+'09'!AR49+'10'!AR49+'11'!AR49+'12'!AR49</f>
        <v>0</v>
      </c>
      <c r="AS49" s="251">
        <f>'01'!AS49+'02'!AS49+'03'!AS49+'04'!AS49+'05'!AS49+'06'!AS49+'07'!AS49+'08'!AS49+'09'!AS49+'10'!AS49+'11'!AS49+'12'!AS49</f>
        <v>0</v>
      </c>
      <c r="AT49" s="260">
        <f>'01'!AT49+'02'!AT49+'03'!AT49+'04'!AT49+'05'!AT49+'06'!AT49+'07'!AT49+'08'!AT49+'09'!AT49+'10'!AT49+'11'!AT49+'12'!AT49</f>
        <v>0</v>
      </c>
      <c r="AU49" s="261">
        <f>'01'!AU49+'02'!AU49+'03'!AU49+'04'!AU49+'05'!AU49+'06'!AU49+'07'!AU49+'08'!AU49+'09'!AU49+'10'!AU49+'11'!AU49+'12'!AU49</f>
        <v>0</v>
      </c>
      <c r="AV49" s="252">
        <f>'01'!AV49+'02'!AV49+'03'!AV49+'04'!AV49+'05'!AV49+'06'!AV49+'07'!AV49+'08'!AV49+'09'!AV49+'10'!AV49+'11'!AV49+'12'!AV49</f>
        <v>0</v>
      </c>
      <c r="AW49" s="246">
        <f>'01'!AW49+'02'!AW49+'03'!AW49+'04'!AW49+'05'!AW49+'06'!AW49+'07'!AW49+'08'!AW49+'09'!AW49+'10'!AW49+'11'!AW49+'12'!AW49</f>
        <v>0</v>
      </c>
      <c r="AX49" s="240">
        <f>'01'!AX49+'02'!AX49+'03'!AX49+'04'!AX49+'05'!AX49+'06'!AX49+'07'!AX49+'08'!AX49+'09'!AX49+'10'!AX49+'11'!AX49+'12'!AX49</f>
        <v>0</v>
      </c>
      <c r="AY49" s="253" t="str">
        <f t="shared" si="3"/>
        <v/>
      </c>
      <c r="AZ49" s="254"/>
      <c r="BA49" s="254"/>
      <c r="BB49" s="254"/>
      <c r="BC49" s="254"/>
      <c r="BD49" s="254"/>
      <c r="BE49" s="254"/>
      <c r="BF49" s="254"/>
      <c r="BG49" s="254"/>
      <c r="BH49" s="254"/>
      <c r="BI49" s="212"/>
      <c r="BJ49" s="212"/>
      <c r="BK49" s="212"/>
      <c r="BL49" s="212"/>
      <c r="BM49" s="212"/>
      <c r="BX49" s="201"/>
      <c r="CA49" s="255" t="str">
        <f t="shared" si="7"/>
        <v/>
      </c>
      <c r="CB49" s="255" t="str">
        <f t="shared" si="8"/>
        <v/>
      </c>
      <c r="CC49" s="255" t="str">
        <f t="shared" si="9"/>
        <v/>
      </c>
      <c r="CD49" s="255" t="str">
        <f t="shared" si="10"/>
        <v/>
      </c>
      <c r="CE49" s="255" t="str">
        <f t="shared" si="11"/>
        <v/>
      </c>
      <c r="CF49" s="255"/>
      <c r="CG49" s="256">
        <f t="shared" si="4"/>
        <v>0</v>
      </c>
      <c r="CH49" s="256">
        <f t="shared" si="5"/>
        <v>0</v>
      </c>
      <c r="CI49" s="256">
        <f t="shared" si="0"/>
        <v>0</v>
      </c>
      <c r="CJ49" s="256">
        <f t="shared" si="1"/>
        <v>0</v>
      </c>
      <c r="CK49" s="256">
        <f t="shared" si="2"/>
        <v>0</v>
      </c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</row>
    <row r="50" spans="1:104" ht="16.350000000000001" customHeight="1" x14ac:dyDescent="0.2">
      <c r="A50" s="241" t="s">
        <v>51</v>
      </c>
      <c r="B50" s="233">
        <f t="shared" si="12"/>
        <v>637</v>
      </c>
      <c r="C50" s="239">
        <f>'01'!C50+'02'!C50+'03'!C50+'04'!C50+'05'!C50+'06'!C50+'07'!C50+'08'!C50+'09'!C50+'10'!C50+'11'!C50+'12'!C50</f>
        <v>0</v>
      </c>
      <c r="D50" s="242">
        <f>'01'!D50+'02'!D50+'03'!D50+'04'!D50+'05'!D50+'06'!D50+'07'!D50+'08'!D50+'09'!D50+'10'!D50+'11'!D50+'12'!D50</f>
        <v>0</v>
      </c>
      <c r="E50" s="242">
        <f>'01'!E50+'02'!E50+'03'!E50+'04'!E50+'05'!E50+'06'!E50+'07'!E50+'08'!E50+'09'!E50+'10'!E50+'11'!E50+'12'!E50</f>
        <v>1</v>
      </c>
      <c r="F50" s="242">
        <f>'01'!F50+'02'!F50+'03'!F50+'04'!F50+'05'!F50+'06'!F50+'07'!F50+'08'!F50+'09'!F50+'10'!F50+'11'!F50+'12'!F50</f>
        <v>7</v>
      </c>
      <c r="G50" s="242">
        <f>'01'!G50+'02'!G50+'03'!G50+'04'!G50+'05'!G50+'06'!G50+'07'!G50+'08'!G50+'09'!G50+'10'!G50+'11'!G50+'12'!G50</f>
        <v>20</v>
      </c>
      <c r="H50" s="242">
        <f>'01'!H50+'02'!H50+'03'!H50+'04'!H50+'05'!H50+'06'!H50+'07'!H50+'08'!H50+'09'!H50+'10'!H50+'11'!H50+'12'!H50</f>
        <v>10</v>
      </c>
      <c r="I50" s="242">
        <f>'01'!I50+'02'!I50+'03'!I50+'04'!I50+'05'!I50+'06'!I50+'07'!I50+'08'!I50+'09'!I50+'10'!I50+'11'!I50+'12'!I50</f>
        <v>15</v>
      </c>
      <c r="J50" s="242">
        <f>'01'!J50+'02'!J50+'03'!J50+'04'!J50+'05'!J50+'06'!J50+'07'!J50+'08'!J50+'09'!J50+'10'!J50+'11'!J50+'12'!J50</f>
        <v>21</v>
      </c>
      <c r="K50" s="242">
        <f>'01'!K50+'02'!K50+'03'!K50+'04'!K50+'05'!K50+'06'!K50+'07'!K50+'08'!K50+'09'!K50+'10'!K50+'11'!K50+'12'!K50</f>
        <v>21</v>
      </c>
      <c r="L50" s="242">
        <f>'01'!L50+'02'!L50+'03'!L50+'04'!L50+'05'!L50+'06'!L50+'07'!L50+'08'!L50+'09'!L50+'10'!L50+'11'!L50+'12'!L50</f>
        <v>29</v>
      </c>
      <c r="M50" s="242">
        <f>'01'!M50+'02'!M50+'03'!M50+'04'!M50+'05'!M50+'06'!M50+'07'!M50+'08'!M50+'09'!M50+'10'!M50+'11'!M50+'12'!M50</f>
        <v>51</v>
      </c>
      <c r="N50" s="242">
        <f>'01'!N50+'02'!N50+'03'!N50+'04'!N50+'05'!N50+'06'!N50+'07'!N50+'08'!N50+'09'!N50+'10'!N50+'11'!N50+'12'!N50</f>
        <v>80</v>
      </c>
      <c r="O50" s="242">
        <f>'01'!O50+'02'!O50+'03'!O50+'04'!O50+'05'!O50+'06'!O50+'07'!O50+'08'!O50+'09'!O50+'10'!O50+'11'!O50+'12'!O50</f>
        <v>76</v>
      </c>
      <c r="P50" s="242">
        <f>'01'!P50+'02'!P50+'03'!P50+'04'!P50+'05'!P50+'06'!P50+'07'!P50+'08'!P50+'09'!P50+'10'!P50+'11'!P50+'12'!P50</f>
        <v>93</v>
      </c>
      <c r="Q50" s="242">
        <f>'01'!Q50+'02'!Q50+'03'!Q50+'04'!Q50+'05'!Q50+'06'!Q50+'07'!Q50+'08'!Q50+'09'!Q50+'10'!Q50+'11'!Q50+'12'!Q50</f>
        <v>88</v>
      </c>
      <c r="R50" s="242">
        <f>'01'!R50+'02'!R50+'03'!R50+'04'!R50+'05'!R50+'06'!R50+'07'!R50+'08'!R50+'09'!R50+'10'!R50+'11'!R50+'12'!R50</f>
        <v>64</v>
      </c>
      <c r="S50" s="240">
        <f>'01'!S50+'02'!S50+'03'!S50+'04'!S50+'05'!S50+'06'!S50+'07'!S50+'08'!S50+'09'!S50+'10'!S50+'11'!S50+'12'!S50</f>
        <v>61</v>
      </c>
      <c r="T50" s="257">
        <f>'01'!T50+'02'!T50+'03'!T50+'04'!T50+'05'!T50+'06'!T50+'07'!T50+'08'!T50+'09'!T50+'10'!T50+'11'!T50+'12'!T50</f>
        <v>637</v>
      </c>
      <c r="U50" s="239">
        <f>'01'!U50+'02'!U50+'03'!U50+'04'!U50+'05'!U50+'06'!U50+'07'!U50+'08'!U50+'09'!U50+'10'!U50+'11'!U50+'12'!U50</f>
        <v>322</v>
      </c>
      <c r="V50" s="240">
        <f>'01'!V50+'02'!V50+'03'!V50+'04'!V50+'05'!V50+'06'!V50+'07'!V50+'08'!V50+'09'!V50+'10'!V50+'11'!V50+'12'!V50</f>
        <v>315</v>
      </c>
      <c r="W50" s="241">
        <f>'01'!W50+'02'!W50+'03'!W50+'04'!W50+'05'!W50+'06'!W50+'07'!W50+'08'!W50+'09'!W50+'10'!W50+'11'!W50+'12'!W50</f>
        <v>0</v>
      </c>
      <c r="X50" s="239">
        <f>'01'!X50+'02'!X50+'03'!X50+'04'!X50+'05'!X50+'06'!X50+'07'!X50+'08'!X50+'09'!X50+'10'!X50+'11'!X50+'12'!X50</f>
        <v>0</v>
      </c>
      <c r="Y50" s="242">
        <f>'01'!Y50+'02'!Y50+'03'!Y50+'04'!Y50+'05'!Y50+'06'!Y50+'07'!Y50+'08'!Y50+'09'!Y50+'10'!Y50+'11'!Y50+'12'!Y50</f>
        <v>0</v>
      </c>
      <c r="Z50" s="240">
        <f>'01'!Z50+'02'!Z50+'03'!Z50+'04'!Z50+'05'!Z50+'06'!Z50+'07'!Z50+'08'!Z50+'09'!Z50+'10'!Z50+'11'!Z50+'12'!Z50</f>
        <v>0</v>
      </c>
      <c r="AA50" s="264">
        <f>'01'!AA50+'02'!AA50+'03'!AA50+'04'!AA50+'05'!AA50+'06'!AA50+'07'!AA50+'08'!AA50+'09'!AA50+'10'!AA50+'11'!AA50+'12'!AA50</f>
        <v>319</v>
      </c>
      <c r="AB50" s="239">
        <f>'01'!AB50+'02'!AB50+'03'!AB50+'04'!AB50+'05'!AB50+'06'!AB50+'07'!AB50+'08'!AB50+'09'!AB50+'10'!AB50+'11'!AB50+'12'!AB50</f>
        <v>58</v>
      </c>
      <c r="AC50" s="242">
        <f>'01'!AC50+'02'!AC50+'03'!AC50+'04'!AC50+'05'!AC50+'06'!AC50+'07'!AC50+'08'!AC50+'09'!AC50+'10'!AC50+'11'!AC50+'12'!AC50</f>
        <v>261</v>
      </c>
      <c r="AD50" s="240">
        <f>'01'!AD50+'02'!AD50+'03'!AD50+'04'!AD50+'05'!AD50+'06'!AD50+'07'!AD50+'08'!AD50+'09'!AD50+'10'!AD50+'11'!AD50+'12'!AD50</f>
        <v>0</v>
      </c>
      <c r="AE50" s="244">
        <f>'01'!AE50+'02'!AE50+'03'!AE50+'04'!AE50+'05'!AE50+'06'!AE50+'07'!AE50+'08'!AE50+'09'!AE50+'10'!AE50+'11'!AE50+'12'!AE50</f>
        <v>54</v>
      </c>
      <c r="AF50" s="240">
        <f>'01'!AF50+'02'!AF50+'03'!AF50+'04'!AF50+'05'!AF50+'06'!AF50+'07'!AF50+'08'!AF50+'09'!AF50+'10'!AF50+'11'!AF50+'12'!AF50</f>
        <v>0</v>
      </c>
      <c r="AG50" s="239">
        <f>'01'!AG50+'02'!AG50+'03'!AG50+'04'!AG50+'05'!AG50+'06'!AG50+'07'!AG50+'08'!AG50+'09'!AG50+'10'!AG50+'11'!AG50+'12'!AG50</f>
        <v>0</v>
      </c>
      <c r="AH50" s="240">
        <f>'01'!AH50+'02'!AH50+'03'!AH50+'04'!AH50+'05'!AH50+'06'!AH50+'07'!AH50+'08'!AH50+'09'!AH50+'10'!AH50+'11'!AH50+'12'!AH50</f>
        <v>0</v>
      </c>
      <c r="AI50" s="248">
        <f>'01'!AI50+'02'!AI50+'03'!AI50+'04'!AI50+'05'!AI50+'06'!AI50+'07'!AI50+'08'!AI50+'09'!AI50+'10'!AI50+'11'!AI50+'12'!AI50</f>
        <v>0</v>
      </c>
      <c r="AJ50" s="246">
        <f>'01'!AJ50+'02'!AJ50+'03'!AJ50+'04'!AJ50+'05'!AJ50+'06'!AJ50+'07'!AJ50+'08'!AJ50+'09'!AJ50+'10'!AJ50+'11'!AJ50+'12'!AJ50</f>
        <v>0</v>
      </c>
      <c r="AK50" s="240">
        <f>'01'!AK50+'02'!AK50+'03'!AK50+'04'!AK50+'05'!AK50+'06'!AK50+'07'!AK50+'08'!AK50+'09'!AK50+'10'!AK50+'11'!AK50+'12'!AK50</f>
        <v>121</v>
      </c>
      <c r="AL50" s="246">
        <f>'01'!AL50+'02'!AL50+'03'!AL50+'04'!AL50+'05'!AL50+'06'!AL50+'07'!AL50+'08'!AL50+'09'!AL50+'10'!AL50+'11'!AL50+'12'!AL50</f>
        <v>0</v>
      </c>
      <c r="AM50" s="240">
        <f>'01'!AM50+'02'!AM50+'03'!AM50+'04'!AM50+'05'!AM50+'06'!AM50+'07'!AM50+'08'!AM50+'09'!AM50+'10'!AM50+'11'!AM50+'12'!AM50</f>
        <v>41</v>
      </c>
      <c r="AN50" s="249">
        <f>'01'!AN50+'02'!AN50+'03'!AN50+'04'!AN50+'05'!AN50+'06'!AN50+'07'!AN50+'08'!AN50+'09'!AN50+'10'!AN50+'11'!AN50+'12'!AN50</f>
        <v>0</v>
      </c>
      <c r="AO50" s="249">
        <f>'01'!AO50+'02'!AO50+'03'!AO50+'04'!AO50+'05'!AO50+'06'!AO50+'07'!AO50+'08'!AO50+'09'!AO50+'10'!AO50+'11'!AO50+'12'!AO50</f>
        <v>0</v>
      </c>
      <c r="AP50" s="249">
        <f>'01'!AP50+'02'!AP50+'03'!AP50+'04'!AP50+'05'!AP50+'06'!AP50+'07'!AP50+'08'!AP50+'09'!AP50+'10'!AP50+'11'!AP50+'12'!AP50</f>
        <v>0</v>
      </c>
      <c r="AQ50" s="249">
        <f>'01'!AQ50+'02'!AQ50+'03'!AQ50+'04'!AQ50+'05'!AQ50+'06'!AQ50+'07'!AQ50+'08'!AQ50+'09'!AQ50+'10'!AQ50+'11'!AQ50+'12'!AQ50</f>
        <v>0</v>
      </c>
      <c r="AR50" s="250">
        <f>'01'!AR50+'02'!AR50+'03'!AR50+'04'!AR50+'05'!AR50+'06'!AR50+'07'!AR50+'08'!AR50+'09'!AR50+'10'!AR50+'11'!AR50+'12'!AR50</f>
        <v>0</v>
      </c>
      <c r="AS50" s="251">
        <f>'01'!AS50+'02'!AS50+'03'!AS50+'04'!AS50+'05'!AS50+'06'!AS50+'07'!AS50+'08'!AS50+'09'!AS50+'10'!AS50+'11'!AS50+'12'!AS50</f>
        <v>0</v>
      </c>
      <c r="AT50" s="260">
        <f>'01'!AT50+'02'!AT50+'03'!AT50+'04'!AT50+'05'!AT50+'06'!AT50+'07'!AT50+'08'!AT50+'09'!AT50+'10'!AT50+'11'!AT50+'12'!AT50</f>
        <v>0</v>
      </c>
      <c r="AU50" s="261">
        <f>'01'!AU50+'02'!AU50+'03'!AU50+'04'!AU50+'05'!AU50+'06'!AU50+'07'!AU50+'08'!AU50+'09'!AU50+'10'!AU50+'11'!AU50+'12'!AU50</f>
        <v>0</v>
      </c>
      <c r="AV50" s="252">
        <f>'01'!AV50+'02'!AV50+'03'!AV50+'04'!AV50+'05'!AV50+'06'!AV50+'07'!AV50+'08'!AV50+'09'!AV50+'10'!AV50+'11'!AV50+'12'!AV50</f>
        <v>0</v>
      </c>
      <c r="AW50" s="246">
        <f>'01'!AW50+'02'!AW50+'03'!AW50+'04'!AW50+'05'!AW50+'06'!AW50+'07'!AW50+'08'!AW50+'09'!AW50+'10'!AW50+'11'!AW50+'12'!AW50</f>
        <v>0</v>
      </c>
      <c r="AX50" s="240">
        <f>'01'!AX50+'02'!AX50+'03'!AX50+'04'!AX50+'05'!AX50+'06'!AX50+'07'!AX50+'08'!AX50+'09'!AX50+'10'!AX50+'11'!AX50+'12'!AX50</f>
        <v>0</v>
      </c>
      <c r="AY50" s="253" t="str">
        <f t="shared" si="3"/>
        <v/>
      </c>
      <c r="AZ50" s="254"/>
      <c r="BA50" s="254"/>
      <c r="BB50" s="254"/>
      <c r="BC50" s="254"/>
      <c r="BD50" s="254"/>
      <c r="BE50" s="254"/>
      <c r="BF50" s="254"/>
      <c r="BG50" s="254"/>
      <c r="BH50" s="254"/>
      <c r="BI50" s="212"/>
      <c r="BJ50" s="212"/>
      <c r="BK50" s="212"/>
      <c r="BL50" s="212"/>
      <c r="BM50" s="212"/>
      <c r="BX50" s="201"/>
      <c r="CA50" s="255" t="str">
        <f t="shared" si="7"/>
        <v/>
      </c>
      <c r="CB50" s="255" t="str">
        <f t="shared" si="8"/>
        <v/>
      </c>
      <c r="CC50" s="255" t="str">
        <f t="shared" si="9"/>
        <v/>
      </c>
      <c r="CD50" s="255" t="str">
        <f t="shared" si="10"/>
        <v/>
      </c>
      <c r="CE50" s="255" t="str">
        <f t="shared" si="11"/>
        <v/>
      </c>
      <c r="CF50" s="255"/>
      <c r="CG50" s="256">
        <f t="shared" si="4"/>
        <v>0</v>
      </c>
      <c r="CH50" s="256">
        <f t="shared" si="5"/>
        <v>0</v>
      </c>
      <c r="CI50" s="256">
        <f t="shared" si="0"/>
        <v>0</v>
      </c>
      <c r="CJ50" s="256">
        <f t="shared" si="1"/>
        <v>0</v>
      </c>
      <c r="CK50" s="256">
        <f t="shared" si="2"/>
        <v>0</v>
      </c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</row>
    <row r="51" spans="1:104" ht="16.350000000000001" hidden="1" customHeight="1" x14ac:dyDescent="0.2">
      <c r="A51" s="241" t="s">
        <v>52</v>
      </c>
      <c r="B51" s="233">
        <f t="shared" si="12"/>
        <v>0</v>
      </c>
      <c r="C51" s="239">
        <f>'01'!C51+'02'!C51+'03'!C51+'04'!C51+'05'!C51+'06'!C51+'07'!C51+'08'!C51+'09'!C51+'10'!C51+'11'!C51+'12'!C51</f>
        <v>0</v>
      </c>
      <c r="D51" s="242">
        <f>'01'!D51+'02'!D51+'03'!D51+'04'!D51+'05'!D51+'06'!D51+'07'!D51+'08'!D51+'09'!D51+'10'!D51+'11'!D51+'12'!D51</f>
        <v>0</v>
      </c>
      <c r="E51" s="242">
        <f>'01'!E51+'02'!E51+'03'!E51+'04'!E51+'05'!E51+'06'!E51+'07'!E51+'08'!E51+'09'!E51+'10'!E51+'11'!E51+'12'!E51</f>
        <v>0</v>
      </c>
      <c r="F51" s="242">
        <f>'01'!F51+'02'!F51+'03'!F51+'04'!F51+'05'!F51+'06'!F51+'07'!F51+'08'!F51+'09'!F51+'10'!F51+'11'!F51+'12'!F51</f>
        <v>0</v>
      </c>
      <c r="G51" s="242">
        <f>'01'!G51+'02'!G51+'03'!G51+'04'!G51+'05'!G51+'06'!G51+'07'!G51+'08'!G51+'09'!G51+'10'!G51+'11'!G51+'12'!G51</f>
        <v>0</v>
      </c>
      <c r="H51" s="242">
        <f>'01'!H51+'02'!H51+'03'!H51+'04'!H51+'05'!H51+'06'!H51+'07'!H51+'08'!H51+'09'!H51+'10'!H51+'11'!H51+'12'!H51</f>
        <v>0</v>
      </c>
      <c r="I51" s="242">
        <f>'01'!I51+'02'!I51+'03'!I51+'04'!I51+'05'!I51+'06'!I51+'07'!I51+'08'!I51+'09'!I51+'10'!I51+'11'!I51+'12'!I51</f>
        <v>0</v>
      </c>
      <c r="J51" s="242">
        <f>'01'!J51+'02'!J51+'03'!J51+'04'!J51+'05'!J51+'06'!J51+'07'!J51+'08'!J51+'09'!J51+'10'!J51+'11'!J51+'12'!J51</f>
        <v>0</v>
      </c>
      <c r="K51" s="242">
        <f>'01'!K51+'02'!K51+'03'!K51+'04'!K51+'05'!K51+'06'!K51+'07'!K51+'08'!K51+'09'!K51+'10'!K51+'11'!K51+'12'!K51</f>
        <v>0</v>
      </c>
      <c r="L51" s="242">
        <f>'01'!L51+'02'!L51+'03'!L51+'04'!L51+'05'!L51+'06'!L51+'07'!L51+'08'!L51+'09'!L51+'10'!L51+'11'!L51+'12'!L51</f>
        <v>0</v>
      </c>
      <c r="M51" s="242">
        <f>'01'!M51+'02'!M51+'03'!M51+'04'!M51+'05'!M51+'06'!M51+'07'!M51+'08'!M51+'09'!M51+'10'!M51+'11'!M51+'12'!M51</f>
        <v>0</v>
      </c>
      <c r="N51" s="242">
        <f>'01'!N51+'02'!N51+'03'!N51+'04'!N51+'05'!N51+'06'!N51+'07'!N51+'08'!N51+'09'!N51+'10'!N51+'11'!N51+'12'!N51</f>
        <v>0</v>
      </c>
      <c r="O51" s="242">
        <f>'01'!O51+'02'!O51+'03'!O51+'04'!O51+'05'!O51+'06'!O51+'07'!O51+'08'!O51+'09'!O51+'10'!O51+'11'!O51+'12'!O51</f>
        <v>0</v>
      </c>
      <c r="P51" s="242">
        <f>'01'!P51+'02'!P51+'03'!P51+'04'!P51+'05'!P51+'06'!P51+'07'!P51+'08'!P51+'09'!P51+'10'!P51+'11'!P51+'12'!P51</f>
        <v>0</v>
      </c>
      <c r="Q51" s="242">
        <f>'01'!Q51+'02'!Q51+'03'!Q51+'04'!Q51+'05'!Q51+'06'!Q51+'07'!Q51+'08'!Q51+'09'!Q51+'10'!Q51+'11'!Q51+'12'!Q51</f>
        <v>0</v>
      </c>
      <c r="R51" s="242">
        <f>'01'!R51+'02'!R51+'03'!R51+'04'!R51+'05'!R51+'06'!R51+'07'!R51+'08'!R51+'09'!R51+'10'!R51+'11'!R51+'12'!R51</f>
        <v>0</v>
      </c>
      <c r="S51" s="240">
        <f>'01'!S51+'02'!S51+'03'!S51+'04'!S51+'05'!S51+'06'!S51+'07'!S51+'08'!S51+'09'!S51+'10'!S51+'11'!S51+'12'!S51</f>
        <v>0</v>
      </c>
      <c r="T51" s="257">
        <f>'01'!T51+'02'!T51+'03'!T51+'04'!T51+'05'!T51+'06'!T51+'07'!T51+'08'!T51+'09'!T51+'10'!T51+'11'!T51+'12'!T51</f>
        <v>0</v>
      </c>
      <c r="U51" s="239">
        <f>'01'!U51+'02'!U51+'03'!U51+'04'!U51+'05'!U51+'06'!U51+'07'!U51+'08'!U51+'09'!U51+'10'!U51+'11'!U51+'12'!U51</f>
        <v>0</v>
      </c>
      <c r="V51" s="240">
        <f>'01'!V51+'02'!V51+'03'!V51+'04'!V51+'05'!V51+'06'!V51+'07'!V51+'08'!V51+'09'!V51+'10'!V51+'11'!V51+'12'!V51</f>
        <v>0</v>
      </c>
      <c r="W51" s="241">
        <f>'01'!W51+'02'!W51+'03'!W51+'04'!W51+'05'!W51+'06'!W51+'07'!W51+'08'!W51+'09'!W51+'10'!W51+'11'!W51+'12'!W51</f>
        <v>0</v>
      </c>
      <c r="X51" s="239">
        <f>'01'!X51+'02'!X51+'03'!X51+'04'!X51+'05'!X51+'06'!X51+'07'!X51+'08'!X51+'09'!X51+'10'!X51+'11'!X51+'12'!X51</f>
        <v>0</v>
      </c>
      <c r="Y51" s="242">
        <f>'01'!Y51+'02'!Y51+'03'!Y51+'04'!Y51+'05'!Y51+'06'!Y51+'07'!Y51+'08'!Y51+'09'!Y51+'10'!Y51+'11'!Y51+'12'!Y51</f>
        <v>0</v>
      </c>
      <c r="Z51" s="240">
        <f>'01'!Z51+'02'!Z51+'03'!Z51+'04'!Z51+'05'!Z51+'06'!Z51+'07'!Z51+'08'!Z51+'09'!Z51+'10'!Z51+'11'!Z51+'12'!Z51</f>
        <v>0</v>
      </c>
      <c r="AA51" s="264">
        <f>'01'!AA51+'02'!AA51+'03'!AA51+'04'!AA51+'05'!AA51+'06'!AA51+'07'!AA51+'08'!AA51+'09'!AA51+'10'!AA51+'11'!AA51+'12'!AA51</f>
        <v>0</v>
      </c>
      <c r="AB51" s="239">
        <f>'01'!AB51+'02'!AB51+'03'!AB51+'04'!AB51+'05'!AB51+'06'!AB51+'07'!AB51+'08'!AB51+'09'!AB51+'10'!AB51+'11'!AB51+'12'!AB51</f>
        <v>0</v>
      </c>
      <c r="AC51" s="242">
        <f>'01'!AC51+'02'!AC51+'03'!AC51+'04'!AC51+'05'!AC51+'06'!AC51+'07'!AC51+'08'!AC51+'09'!AC51+'10'!AC51+'11'!AC51+'12'!AC51</f>
        <v>0</v>
      </c>
      <c r="AD51" s="240">
        <f>'01'!AD51+'02'!AD51+'03'!AD51+'04'!AD51+'05'!AD51+'06'!AD51+'07'!AD51+'08'!AD51+'09'!AD51+'10'!AD51+'11'!AD51+'12'!AD51</f>
        <v>0</v>
      </c>
      <c r="AE51" s="244">
        <f>'01'!AE51+'02'!AE51+'03'!AE51+'04'!AE51+'05'!AE51+'06'!AE51+'07'!AE51+'08'!AE51+'09'!AE51+'10'!AE51+'11'!AE51+'12'!AE51</f>
        <v>0</v>
      </c>
      <c r="AF51" s="259">
        <f>'01'!AF51+'02'!AF51+'03'!AF51+'04'!AF51+'05'!AF51+'06'!AF51+'07'!AF51+'08'!AF51+'09'!AF51+'10'!AF51+'11'!AF51+'12'!AF51</f>
        <v>0</v>
      </c>
      <c r="AG51" s="239">
        <f>'01'!AG51+'02'!AG51+'03'!AG51+'04'!AG51+'05'!AG51+'06'!AG51+'07'!AG51+'08'!AG51+'09'!AG51+'10'!AG51+'11'!AG51+'12'!AG51</f>
        <v>0</v>
      </c>
      <c r="AH51" s="240">
        <f>'01'!AH51+'02'!AH51+'03'!AH51+'04'!AH51+'05'!AH51+'06'!AH51+'07'!AH51+'08'!AH51+'09'!AH51+'10'!AH51+'11'!AH51+'12'!AH51</f>
        <v>0</v>
      </c>
      <c r="AI51" s="248">
        <f>'01'!AI51+'02'!AI51+'03'!AI51+'04'!AI51+'05'!AI51+'06'!AI51+'07'!AI51+'08'!AI51+'09'!AI51+'10'!AI51+'11'!AI51+'12'!AI51</f>
        <v>0</v>
      </c>
      <c r="AJ51" s="246">
        <f>'01'!AJ51+'02'!AJ51+'03'!AJ51+'04'!AJ51+'05'!AJ51+'06'!AJ51+'07'!AJ51+'08'!AJ51+'09'!AJ51+'10'!AJ51+'11'!AJ51+'12'!AJ51</f>
        <v>0</v>
      </c>
      <c r="AK51" s="240">
        <f>'01'!AK51+'02'!AK51+'03'!AK51+'04'!AK51+'05'!AK51+'06'!AK51+'07'!AK51+'08'!AK51+'09'!AK51+'10'!AK51+'11'!AK51+'12'!AK51</f>
        <v>0</v>
      </c>
      <c r="AL51" s="271">
        <f>'01'!AL51+'02'!AL51+'03'!AL51+'04'!AL51+'05'!AL51+'06'!AL51+'07'!AL51+'08'!AL51+'09'!AL51+'10'!AL51+'11'!AL51+'12'!AL51</f>
        <v>0</v>
      </c>
      <c r="AM51" s="259">
        <f>'01'!AM51+'02'!AM51+'03'!AM51+'04'!AM51+'05'!AM51+'06'!AM51+'07'!AM51+'08'!AM51+'09'!AM51+'10'!AM51+'11'!AM51+'12'!AM51</f>
        <v>0</v>
      </c>
      <c r="AN51" s="272">
        <f>'01'!AN51+'02'!AN51+'03'!AN51+'04'!AN51+'05'!AN51+'06'!AN51+'07'!AN51+'08'!AN51+'09'!AN51+'10'!AN51+'11'!AN51+'12'!AN51</f>
        <v>0</v>
      </c>
      <c r="AO51" s="240">
        <f>'01'!AO51+'02'!AO51+'03'!AO51+'04'!AO51+'05'!AO51+'06'!AO51+'07'!AO51+'08'!AO51+'09'!AO51+'10'!AO51+'11'!AO51+'12'!AO51</f>
        <v>0</v>
      </c>
      <c r="AP51" s="249">
        <f>'01'!AP51+'02'!AP51+'03'!AP51+'04'!AP51+'05'!AP51+'06'!AP51+'07'!AP51+'08'!AP51+'09'!AP51+'10'!AP51+'11'!AP51+'12'!AP51</f>
        <v>0</v>
      </c>
      <c r="AQ51" s="249">
        <f>'01'!AQ51+'02'!AQ51+'03'!AQ51+'04'!AQ51+'05'!AQ51+'06'!AQ51+'07'!AQ51+'08'!AQ51+'09'!AQ51+'10'!AQ51+'11'!AQ51+'12'!AQ51</f>
        <v>0</v>
      </c>
      <c r="AR51" s="250">
        <f>'01'!AR51+'02'!AR51+'03'!AR51+'04'!AR51+'05'!AR51+'06'!AR51+'07'!AR51+'08'!AR51+'09'!AR51+'10'!AR51+'11'!AR51+'12'!AR51</f>
        <v>0</v>
      </c>
      <c r="AS51" s="251">
        <f>'01'!AS51+'02'!AS51+'03'!AS51+'04'!AS51+'05'!AS51+'06'!AS51+'07'!AS51+'08'!AS51+'09'!AS51+'10'!AS51+'11'!AS51+'12'!AS51</f>
        <v>0</v>
      </c>
      <c r="AT51" s="260">
        <f>'01'!AT51+'02'!AT51+'03'!AT51+'04'!AT51+'05'!AT51+'06'!AT51+'07'!AT51+'08'!AT51+'09'!AT51+'10'!AT51+'11'!AT51+'12'!AT51</f>
        <v>0</v>
      </c>
      <c r="AU51" s="261">
        <f>'01'!AU51+'02'!AU51+'03'!AU51+'04'!AU51+'05'!AU51+'06'!AU51+'07'!AU51+'08'!AU51+'09'!AU51+'10'!AU51+'11'!AU51+'12'!AU51</f>
        <v>0</v>
      </c>
      <c r="AV51" s="252">
        <f>'01'!AV51+'02'!AV51+'03'!AV51+'04'!AV51+'05'!AV51+'06'!AV51+'07'!AV51+'08'!AV51+'09'!AV51+'10'!AV51+'11'!AV51+'12'!AV51</f>
        <v>0</v>
      </c>
      <c r="AW51" s="271">
        <f>'01'!AW51+'02'!AW51+'03'!AW51+'04'!AW51+'05'!AW51+'06'!AW51+'07'!AW51+'08'!AW51+'09'!AW51+'10'!AW51+'11'!AW51+'12'!AW51</f>
        <v>0</v>
      </c>
      <c r="AX51" s="259">
        <f>'01'!AX51+'02'!AX51+'03'!AX51+'04'!AX51+'05'!AX51+'06'!AX51+'07'!AX51+'08'!AX51+'09'!AX51+'10'!AX51+'11'!AX51+'12'!AX51</f>
        <v>0</v>
      </c>
      <c r="AY51" s="253" t="str">
        <f t="shared" si="3"/>
        <v/>
      </c>
      <c r="AZ51" s="254"/>
      <c r="BA51" s="254"/>
      <c r="BB51" s="254"/>
      <c r="BC51" s="254"/>
      <c r="BD51" s="254"/>
      <c r="BE51" s="254"/>
      <c r="BF51" s="254"/>
      <c r="BG51" s="254"/>
      <c r="BH51" s="254"/>
      <c r="BI51" s="212"/>
      <c r="BJ51" s="212"/>
      <c r="BK51" s="212"/>
      <c r="BL51" s="212"/>
      <c r="BM51" s="212"/>
      <c r="BX51" s="201"/>
      <c r="CA51" s="255" t="str">
        <f t="shared" si="7"/>
        <v/>
      </c>
      <c r="CB51" s="255" t="str">
        <f t="shared" si="8"/>
        <v/>
      </c>
      <c r="CC51" s="255" t="str">
        <f t="shared" si="9"/>
        <v/>
      </c>
      <c r="CD51" s="255" t="str">
        <f t="shared" si="10"/>
        <v/>
      </c>
      <c r="CE51" s="255" t="str">
        <f t="shared" si="11"/>
        <v/>
      </c>
      <c r="CF51" s="255"/>
      <c r="CG51" s="256">
        <f t="shared" si="4"/>
        <v>0</v>
      </c>
      <c r="CH51" s="256">
        <f t="shared" si="5"/>
        <v>0</v>
      </c>
      <c r="CI51" s="256">
        <f t="shared" si="0"/>
        <v>0</v>
      </c>
      <c r="CJ51" s="256">
        <f t="shared" si="1"/>
        <v>0</v>
      </c>
      <c r="CK51" s="256">
        <f t="shared" si="2"/>
        <v>0</v>
      </c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</row>
    <row r="52" spans="1:104" ht="16.350000000000001" hidden="1" customHeight="1" x14ac:dyDescent="0.2">
      <c r="A52" s="241" t="s">
        <v>53</v>
      </c>
      <c r="B52" s="233">
        <f t="shared" si="12"/>
        <v>0</v>
      </c>
      <c r="C52" s="239">
        <f>'01'!C52+'02'!C52+'03'!C52+'04'!C52+'05'!C52+'06'!C52+'07'!C52+'08'!C52+'09'!C52+'10'!C52+'11'!C52+'12'!C52</f>
        <v>0</v>
      </c>
      <c r="D52" s="242">
        <f>'01'!D52+'02'!D52+'03'!D52+'04'!D52+'05'!D52+'06'!D52+'07'!D52+'08'!D52+'09'!D52+'10'!D52+'11'!D52+'12'!D52</f>
        <v>0</v>
      </c>
      <c r="E52" s="242">
        <f>'01'!E52+'02'!E52+'03'!E52+'04'!E52+'05'!E52+'06'!E52+'07'!E52+'08'!E52+'09'!E52+'10'!E52+'11'!E52+'12'!E52</f>
        <v>0</v>
      </c>
      <c r="F52" s="242">
        <f>'01'!F52+'02'!F52+'03'!F52+'04'!F52+'05'!F52+'06'!F52+'07'!F52+'08'!F52+'09'!F52+'10'!F52+'11'!F52+'12'!F52</f>
        <v>0</v>
      </c>
      <c r="G52" s="242">
        <f>'01'!G52+'02'!G52+'03'!G52+'04'!G52+'05'!G52+'06'!G52+'07'!G52+'08'!G52+'09'!G52+'10'!G52+'11'!G52+'12'!G52</f>
        <v>0</v>
      </c>
      <c r="H52" s="242">
        <f>'01'!H52+'02'!H52+'03'!H52+'04'!H52+'05'!H52+'06'!H52+'07'!H52+'08'!H52+'09'!H52+'10'!H52+'11'!H52+'12'!H52</f>
        <v>0</v>
      </c>
      <c r="I52" s="242">
        <f>'01'!I52+'02'!I52+'03'!I52+'04'!I52+'05'!I52+'06'!I52+'07'!I52+'08'!I52+'09'!I52+'10'!I52+'11'!I52+'12'!I52</f>
        <v>0</v>
      </c>
      <c r="J52" s="242">
        <f>'01'!J52+'02'!J52+'03'!J52+'04'!J52+'05'!J52+'06'!J52+'07'!J52+'08'!J52+'09'!J52+'10'!J52+'11'!J52+'12'!J52</f>
        <v>0</v>
      </c>
      <c r="K52" s="242">
        <f>'01'!K52+'02'!K52+'03'!K52+'04'!K52+'05'!K52+'06'!K52+'07'!K52+'08'!K52+'09'!K52+'10'!K52+'11'!K52+'12'!K52</f>
        <v>0</v>
      </c>
      <c r="L52" s="242">
        <f>'01'!L52+'02'!L52+'03'!L52+'04'!L52+'05'!L52+'06'!L52+'07'!L52+'08'!L52+'09'!L52+'10'!L52+'11'!L52+'12'!L52</f>
        <v>0</v>
      </c>
      <c r="M52" s="242">
        <f>'01'!M52+'02'!M52+'03'!M52+'04'!M52+'05'!M52+'06'!M52+'07'!M52+'08'!M52+'09'!M52+'10'!M52+'11'!M52+'12'!M52</f>
        <v>0</v>
      </c>
      <c r="N52" s="242">
        <f>'01'!N52+'02'!N52+'03'!N52+'04'!N52+'05'!N52+'06'!N52+'07'!N52+'08'!N52+'09'!N52+'10'!N52+'11'!N52+'12'!N52</f>
        <v>0</v>
      </c>
      <c r="O52" s="242">
        <f>'01'!O52+'02'!O52+'03'!O52+'04'!O52+'05'!O52+'06'!O52+'07'!O52+'08'!O52+'09'!O52+'10'!O52+'11'!O52+'12'!O52</f>
        <v>0</v>
      </c>
      <c r="P52" s="242">
        <f>'01'!P52+'02'!P52+'03'!P52+'04'!P52+'05'!P52+'06'!P52+'07'!P52+'08'!P52+'09'!P52+'10'!P52+'11'!P52+'12'!P52</f>
        <v>0</v>
      </c>
      <c r="Q52" s="242">
        <f>'01'!Q52+'02'!Q52+'03'!Q52+'04'!Q52+'05'!Q52+'06'!Q52+'07'!Q52+'08'!Q52+'09'!Q52+'10'!Q52+'11'!Q52+'12'!Q52</f>
        <v>0</v>
      </c>
      <c r="R52" s="242">
        <f>'01'!R52+'02'!R52+'03'!R52+'04'!R52+'05'!R52+'06'!R52+'07'!R52+'08'!R52+'09'!R52+'10'!R52+'11'!R52+'12'!R52</f>
        <v>0</v>
      </c>
      <c r="S52" s="240">
        <f>'01'!S52+'02'!S52+'03'!S52+'04'!S52+'05'!S52+'06'!S52+'07'!S52+'08'!S52+'09'!S52+'10'!S52+'11'!S52+'12'!S52</f>
        <v>0</v>
      </c>
      <c r="T52" s="257">
        <f>'01'!T52+'02'!T52+'03'!T52+'04'!T52+'05'!T52+'06'!T52+'07'!T52+'08'!T52+'09'!T52+'10'!T52+'11'!T52+'12'!T52</f>
        <v>0</v>
      </c>
      <c r="U52" s="239">
        <f>'01'!U52+'02'!U52+'03'!U52+'04'!U52+'05'!U52+'06'!U52+'07'!U52+'08'!U52+'09'!U52+'10'!U52+'11'!U52+'12'!U52</f>
        <v>0</v>
      </c>
      <c r="V52" s="240">
        <f>'01'!V52+'02'!V52+'03'!V52+'04'!V52+'05'!V52+'06'!V52+'07'!V52+'08'!V52+'09'!V52+'10'!V52+'11'!V52+'12'!V52</f>
        <v>0</v>
      </c>
      <c r="W52" s="241">
        <f>'01'!W52+'02'!W52+'03'!W52+'04'!W52+'05'!W52+'06'!W52+'07'!W52+'08'!W52+'09'!W52+'10'!W52+'11'!W52+'12'!W52</f>
        <v>0</v>
      </c>
      <c r="X52" s="239">
        <f>'01'!X52+'02'!X52+'03'!X52+'04'!X52+'05'!X52+'06'!X52+'07'!X52+'08'!X52+'09'!X52+'10'!X52+'11'!X52+'12'!X52</f>
        <v>0</v>
      </c>
      <c r="Y52" s="242">
        <f>'01'!Y52+'02'!Y52+'03'!Y52+'04'!Y52+'05'!Y52+'06'!Y52+'07'!Y52+'08'!Y52+'09'!Y52+'10'!Y52+'11'!Y52+'12'!Y52</f>
        <v>0</v>
      </c>
      <c r="Z52" s="240">
        <f>'01'!Z52+'02'!Z52+'03'!Z52+'04'!Z52+'05'!Z52+'06'!Z52+'07'!Z52+'08'!Z52+'09'!Z52+'10'!Z52+'11'!Z52+'12'!Z52</f>
        <v>0</v>
      </c>
      <c r="AA52" s="264">
        <f>'01'!AA52+'02'!AA52+'03'!AA52+'04'!AA52+'05'!AA52+'06'!AA52+'07'!AA52+'08'!AA52+'09'!AA52+'10'!AA52+'11'!AA52+'12'!AA52</f>
        <v>0</v>
      </c>
      <c r="AB52" s="239">
        <f>'01'!AB52+'02'!AB52+'03'!AB52+'04'!AB52+'05'!AB52+'06'!AB52+'07'!AB52+'08'!AB52+'09'!AB52+'10'!AB52+'11'!AB52+'12'!AB52</f>
        <v>0</v>
      </c>
      <c r="AC52" s="242">
        <f>'01'!AC52+'02'!AC52+'03'!AC52+'04'!AC52+'05'!AC52+'06'!AC52+'07'!AC52+'08'!AC52+'09'!AC52+'10'!AC52+'11'!AC52+'12'!AC52</f>
        <v>0</v>
      </c>
      <c r="AD52" s="240">
        <f>'01'!AD52+'02'!AD52+'03'!AD52+'04'!AD52+'05'!AD52+'06'!AD52+'07'!AD52+'08'!AD52+'09'!AD52+'10'!AD52+'11'!AD52+'12'!AD52</f>
        <v>0</v>
      </c>
      <c r="AE52" s="244">
        <f>'01'!AE52+'02'!AE52+'03'!AE52+'04'!AE52+'05'!AE52+'06'!AE52+'07'!AE52+'08'!AE52+'09'!AE52+'10'!AE52+'11'!AE52+'12'!AE52</f>
        <v>0</v>
      </c>
      <c r="AF52" s="259">
        <f>'01'!AF52+'02'!AF52+'03'!AF52+'04'!AF52+'05'!AF52+'06'!AF52+'07'!AF52+'08'!AF52+'09'!AF52+'10'!AF52+'11'!AF52+'12'!AF52</f>
        <v>0</v>
      </c>
      <c r="AG52" s="239">
        <f>'01'!AG52+'02'!AG52+'03'!AG52+'04'!AG52+'05'!AG52+'06'!AG52+'07'!AG52+'08'!AG52+'09'!AG52+'10'!AG52+'11'!AG52+'12'!AG52</f>
        <v>0</v>
      </c>
      <c r="AH52" s="240">
        <f>'01'!AH52+'02'!AH52+'03'!AH52+'04'!AH52+'05'!AH52+'06'!AH52+'07'!AH52+'08'!AH52+'09'!AH52+'10'!AH52+'11'!AH52+'12'!AH52</f>
        <v>0</v>
      </c>
      <c r="AI52" s="248">
        <f>'01'!AI52+'02'!AI52+'03'!AI52+'04'!AI52+'05'!AI52+'06'!AI52+'07'!AI52+'08'!AI52+'09'!AI52+'10'!AI52+'11'!AI52+'12'!AI52</f>
        <v>0</v>
      </c>
      <c r="AJ52" s="246">
        <f>'01'!AJ52+'02'!AJ52+'03'!AJ52+'04'!AJ52+'05'!AJ52+'06'!AJ52+'07'!AJ52+'08'!AJ52+'09'!AJ52+'10'!AJ52+'11'!AJ52+'12'!AJ52</f>
        <v>0</v>
      </c>
      <c r="AK52" s="240">
        <f>'01'!AK52+'02'!AK52+'03'!AK52+'04'!AK52+'05'!AK52+'06'!AK52+'07'!AK52+'08'!AK52+'09'!AK52+'10'!AK52+'11'!AK52+'12'!AK52</f>
        <v>0</v>
      </c>
      <c r="AL52" s="271">
        <f>'01'!AL52+'02'!AL52+'03'!AL52+'04'!AL52+'05'!AL52+'06'!AL52+'07'!AL52+'08'!AL52+'09'!AL52+'10'!AL52+'11'!AL52+'12'!AL52</f>
        <v>0</v>
      </c>
      <c r="AM52" s="259">
        <f>'01'!AM52+'02'!AM52+'03'!AM52+'04'!AM52+'05'!AM52+'06'!AM52+'07'!AM52+'08'!AM52+'09'!AM52+'10'!AM52+'11'!AM52+'12'!AM52</f>
        <v>0</v>
      </c>
      <c r="AN52" s="272">
        <f>'01'!AN52+'02'!AN52+'03'!AN52+'04'!AN52+'05'!AN52+'06'!AN52+'07'!AN52+'08'!AN52+'09'!AN52+'10'!AN52+'11'!AN52+'12'!AN52</f>
        <v>0</v>
      </c>
      <c r="AO52" s="240">
        <f>'01'!AO52+'02'!AO52+'03'!AO52+'04'!AO52+'05'!AO52+'06'!AO52+'07'!AO52+'08'!AO52+'09'!AO52+'10'!AO52+'11'!AO52+'12'!AO52</f>
        <v>0</v>
      </c>
      <c r="AP52" s="249">
        <f>'01'!AP52+'02'!AP52+'03'!AP52+'04'!AP52+'05'!AP52+'06'!AP52+'07'!AP52+'08'!AP52+'09'!AP52+'10'!AP52+'11'!AP52+'12'!AP52</f>
        <v>0</v>
      </c>
      <c r="AQ52" s="249">
        <f>'01'!AQ52+'02'!AQ52+'03'!AQ52+'04'!AQ52+'05'!AQ52+'06'!AQ52+'07'!AQ52+'08'!AQ52+'09'!AQ52+'10'!AQ52+'11'!AQ52+'12'!AQ52</f>
        <v>0</v>
      </c>
      <c r="AR52" s="250">
        <f>'01'!AR52+'02'!AR52+'03'!AR52+'04'!AR52+'05'!AR52+'06'!AR52+'07'!AR52+'08'!AR52+'09'!AR52+'10'!AR52+'11'!AR52+'12'!AR52</f>
        <v>0</v>
      </c>
      <c r="AS52" s="251">
        <f>'01'!AS52+'02'!AS52+'03'!AS52+'04'!AS52+'05'!AS52+'06'!AS52+'07'!AS52+'08'!AS52+'09'!AS52+'10'!AS52+'11'!AS52+'12'!AS52</f>
        <v>0</v>
      </c>
      <c r="AT52" s="260">
        <f>'01'!AT52+'02'!AT52+'03'!AT52+'04'!AT52+'05'!AT52+'06'!AT52+'07'!AT52+'08'!AT52+'09'!AT52+'10'!AT52+'11'!AT52+'12'!AT52</f>
        <v>0</v>
      </c>
      <c r="AU52" s="261">
        <f>'01'!AU52+'02'!AU52+'03'!AU52+'04'!AU52+'05'!AU52+'06'!AU52+'07'!AU52+'08'!AU52+'09'!AU52+'10'!AU52+'11'!AU52+'12'!AU52</f>
        <v>0</v>
      </c>
      <c r="AV52" s="252">
        <f>'01'!AV52+'02'!AV52+'03'!AV52+'04'!AV52+'05'!AV52+'06'!AV52+'07'!AV52+'08'!AV52+'09'!AV52+'10'!AV52+'11'!AV52+'12'!AV52</f>
        <v>0</v>
      </c>
      <c r="AW52" s="271">
        <f>'01'!AW52+'02'!AW52+'03'!AW52+'04'!AW52+'05'!AW52+'06'!AW52+'07'!AW52+'08'!AW52+'09'!AW52+'10'!AW52+'11'!AW52+'12'!AW52</f>
        <v>0</v>
      </c>
      <c r="AX52" s="259">
        <f>'01'!AX52+'02'!AX52+'03'!AX52+'04'!AX52+'05'!AX52+'06'!AX52+'07'!AX52+'08'!AX52+'09'!AX52+'10'!AX52+'11'!AX52+'12'!AX52</f>
        <v>0</v>
      </c>
      <c r="AY52" s="253" t="str">
        <f t="shared" si="3"/>
        <v/>
      </c>
      <c r="AZ52" s="254"/>
      <c r="BA52" s="254"/>
      <c r="BB52" s="254"/>
      <c r="BC52" s="254"/>
      <c r="BD52" s="254"/>
      <c r="BE52" s="254"/>
      <c r="BF52" s="254"/>
      <c r="BG52" s="254"/>
      <c r="BH52" s="254"/>
      <c r="BI52" s="212"/>
      <c r="BJ52" s="212"/>
      <c r="BK52" s="212"/>
      <c r="BL52" s="212"/>
      <c r="BM52" s="212"/>
      <c r="BX52" s="201"/>
      <c r="CA52" s="255" t="str">
        <f t="shared" si="7"/>
        <v/>
      </c>
      <c r="CB52" s="255" t="str">
        <f t="shared" si="8"/>
        <v/>
      </c>
      <c r="CC52" s="255" t="str">
        <f t="shared" si="9"/>
        <v/>
      </c>
      <c r="CD52" s="255" t="str">
        <f t="shared" si="10"/>
        <v/>
      </c>
      <c r="CE52" s="255" t="str">
        <f t="shared" si="11"/>
        <v/>
      </c>
      <c r="CF52" s="255"/>
      <c r="CG52" s="256">
        <f t="shared" si="4"/>
        <v>0</v>
      </c>
      <c r="CH52" s="256">
        <f t="shared" si="5"/>
        <v>0</v>
      </c>
      <c r="CI52" s="256">
        <f t="shared" si="0"/>
        <v>0</v>
      </c>
      <c r="CJ52" s="256">
        <f t="shared" si="1"/>
        <v>0</v>
      </c>
      <c r="CK52" s="256">
        <f t="shared" si="2"/>
        <v>0</v>
      </c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</row>
    <row r="53" spans="1:104" ht="16.350000000000001" hidden="1" customHeight="1" x14ac:dyDescent="0.2">
      <c r="A53" s="241" t="s">
        <v>54</v>
      </c>
      <c r="B53" s="233">
        <f t="shared" si="12"/>
        <v>0</v>
      </c>
      <c r="C53" s="239">
        <f>'01'!C53+'02'!C53+'03'!C53+'04'!C53+'05'!C53+'06'!C53+'07'!C53+'08'!C53+'09'!C53+'10'!C53+'11'!C53+'12'!C53</f>
        <v>0</v>
      </c>
      <c r="D53" s="242">
        <f>'01'!D53+'02'!D53+'03'!D53+'04'!D53+'05'!D53+'06'!D53+'07'!D53+'08'!D53+'09'!D53+'10'!D53+'11'!D53+'12'!D53</f>
        <v>0</v>
      </c>
      <c r="E53" s="242">
        <f>'01'!E53+'02'!E53+'03'!E53+'04'!E53+'05'!E53+'06'!E53+'07'!E53+'08'!E53+'09'!E53+'10'!E53+'11'!E53+'12'!E53</f>
        <v>0</v>
      </c>
      <c r="F53" s="242">
        <f>'01'!F53+'02'!F53+'03'!F53+'04'!F53+'05'!F53+'06'!F53+'07'!F53+'08'!F53+'09'!F53+'10'!F53+'11'!F53+'12'!F53</f>
        <v>0</v>
      </c>
      <c r="G53" s="242">
        <f>'01'!G53+'02'!G53+'03'!G53+'04'!G53+'05'!G53+'06'!G53+'07'!G53+'08'!G53+'09'!G53+'10'!G53+'11'!G53+'12'!G53</f>
        <v>0</v>
      </c>
      <c r="H53" s="242">
        <f>'01'!H53+'02'!H53+'03'!H53+'04'!H53+'05'!H53+'06'!H53+'07'!H53+'08'!H53+'09'!H53+'10'!H53+'11'!H53+'12'!H53</f>
        <v>0</v>
      </c>
      <c r="I53" s="242">
        <f>'01'!I53+'02'!I53+'03'!I53+'04'!I53+'05'!I53+'06'!I53+'07'!I53+'08'!I53+'09'!I53+'10'!I53+'11'!I53+'12'!I53</f>
        <v>0</v>
      </c>
      <c r="J53" s="242">
        <f>'01'!J53+'02'!J53+'03'!J53+'04'!J53+'05'!J53+'06'!J53+'07'!J53+'08'!J53+'09'!J53+'10'!J53+'11'!J53+'12'!J53</f>
        <v>0</v>
      </c>
      <c r="K53" s="242">
        <f>'01'!K53+'02'!K53+'03'!K53+'04'!K53+'05'!K53+'06'!K53+'07'!K53+'08'!K53+'09'!K53+'10'!K53+'11'!K53+'12'!K53</f>
        <v>0</v>
      </c>
      <c r="L53" s="242">
        <f>'01'!L53+'02'!L53+'03'!L53+'04'!L53+'05'!L53+'06'!L53+'07'!L53+'08'!L53+'09'!L53+'10'!L53+'11'!L53+'12'!L53</f>
        <v>0</v>
      </c>
      <c r="M53" s="242">
        <f>'01'!M53+'02'!M53+'03'!M53+'04'!M53+'05'!M53+'06'!M53+'07'!M53+'08'!M53+'09'!M53+'10'!M53+'11'!M53+'12'!M53</f>
        <v>0</v>
      </c>
      <c r="N53" s="242">
        <f>'01'!N53+'02'!N53+'03'!N53+'04'!N53+'05'!N53+'06'!N53+'07'!N53+'08'!N53+'09'!N53+'10'!N53+'11'!N53+'12'!N53</f>
        <v>0</v>
      </c>
      <c r="O53" s="242">
        <f>'01'!O53+'02'!O53+'03'!O53+'04'!O53+'05'!O53+'06'!O53+'07'!O53+'08'!O53+'09'!O53+'10'!O53+'11'!O53+'12'!O53</f>
        <v>0</v>
      </c>
      <c r="P53" s="242">
        <f>'01'!P53+'02'!P53+'03'!P53+'04'!P53+'05'!P53+'06'!P53+'07'!P53+'08'!P53+'09'!P53+'10'!P53+'11'!P53+'12'!P53</f>
        <v>0</v>
      </c>
      <c r="Q53" s="242">
        <f>'01'!Q53+'02'!Q53+'03'!Q53+'04'!Q53+'05'!Q53+'06'!Q53+'07'!Q53+'08'!Q53+'09'!Q53+'10'!Q53+'11'!Q53+'12'!Q53</f>
        <v>0</v>
      </c>
      <c r="R53" s="242">
        <f>'01'!R53+'02'!R53+'03'!R53+'04'!R53+'05'!R53+'06'!R53+'07'!R53+'08'!R53+'09'!R53+'10'!R53+'11'!R53+'12'!R53</f>
        <v>0</v>
      </c>
      <c r="S53" s="240">
        <f>'01'!S53+'02'!S53+'03'!S53+'04'!S53+'05'!S53+'06'!S53+'07'!S53+'08'!S53+'09'!S53+'10'!S53+'11'!S53+'12'!S53</f>
        <v>0</v>
      </c>
      <c r="T53" s="257">
        <f>'01'!T53+'02'!T53+'03'!T53+'04'!T53+'05'!T53+'06'!T53+'07'!T53+'08'!T53+'09'!T53+'10'!T53+'11'!T53+'12'!T53</f>
        <v>0</v>
      </c>
      <c r="U53" s="239">
        <f>'01'!U53+'02'!U53+'03'!U53+'04'!U53+'05'!U53+'06'!U53+'07'!U53+'08'!U53+'09'!U53+'10'!U53+'11'!U53+'12'!U53</f>
        <v>0</v>
      </c>
      <c r="V53" s="240">
        <f>'01'!V53+'02'!V53+'03'!V53+'04'!V53+'05'!V53+'06'!V53+'07'!V53+'08'!V53+'09'!V53+'10'!V53+'11'!V53+'12'!V53</f>
        <v>0</v>
      </c>
      <c r="W53" s="241">
        <f>'01'!W53+'02'!W53+'03'!W53+'04'!W53+'05'!W53+'06'!W53+'07'!W53+'08'!W53+'09'!W53+'10'!W53+'11'!W53+'12'!W53</f>
        <v>0</v>
      </c>
      <c r="X53" s="239">
        <f>'01'!X53+'02'!X53+'03'!X53+'04'!X53+'05'!X53+'06'!X53+'07'!X53+'08'!X53+'09'!X53+'10'!X53+'11'!X53+'12'!X53</f>
        <v>0</v>
      </c>
      <c r="Y53" s="242">
        <f>'01'!Y53+'02'!Y53+'03'!Y53+'04'!Y53+'05'!Y53+'06'!Y53+'07'!Y53+'08'!Y53+'09'!Y53+'10'!Y53+'11'!Y53+'12'!Y53</f>
        <v>0</v>
      </c>
      <c r="Z53" s="240">
        <f>'01'!Z53+'02'!Z53+'03'!Z53+'04'!Z53+'05'!Z53+'06'!Z53+'07'!Z53+'08'!Z53+'09'!Z53+'10'!Z53+'11'!Z53+'12'!Z53</f>
        <v>0</v>
      </c>
      <c r="AA53" s="264">
        <f>'01'!AA53+'02'!AA53+'03'!AA53+'04'!AA53+'05'!AA53+'06'!AA53+'07'!AA53+'08'!AA53+'09'!AA53+'10'!AA53+'11'!AA53+'12'!AA53</f>
        <v>0</v>
      </c>
      <c r="AB53" s="239">
        <f>'01'!AB53+'02'!AB53+'03'!AB53+'04'!AB53+'05'!AB53+'06'!AB53+'07'!AB53+'08'!AB53+'09'!AB53+'10'!AB53+'11'!AB53+'12'!AB53</f>
        <v>0</v>
      </c>
      <c r="AC53" s="242">
        <f>'01'!AC53+'02'!AC53+'03'!AC53+'04'!AC53+'05'!AC53+'06'!AC53+'07'!AC53+'08'!AC53+'09'!AC53+'10'!AC53+'11'!AC53+'12'!AC53</f>
        <v>0</v>
      </c>
      <c r="AD53" s="240">
        <f>'01'!AD53+'02'!AD53+'03'!AD53+'04'!AD53+'05'!AD53+'06'!AD53+'07'!AD53+'08'!AD53+'09'!AD53+'10'!AD53+'11'!AD53+'12'!AD53</f>
        <v>0</v>
      </c>
      <c r="AE53" s="244">
        <f>'01'!AE53+'02'!AE53+'03'!AE53+'04'!AE53+'05'!AE53+'06'!AE53+'07'!AE53+'08'!AE53+'09'!AE53+'10'!AE53+'11'!AE53+'12'!AE53</f>
        <v>0</v>
      </c>
      <c r="AF53" s="259">
        <f>'01'!AF53+'02'!AF53+'03'!AF53+'04'!AF53+'05'!AF53+'06'!AF53+'07'!AF53+'08'!AF53+'09'!AF53+'10'!AF53+'11'!AF53+'12'!AF53</f>
        <v>0</v>
      </c>
      <c r="AG53" s="239">
        <f>'01'!AG53+'02'!AG53+'03'!AG53+'04'!AG53+'05'!AG53+'06'!AG53+'07'!AG53+'08'!AG53+'09'!AG53+'10'!AG53+'11'!AG53+'12'!AG53</f>
        <v>0</v>
      </c>
      <c r="AH53" s="240">
        <f>'01'!AH53+'02'!AH53+'03'!AH53+'04'!AH53+'05'!AH53+'06'!AH53+'07'!AH53+'08'!AH53+'09'!AH53+'10'!AH53+'11'!AH53+'12'!AH53</f>
        <v>0</v>
      </c>
      <c r="AI53" s="248">
        <f>'01'!AI53+'02'!AI53+'03'!AI53+'04'!AI53+'05'!AI53+'06'!AI53+'07'!AI53+'08'!AI53+'09'!AI53+'10'!AI53+'11'!AI53+'12'!AI53</f>
        <v>0</v>
      </c>
      <c r="AJ53" s="246">
        <f>'01'!AJ53+'02'!AJ53+'03'!AJ53+'04'!AJ53+'05'!AJ53+'06'!AJ53+'07'!AJ53+'08'!AJ53+'09'!AJ53+'10'!AJ53+'11'!AJ53+'12'!AJ53</f>
        <v>0</v>
      </c>
      <c r="AK53" s="240">
        <f>'01'!AK53+'02'!AK53+'03'!AK53+'04'!AK53+'05'!AK53+'06'!AK53+'07'!AK53+'08'!AK53+'09'!AK53+'10'!AK53+'11'!AK53+'12'!AK53</f>
        <v>0</v>
      </c>
      <c r="AL53" s="271">
        <f>'01'!AL53+'02'!AL53+'03'!AL53+'04'!AL53+'05'!AL53+'06'!AL53+'07'!AL53+'08'!AL53+'09'!AL53+'10'!AL53+'11'!AL53+'12'!AL53</f>
        <v>0</v>
      </c>
      <c r="AM53" s="259">
        <f>'01'!AM53+'02'!AM53+'03'!AM53+'04'!AM53+'05'!AM53+'06'!AM53+'07'!AM53+'08'!AM53+'09'!AM53+'10'!AM53+'11'!AM53+'12'!AM53</f>
        <v>0</v>
      </c>
      <c r="AN53" s="272">
        <f>'01'!AN53+'02'!AN53+'03'!AN53+'04'!AN53+'05'!AN53+'06'!AN53+'07'!AN53+'08'!AN53+'09'!AN53+'10'!AN53+'11'!AN53+'12'!AN53</f>
        <v>0</v>
      </c>
      <c r="AO53" s="240">
        <f>'01'!AO53+'02'!AO53+'03'!AO53+'04'!AO53+'05'!AO53+'06'!AO53+'07'!AO53+'08'!AO53+'09'!AO53+'10'!AO53+'11'!AO53+'12'!AO53</f>
        <v>0</v>
      </c>
      <c r="AP53" s="249">
        <f>'01'!AP53+'02'!AP53+'03'!AP53+'04'!AP53+'05'!AP53+'06'!AP53+'07'!AP53+'08'!AP53+'09'!AP53+'10'!AP53+'11'!AP53+'12'!AP53</f>
        <v>0</v>
      </c>
      <c r="AQ53" s="249">
        <f>'01'!AQ53+'02'!AQ53+'03'!AQ53+'04'!AQ53+'05'!AQ53+'06'!AQ53+'07'!AQ53+'08'!AQ53+'09'!AQ53+'10'!AQ53+'11'!AQ53+'12'!AQ53</f>
        <v>0</v>
      </c>
      <c r="AR53" s="250">
        <f>'01'!AR53+'02'!AR53+'03'!AR53+'04'!AR53+'05'!AR53+'06'!AR53+'07'!AR53+'08'!AR53+'09'!AR53+'10'!AR53+'11'!AR53+'12'!AR53</f>
        <v>0</v>
      </c>
      <c r="AS53" s="251">
        <f>'01'!AS53+'02'!AS53+'03'!AS53+'04'!AS53+'05'!AS53+'06'!AS53+'07'!AS53+'08'!AS53+'09'!AS53+'10'!AS53+'11'!AS53+'12'!AS53</f>
        <v>0</v>
      </c>
      <c r="AT53" s="260">
        <f>'01'!AT53+'02'!AT53+'03'!AT53+'04'!AT53+'05'!AT53+'06'!AT53+'07'!AT53+'08'!AT53+'09'!AT53+'10'!AT53+'11'!AT53+'12'!AT53</f>
        <v>0</v>
      </c>
      <c r="AU53" s="261">
        <f>'01'!AU53+'02'!AU53+'03'!AU53+'04'!AU53+'05'!AU53+'06'!AU53+'07'!AU53+'08'!AU53+'09'!AU53+'10'!AU53+'11'!AU53+'12'!AU53</f>
        <v>0</v>
      </c>
      <c r="AV53" s="252">
        <f>'01'!AV53+'02'!AV53+'03'!AV53+'04'!AV53+'05'!AV53+'06'!AV53+'07'!AV53+'08'!AV53+'09'!AV53+'10'!AV53+'11'!AV53+'12'!AV53</f>
        <v>0</v>
      </c>
      <c r="AW53" s="271">
        <f>'01'!AW53+'02'!AW53+'03'!AW53+'04'!AW53+'05'!AW53+'06'!AW53+'07'!AW53+'08'!AW53+'09'!AW53+'10'!AW53+'11'!AW53+'12'!AW53</f>
        <v>0</v>
      </c>
      <c r="AX53" s="259">
        <f>'01'!AX53+'02'!AX53+'03'!AX53+'04'!AX53+'05'!AX53+'06'!AX53+'07'!AX53+'08'!AX53+'09'!AX53+'10'!AX53+'11'!AX53+'12'!AX53</f>
        <v>0</v>
      </c>
      <c r="AY53" s="253" t="str">
        <f t="shared" si="3"/>
        <v/>
      </c>
      <c r="AZ53" s="254"/>
      <c r="BA53" s="254"/>
      <c r="BB53" s="254"/>
      <c r="BC53" s="254"/>
      <c r="BD53" s="254"/>
      <c r="BE53" s="254"/>
      <c r="BF53" s="254"/>
      <c r="BG53" s="254"/>
      <c r="BH53" s="254"/>
      <c r="BI53" s="212"/>
      <c r="BJ53" s="212"/>
      <c r="BK53" s="212"/>
      <c r="BL53" s="212"/>
      <c r="BM53" s="212"/>
      <c r="BX53" s="201"/>
      <c r="CA53" s="255" t="str">
        <f t="shared" si="7"/>
        <v/>
      </c>
      <c r="CB53" s="255" t="str">
        <f t="shared" si="8"/>
        <v/>
      </c>
      <c r="CC53" s="255" t="str">
        <f t="shared" si="9"/>
        <v/>
      </c>
      <c r="CD53" s="255" t="str">
        <f t="shared" si="10"/>
        <v/>
      </c>
      <c r="CE53" s="255" t="str">
        <f t="shared" si="11"/>
        <v/>
      </c>
      <c r="CF53" s="255"/>
      <c r="CG53" s="256">
        <f t="shared" si="4"/>
        <v>0</v>
      </c>
      <c r="CH53" s="256">
        <f t="shared" si="5"/>
        <v>0</v>
      </c>
      <c r="CI53" s="256">
        <f t="shared" si="0"/>
        <v>0</v>
      </c>
      <c r="CJ53" s="256">
        <f t="shared" si="1"/>
        <v>0</v>
      </c>
      <c r="CK53" s="256">
        <f t="shared" si="2"/>
        <v>0</v>
      </c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</row>
    <row r="54" spans="1:104" ht="16.350000000000001" customHeight="1" x14ac:dyDescent="0.2">
      <c r="A54" s="232" t="s">
        <v>55</v>
      </c>
      <c r="B54" s="233">
        <f t="shared" si="12"/>
        <v>2818</v>
      </c>
      <c r="C54" s="239">
        <f>'01'!C54+'02'!C54+'03'!C54+'04'!C54+'05'!C54+'06'!C54+'07'!C54+'08'!C54+'09'!C54+'10'!C54+'11'!C54+'12'!C54</f>
        <v>0</v>
      </c>
      <c r="D54" s="242">
        <f>'01'!D54+'02'!D54+'03'!D54+'04'!D54+'05'!D54+'06'!D54+'07'!D54+'08'!D54+'09'!D54+'10'!D54+'11'!D54+'12'!D54</f>
        <v>2</v>
      </c>
      <c r="E54" s="242">
        <f>'01'!E54+'02'!E54+'03'!E54+'04'!E54+'05'!E54+'06'!E54+'07'!E54+'08'!E54+'09'!E54+'10'!E54+'11'!E54+'12'!E54</f>
        <v>1</v>
      </c>
      <c r="F54" s="242">
        <f>'01'!F54+'02'!F54+'03'!F54+'04'!F54+'05'!F54+'06'!F54+'07'!F54+'08'!F54+'09'!F54+'10'!F54+'11'!F54+'12'!F54</f>
        <v>6</v>
      </c>
      <c r="G54" s="242">
        <f>'01'!G54+'02'!G54+'03'!G54+'04'!G54+'05'!G54+'06'!G54+'07'!G54+'08'!G54+'09'!G54+'10'!G54+'11'!G54+'12'!G54</f>
        <v>6</v>
      </c>
      <c r="H54" s="242">
        <f>'01'!H54+'02'!H54+'03'!H54+'04'!H54+'05'!H54+'06'!H54+'07'!H54+'08'!H54+'09'!H54+'10'!H54+'11'!H54+'12'!H54</f>
        <v>12</v>
      </c>
      <c r="I54" s="242">
        <f>'01'!I54+'02'!I54+'03'!I54+'04'!I54+'05'!I54+'06'!I54+'07'!I54+'08'!I54+'09'!I54+'10'!I54+'11'!I54+'12'!I54</f>
        <v>32</v>
      </c>
      <c r="J54" s="242">
        <f>'01'!J54+'02'!J54+'03'!J54+'04'!J54+'05'!J54+'06'!J54+'07'!J54+'08'!J54+'09'!J54+'10'!J54+'11'!J54+'12'!J54</f>
        <v>43</v>
      </c>
      <c r="K54" s="242">
        <f>'01'!K54+'02'!K54+'03'!K54+'04'!K54+'05'!K54+'06'!K54+'07'!K54+'08'!K54+'09'!K54+'10'!K54+'11'!K54+'12'!K54</f>
        <v>37</v>
      </c>
      <c r="L54" s="242">
        <f>'01'!L54+'02'!L54+'03'!L54+'04'!L54+'05'!L54+'06'!L54+'07'!L54+'08'!L54+'09'!L54+'10'!L54+'11'!L54+'12'!L54</f>
        <v>98</v>
      </c>
      <c r="M54" s="242">
        <f>'01'!M54+'02'!M54+'03'!M54+'04'!M54+'05'!M54+'06'!M54+'07'!M54+'08'!M54+'09'!M54+'10'!M54+'11'!M54+'12'!M54</f>
        <v>192</v>
      </c>
      <c r="N54" s="242">
        <f>'01'!N54+'02'!N54+'03'!N54+'04'!N54+'05'!N54+'06'!N54+'07'!N54+'08'!N54+'09'!N54+'10'!N54+'11'!N54+'12'!N54</f>
        <v>225</v>
      </c>
      <c r="O54" s="242">
        <f>'01'!O54+'02'!O54+'03'!O54+'04'!O54+'05'!O54+'06'!O54+'07'!O54+'08'!O54+'09'!O54+'10'!O54+'11'!O54+'12'!O54</f>
        <v>277</v>
      </c>
      <c r="P54" s="242">
        <f>'01'!P54+'02'!P54+'03'!P54+'04'!P54+'05'!P54+'06'!P54+'07'!P54+'08'!P54+'09'!P54+'10'!P54+'11'!P54+'12'!P54</f>
        <v>413</v>
      </c>
      <c r="Q54" s="242">
        <f>'01'!Q54+'02'!Q54+'03'!Q54+'04'!Q54+'05'!Q54+'06'!Q54+'07'!Q54+'08'!Q54+'09'!Q54+'10'!Q54+'11'!Q54+'12'!Q54</f>
        <v>421</v>
      </c>
      <c r="R54" s="242">
        <f>'01'!R54+'02'!R54+'03'!R54+'04'!R54+'05'!R54+'06'!R54+'07'!R54+'08'!R54+'09'!R54+'10'!R54+'11'!R54+'12'!R54</f>
        <v>393</v>
      </c>
      <c r="S54" s="240">
        <f>'01'!S54+'02'!S54+'03'!S54+'04'!S54+'05'!S54+'06'!S54+'07'!S54+'08'!S54+'09'!S54+'10'!S54+'11'!S54+'12'!S54</f>
        <v>660</v>
      </c>
      <c r="T54" s="257">
        <f>'01'!T54+'02'!T54+'03'!T54+'04'!T54+'05'!T54+'06'!T54+'07'!T54+'08'!T54+'09'!T54+'10'!T54+'11'!T54+'12'!T54</f>
        <v>2801</v>
      </c>
      <c r="U54" s="239">
        <f>'01'!U54+'02'!U54+'03'!U54+'04'!U54+'05'!U54+'06'!U54+'07'!U54+'08'!U54+'09'!U54+'10'!U54+'11'!U54+'12'!U54</f>
        <v>1391</v>
      </c>
      <c r="V54" s="240">
        <f>'01'!V54+'02'!V54+'03'!V54+'04'!V54+'05'!V54+'06'!V54+'07'!V54+'08'!V54+'09'!V54+'10'!V54+'11'!V54+'12'!V54</f>
        <v>1427</v>
      </c>
      <c r="W54" s="241">
        <f>'01'!W54+'02'!W54+'03'!W54+'04'!W54+'05'!W54+'06'!W54+'07'!W54+'08'!W54+'09'!W54+'10'!W54+'11'!W54+'12'!W54</f>
        <v>0</v>
      </c>
      <c r="X54" s="239">
        <f>'01'!X54+'02'!X54+'03'!X54+'04'!X54+'05'!X54+'06'!X54+'07'!X54+'08'!X54+'09'!X54+'10'!X54+'11'!X54+'12'!X54</f>
        <v>0</v>
      </c>
      <c r="Y54" s="242">
        <f>'01'!Y54+'02'!Y54+'03'!Y54+'04'!Y54+'05'!Y54+'06'!Y54+'07'!Y54+'08'!Y54+'09'!Y54+'10'!Y54+'11'!Y54+'12'!Y54</f>
        <v>0</v>
      </c>
      <c r="Z54" s="240">
        <f>'01'!Z54+'02'!Z54+'03'!Z54+'04'!Z54+'05'!Z54+'06'!Z54+'07'!Z54+'08'!Z54+'09'!Z54+'10'!Z54+'11'!Z54+'12'!Z54</f>
        <v>0</v>
      </c>
      <c r="AA54" s="264">
        <f>'01'!AA54+'02'!AA54+'03'!AA54+'04'!AA54+'05'!AA54+'06'!AA54+'07'!AA54+'08'!AA54+'09'!AA54+'10'!AA54+'11'!AA54+'12'!AA54</f>
        <v>783</v>
      </c>
      <c r="AB54" s="239">
        <f>'01'!AB54+'02'!AB54+'03'!AB54+'04'!AB54+'05'!AB54+'06'!AB54+'07'!AB54+'08'!AB54+'09'!AB54+'10'!AB54+'11'!AB54+'12'!AB54</f>
        <v>16</v>
      </c>
      <c r="AC54" s="242">
        <f>'01'!AC54+'02'!AC54+'03'!AC54+'04'!AC54+'05'!AC54+'06'!AC54+'07'!AC54+'08'!AC54+'09'!AC54+'10'!AC54+'11'!AC54+'12'!AC54</f>
        <v>763</v>
      </c>
      <c r="AD54" s="240">
        <f>'01'!AD54+'02'!AD54+'03'!AD54+'04'!AD54+'05'!AD54+'06'!AD54+'07'!AD54+'08'!AD54+'09'!AD54+'10'!AD54+'11'!AD54+'12'!AD54</f>
        <v>4</v>
      </c>
      <c r="AE54" s="244">
        <f>'01'!AE54+'02'!AE54+'03'!AE54+'04'!AE54+'05'!AE54+'06'!AE54+'07'!AE54+'08'!AE54+'09'!AE54+'10'!AE54+'11'!AE54+'12'!AE54</f>
        <v>3</v>
      </c>
      <c r="AF54" s="259">
        <f>'01'!AF54+'02'!AF54+'03'!AF54+'04'!AF54+'05'!AF54+'06'!AF54+'07'!AF54+'08'!AF54+'09'!AF54+'10'!AF54+'11'!AF54+'12'!AF54</f>
        <v>0</v>
      </c>
      <c r="AG54" s="239">
        <f>'01'!AG54+'02'!AG54+'03'!AG54+'04'!AG54+'05'!AG54+'06'!AG54+'07'!AG54+'08'!AG54+'09'!AG54+'10'!AG54+'11'!AG54+'12'!AG54</f>
        <v>11</v>
      </c>
      <c r="AH54" s="240">
        <f>'01'!AH54+'02'!AH54+'03'!AH54+'04'!AH54+'05'!AH54+'06'!AH54+'07'!AH54+'08'!AH54+'09'!AH54+'10'!AH54+'11'!AH54+'12'!AH54</f>
        <v>56</v>
      </c>
      <c r="AI54" s="248">
        <f>'01'!AI54+'02'!AI54+'03'!AI54+'04'!AI54+'05'!AI54+'06'!AI54+'07'!AI54+'08'!AI54+'09'!AI54+'10'!AI54+'11'!AI54+'12'!AI54</f>
        <v>330</v>
      </c>
      <c r="AJ54" s="246">
        <f>'01'!AJ54+'02'!AJ54+'03'!AJ54+'04'!AJ54+'05'!AJ54+'06'!AJ54+'07'!AJ54+'08'!AJ54+'09'!AJ54+'10'!AJ54+'11'!AJ54+'12'!AJ54</f>
        <v>0</v>
      </c>
      <c r="AK54" s="240">
        <f>'01'!AK54+'02'!AK54+'03'!AK54+'04'!AK54+'05'!AK54+'06'!AK54+'07'!AK54+'08'!AK54+'09'!AK54+'10'!AK54+'11'!AK54+'12'!AK54</f>
        <v>0</v>
      </c>
      <c r="AL54" s="271">
        <f>'01'!AL54+'02'!AL54+'03'!AL54+'04'!AL54+'05'!AL54+'06'!AL54+'07'!AL54+'08'!AL54+'09'!AL54+'10'!AL54+'11'!AL54+'12'!AL54</f>
        <v>0</v>
      </c>
      <c r="AM54" s="259">
        <f>'01'!AM54+'02'!AM54+'03'!AM54+'04'!AM54+'05'!AM54+'06'!AM54+'07'!AM54+'08'!AM54+'09'!AM54+'10'!AM54+'11'!AM54+'12'!AM54</f>
        <v>7</v>
      </c>
      <c r="AN54" s="272">
        <f>'01'!AN54+'02'!AN54+'03'!AN54+'04'!AN54+'05'!AN54+'06'!AN54+'07'!AN54+'08'!AN54+'09'!AN54+'10'!AN54+'11'!AN54+'12'!AN54</f>
        <v>0</v>
      </c>
      <c r="AO54" s="240">
        <f>'01'!AO54+'02'!AO54+'03'!AO54+'04'!AO54+'05'!AO54+'06'!AO54+'07'!AO54+'08'!AO54+'09'!AO54+'10'!AO54+'11'!AO54+'12'!AO54</f>
        <v>0</v>
      </c>
      <c r="AP54" s="249">
        <f>'01'!AP54+'02'!AP54+'03'!AP54+'04'!AP54+'05'!AP54+'06'!AP54+'07'!AP54+'08'!AP54+'09'!AP54+'10'!AP54+'11'!AP54+'12'!AP54</f>
        <v>1</v>
      </c>
      <c r="AQ54" s="249">
        <f>'01'!AQ54+'02'!AQ54+'03'!AQ54+'04'!AQ54+'05'!AQ54+'06'!AQ54+'07'!AQ54+'08'!AQ54+'09'!AQ54+'10'!AQ54+'11'!AQ54+'12'!AQ54</f>
        <v>0</v>
      </c>
      <c r="AR54" s="250">
        <f>'01'!AR54+'02'!AR54+'03'!AR54+'04'!AR54+'05'!AR54+'06'!AR54+'07'!AR54+'08'!AR54+'09'!AR54+'10'!AR54+'11'!AR54+'12'!AR54</f>
        <v>0</v>
      </c>
      <c r="AS54" s="251">
        <f>'01'!AS54+'02'!AS54+'03'!AS54+'04'!AS54+'05'!AS54+'06'!AS54+'07'!AS54+'08'!AS54+'09'!AS54+'10'!AS54+'11'!AS54+'12'!AS54</f>
        <v>0</v>
      </c>
      <c r="AT54" s="260">
        <f>'01'!AT54+'02'!AT54+'03'!AT54+'04'!AT54+'05'!AT54+'06'!AT54+'07'!AT54+'08'!AT54+'09'!AT54+'10'!AT54+'11'!AT54+'12'!AT54</f>
        <v>0</v>
      </c>
      <c r="AU54" s="261">
        <f>'01'!AU54+'02'!AU54+'03'!AU54+'04'!AU54+'05'!AU54+'06'!AU54+'07'!AU54+'08'!AU54+'09'!AU54+'10'!AU54+'11'!AU54+'12'!AU54</f>
        <v>0</v>
      </c>
      <c r="AV54" s="252">
        <f>'01'!AV54+'02'!AV54+'03'!AV54+'04'!AV54+'05'!AV54+'06'!AV54+'07'!AV54+'08'!AV54+'09'!AV54+'10'!AV54+'11'!AV54+'12'!AV54</f>
        <v>0</v>
      </c>
      <c r="AW54" s="271">
        <f>'01'!AW54+'02'!AW54+'03'!AW54+'04'!AW54+'05'!AW54+'06'!AW54+'07'!AW54+'08'!AW54+'09'!AW54+'10'!AW54+'11'!AW54+'12'!AW54</f>
        <v>0</v>
      </c>
      <c r="AX54" s="259">
        <f>'01'!AX54+'02'!AX54+'03'!AX54+'04'!AX54+'05'!AX54+'06'!AX54+'07'!AX54+'08'!AX54+'09'!AX54+'10'!AX54+'11'!AX54+'12'!AX54</f>
        <v>0</v>
      </c>
      <c r="AY54" s="253" t="str">
        <f t="shared" si="3"/>
        <v/>
      </c>
      <c r="AZ54" s="254"/>
      <c r="BA54" s="254"/>
      <c r="BB54" s="254"/>
      <c r="BC54" s="254"/>
      <c r="BD54" s="254"/>
      <c r="BE54" s="254"/>
      <c r="BF54" s="254"/>
      <c r="BG54" s="254"/>
      <c r="BH54" s="254"/>
      <c r="BI54" s="212"/>
      <c r="BJ54" s="212"/>
      <c r="BK54" s="212"/>
      <c r="BL54" s="212"/>
      <c r="BM54" s="212"/>
      <c r="BX54" s="201"/>
      <c r="CA54" s="255" t="str">
        <f t="shared" si="7"/>
        <v/>
      </c>
      <c r="CB54" s="255" t="str">
        <f t="shared" si="8"/>
        <v/>
      </c>
      <c r="CC54" s="255" t="str">
        <f t="shared" si="9"/>
        <v/>
      </c>
      <c r="CD54" s="255" t="str">
        <f t="shared" si="10"/>
        <v/>
      </c>
      <c r="CE54" s="255" t="str">
        <f t="shared" si="11"/>
        <v/>
      </c>
      <c r="CF54" s="255"/>
      <c r="CG54" s="256">
        <f t="shared" si="4"/>
        <v>0</v>
      </c>
      <c r="CH54" s="256">
        <f t="shared" si="5"/>
        <v>0</v>
      </c>
      <c r="CI54" s="256">
        <f t="shared" si="0"/>
        <v>0</v>
      </c>
      <c r="CJ54" s="256">
        <f t="shared" si="1"/>
        <v>0</v>
      </c>
      <c r="CK54" s="256">
        <f t="shared" si="2"/>
        <v>0</v>
      </c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</row>
    <row r="55" spans="1:104" ht="16.350000000000001" customHeight="1" x14ac:dyDescent="0.2">
      <c r="A55" s="270" t="s">
        <v>56</v>
      </c>
      <c r="B55" s="233">
        <f t="shared" si="12"/>
        <v>2530</v>
      </c>
      <c r="C55" s="239">
        <f>'01'!C55+'02'!C55+'03'!C55+'04'!C55+'05'!C55+'06'!C55+'07'!C55+'08'!C55+'09'!C55+'10'!C55+'11'!C55+'12'!C55</f>
        <v>0</v>
      </c>
      <c r="D55" s="242">
        <f>'01'!D55+'02'!D55+'03'!D55+'04'!D55+'05'!D55+'06'!D55+'07'!D55+'08'!D55+'09'!D55+'10'!D55+'11'!D55+'12'!D55</f>
        <v>0</v>
      </c>
      <c r="E55" s="242">
        <f>'01'!E55+'02'!E55+'03'!E55+'04'!E55+'05'!E55+'06'!E55+'07'!E55+'08'!E55+'09'!E55+'10'!E55+'11'!E55+'12'!E55</f>
        <v>0</v>
      </c>
      <c r="F55" s="242">
        <f>'01'!F55+'02'!F55+'03'!F55+'04'!F55+'05'!F55+'06'!F55+'07'!F55+'08'!F55+'09'!F55+'10'!F55+'11'!F55+'12'!F55</f>
        <v>113</v>
      </c>
      <c r="G55" s="242">
        <f>'01'!G55+'02'!G55+'03'!G55+'04'!G55+'05'!G55+'06'!G55+'07'!G55+'08'!G55+'09'!G55+'10'!G55+'11'!G55+'12'!G55</f>
        <v>334</v>
      </c>
      <c r="H55" s="242">
        <f>'01'!H55+'02'!H55+'03'!H55+'04'!H55+'05'!H55+'06'!H55+'07'!H55+'08'!H55+'09'!H55+'10'!H55+'11'!H55+'12'!H55</f>
        <v>721</v>
      </c>
      <c r="I55" s="242">
        <f>'01'!I55+'02'!I55+'03'!I55+'04'!I55+'05'!I55+'06'!I55+'07'!I55+'08'!I55+'09'!I55+'10'!I55+'11'!I55+'12'!I55</f>
        <v>619</v>
      </c>
      <c r="J55" s="242">
        <f>'01'!J55+'02'!J55+'03'!J55+'04'!J55+'05'!J55+'06'!J55+'07'!J55+'08'!J55+'09'!J55+'10'!J55+'11'!J55+'12'!J55</f>
        <v>522</v>
      </c>
      <c r="K55" s="242">
        <f>'01'!K55+'02'!K55+'03'!K55+'04'!K55+'05'!K55+'06'!K55+'07'!K55+'08'!K55+'09'!K55+'10'!K55+'11'!K55+'12'!K55</f>
        <v>190</v>
      </c>
      <c r="L55" s="242">
        <f>'01'!L55+'02'!L55+'03'!L55+'04'!L55+'05'!L55+'06'!L55+'07'!L55+'08'!L55+'09'!L55+'10'!L55+'11'!L55+'12'!L55</f>
        <v>9</v>
      </c>
      <c r="M55" s="242">
        <f>'01'!M55+'02'!M55+'03'!M55+'04'!M55+'05'!M55+'06'!M55+'07'!M55+'08'!M55+'09'!M55+'10'!M55+'11'!M55+'12'!M55</f>
        <v>14</v>
      </c>
      <c r="N55" s="242">
        <f>'01'!N55+'02'!N55+'03'!N55+'04'!N55+'05'!N55+'06'!N55+'07'!N55+'08'!N55+'09'!N55+'10'!N55+'11'!N55+'12'!N55</f>
        <v>5</v>
      </c>
      <c r="O55" s="242">
        <f>'01'!O55+'02'!O55+'03'!O55+'04'!O55+'05'!O55+'06'!O55+'07'!O55+'08'!O55+'09'!O55+'10'!O55+'11'!O55+'12'!O55</f>
        <v>0</v>
      </c>
      <c r="P55" s="242">
        <f>'01'!P55+'02'!P55+'03'!P55+'04'!P55+'05'!P55+'06'!P55+'07'!P55+'08'!P55+'09'!P55+'10'!P55+'11'!P55+'12'!P55</f>
        <v>2</v>
      </c>
      <c r="Q55" s="242">
        <f>'01'!Q55+'02'!Q55+'03'!Q55+'04'!Q55+'05'!Q55+'06'!Q55+'07'!Q55+'08'!Q55+'09'!Q55+'10'!Q55+'11'!Q55+'12'!Q55</f>
        <v>1</v>
      </c>
      <c r="R55" s="242">
        <f>'01'!R55+'02'!R55+'03'!R55+'04'!R55+'05'!R55+'06'!R55+'07'!R55+'08'!R55+'09'!R55+'10'!R55+'11'!R55+'12'!R55</f>
        <v>0</v>
      </c>
      <c r="S55" s="240">
        <f>'01'!S55+'02'!S55+'03'!S55+'04'!S55+'05'!S55+'06'!S55+'07'!S55+'08'!S55+'09'!S55+'10'!S55+'11'!S55+'12'!S55</f>
        <v>0</v>
      </c>
      <c r="T55" s="257">
        <f>'01'!T55+'02'!T55+'03'!T55+'04'!T55+'05'!T55+'06'!T55+'07'!T55+'08'!T55+'09'!T55+'10'!T55+'11'!T55+'12'!T55</f>
        <v>2525</v>
      </c>
      <c r="U55" s="239">
        <f>'01'!U55+'02'!U55+'03'!U55+'04'!U55+'05'!U55+'06'!U55+'07'!U55+'08'!U55+'09'!U55+'10'!U55+'11'!U55+'12'!U55</f>
        <v>0</v>
      </c>
      <c r="V55" s="240">
        <f>'01'!V55+'02'!V55+'03'!V55+'04'!V55+'05'!V55+'06'!V55+'07'!V55+'08'!V55+'09'!V55+'10'!V55+'11'!V55+'12'!V55</f>
        <v>2530</v>
      </c>
      <c r="W55" s="241">
        <f>'01'!W55+'02'!W55+'03'!W55+'04'!W55+'05'!W55+'06'!W55+'07'!W55+'08'!W55+'09'!W55+'10'!W55+'11'!W55+'12'!W55</f>
        <v>0</v>
      </c>
      <c r="X55" s="239">
        <f>'01'!X55+'02'!X55+'03'!X55+'04'!X55+'05'!X55+'06'!X55+'07'!X55+'08'!X55+'09'!X55+'10'!X55+'11'!X55+'12'!X55</f>
        <v>0</v>
      </c>
      <c r="Y55" s="242">
        <f>'01'!Y55+'02'!Y55+'03'!Y55+'04'!Y55+'05'!Y55+'06'!Y55+'07'!Y55+'08'!Y55+'09'!Y55+'10'!Y55+'11'!Y55+'12'!Y55</f>
        <v>0</v>
      </c>
      <c r="Z55" s="240">
        <f>'01'!Z55+'02'!Z55+'03'!Z55+'04'!Z55+'05'!Z55+'06'!Z55+'07'!Z55+'08'!Z55+'09'!Z55+'10'!Z55+'11'!Z55+'12'!Z55</f>
        <v>0</v>
      </c>
      <c r="AA55" s="264">
        <f>'01'!AA55+'02'!AA55+'03'!AA55+'04'!AA55+'05'!AA55+'06'!AA55+'07'!AA55+'08'!AA55+'09'!AA55+'10'!AA55+'11'!AA55+'12'!AA55</f>
        <v>744</v>
      </c>
      <c r="AB55" s="239">
        <f>'01'!AB55+'02'!AB55+'03'!AB55+'04'!AB55+'05'!AB55+'06'!AB55+'07'!AB55+'08'!AB55+'09'!AB55+'10'!AB55+'11'!AB55+'12'!AB55</f>
        <v>286</v>
      </c>
      <c r="AC55" s="242">
        <f>'01'!AC55+'02'!AC55+'03'!AC55+'04'!AC55+'05'!AC55+'06'!AC55+'07'!AC55+'08'!AC55+'09'!AC55+'10'!AC55+'11'!AC55+'12'!AC55</f>
        <v>458</v>
      </c>
      <c r="AD55" s="240">
        <f>'01'!AD55+'02'!AD55+'03'!AD55+'04'!AD55+'05'!AD55+'06'!AD55+'07'!AD55+'08'!AD55+'09'!AD55+'10'!AD55+'11'!AD55+'12'!AD55</f>
        <v>0</v>
      </c>
      <c r="AE55" s="244">
        <f>'01'!AE55+'02'!AE55+'03'!AE55+'04'!AE55+'05'!AE55+'06'!AE55+'07'!AE55+'08'!AE55+'09'!AE55+'10'!AE55+'11'!AE55+'12'!AE55</f>
        <v>233</v>
      </c>
      <c r="AF55" s="259">
        <f>'01'!AF55+'02'!AF55+'03'!AF55+'04'!AF55+'05'!AF55+'06'!AF55+'07'!AF55+'08'!AF55+'09'!AF55+'10'!AF55+'11'!AF55+'12'!AF55</f>
        <v>0</v>
      </c>
      <c r="AG55" s="239">
        <f>'01'!AG55+'02'!AG55+'03'!AG55+'04'!AG55+'05'!AG55+'06'!AG55+'07'!AG55+'08'!AG55+'09'!AG55+'10'!AG55+'11'!AG55+'12'!AG55</f>
        <v>176</v>
      </c>
      <c r="AH55" s="240">
        <f>'01'!AH55+'02'!AH55+'03'!AH55+'04'!AH55+'05'!AH55+'06'!AH55+'07'!AH55+'08'!AH55+'09'!AH55+'10'!AH55+'11'!AH55+'12'!AH55</f>
        <v>267</v>
      </c>
      <c r="AI55" s="248">
        <f>'01'!AI55+'02'!AI55+'03'!AI55+'04'!AI55+'05'!AI55+'06'!AI55+'07'!AI55+'08'!AI55+'09'!AI55+'10'!AI55+'11'!AI55+'12'!AI55</f>
        <v>42</v>
      </c>
      <c r="AJ55" s="246">
        <f>'01'!AJ55+'02'!AJ55+'03'!AJ55+'04'!AJ55+'05'!AJ55+'06'!AJ55+'07'!AJ55+'08'!AJ55+'09'!AJ55+'10'!AJ55+'11'!AJ55+'12'!AJ55</f>
        <v>4</v>
      </c>
      <c r="AK55" s="240">
        <f>'01'!AK55+'02'!AK55+'03'!AK55+'04'!AK55+'05'!AK55+'06'!AK55+'07'!AK55+'08'!AK55+'09'!AK55+'10'!AK55+'11'!AK55+'12'!AK55</f>
        <v>40</v>
      </c>
      <c r="AL55" s="271">
        <f>'01'!AL55+'02'!AL55+'03'!AL55+'04'!AL55+'05'!AL55+'06'!AL55+'07'!AL55+'08'!AL55+'09'!AL55+'10'!AL55+'11'!AL55+'12'!AL55</f>
        <v>0</v>
      </c>
      <c r="AM55" s="259">
        <f>'01'!AM55+'02'!AM55+'03'!AM55+'04'!AM55+'05'!AM55+'06'!AM55+'07'!AM55+'08'!AM55+'09'!AM55+'10'!AM55+'11'!AM55+'12'!AM55</f>
        <v>229</v>
      </c>
      <c r="AN55" s="272">
        <f>'01'!AN55+'02'!AN55+'03'!AN55+'04'!AN55+'05'!AN55+'06'!AN55+'07'!AN55+'08'!AN55+'09'!AN55+'10'!AN55+'11'!AN55+'12'!AN55</f>
        <v>0</v>
      </c>
      <c r="AO55" s="240">
        <f>'01'!AO55+'02'!AO55+'03'!AO55+'04'!AO55+'05'!AO55+'06'!AO55+'07'!AO55+'08'!AO55+'09'!AO55+'10'!AO55+'11'!AO55+'12'!AO55</f>
        <v>0</v>
      </c>
      <c r="AP55" s="249">
        <f>'01'!AP55+'02'!AP55+'03'!AP55+'04'!AP55+'05'!AP55+'06'!AP55+'07'!AP55+'08'!AP55+'09'!AP55+'10'!AP55+'11'!AP55+'12'!AP55</f>
        <v>0</v>
      </c>
      <c r="AQ55" s="249">
        <f>'01'!AQ55+'02'!AQ55+'03'!AQ55+'04'!AQ55+'05'!AQ55+'06'!AQ55+'07'!AQ55+'08'!AQ55+'09'!AQ55+'10'!AQ55+'11'!AQ55+'12'!AQ55</f>
        <v>0</v>
      </c>
      <c r="AR55" s="250">
        <f>'01'!AR55+'02'!AR55+'03'!AR55+'04'!AR55+'05'!AR55+'06'!AR55+'07'!AR55+'08'!AR55+'09'!AR55+'10'!AR55+'11'!AR55+'12'!AR55</f>
        <v>0</v>
      </c>
      <c r="AS55" s="251">
        <f>'01'!AS55+'02'!AS55+'03'!AS55+'04'!AS55+'05'!AS55+'06'!AS55+'07'!AS55+'08'!AS55+'09'!AS55+'10'!AS55+'11'!AS55+'12'!AS55</f>
        <v>0</v>
      </c>
      <c r="AT55" s="260">
        <f>'01'!AT55+'02'!AT55+'03'!AT55+'04'!AT55+'05'!AT55+'06'!AT55+'07'!AT55+'08'!AT55+'09'!AT55+'10'!AT55+'11'!AT55+'12'!AT55</f>
        <v>0</v>
      </c>
      <c r="AU55" s="261">
        <f>'01'!AU55+'02'!AU55+'03'!AU55+'04'!AU55+'05'!AU55+'06'!AU55+'07'!AU55+'08'!AU55+'09'!AU55+'10'!AU55+'11'!AU55+'12'!AU55</f>
        <v>0</v>
      </c>
      <c r="AV55" s="252">
        <f>'01'!AV55+'02'!AV55+'03'!AV55+'04'!AV55+'05'!AV55+'06'!AV55+'07'!AV55+'08'!AV55+'09'!AV55+'10'!AV55+'11'!AV55+'12'!AV55</f>
        <v>0</v>
      </c>
      <c r="AW55" s="271">
        <f>'01'!AW55+'02'!AW55+'03'!AW55+'04'!AW55+'05'!AW55+'06'!AW55+'07'!AW55+'08'!AW55+'09'!AW55+'10'!AW55+'11'!AW55+'12'!AW55</f>
        <v>0</v>
      </c>
      <c r="AX55" s="259">
        <f>'01'!AX55+'02'!AX55+'03'!AX55+'04'!AX55+'05'!AX55+'06'!AX55+'07'!AX55+'08'!AX55+'09'!AX55+'10'!AX55+'11'!AX55+'12'!AX55</f>
        <v>0</v>
      </c>
      <c r="AY55" s="253" t="str">
        <f t="shared" si="3"/>
        <v/>
      </c>
      <c r="AZ55" s="254"/>
      <c r="BA55" s="254"/>
      <c r="BB55" s="254"/>
      <c r="BC55" s="254"/>
      <c r="BD55" s="254"/>
      <c r="BE55" s="254"/>
      <c r="BF55" s="254"/>
      <c r="BG55" s="254"/>
      <c r="BH55" s="254"/>
      <c r="BI55" s="212"/>
      <c r="BJ55" s="212"/>
      <c r="BK55" s="212"/>
      <c r="BL55" s="212"/>
      <c r="BM55" s="212"/>
      <c r="BX55" s="201"/>
      <c r="CA55" s="255" t="str">
        <f t="shared" si="7"/>
        <v/>
      </c>
      <c r="CB55" s="255" t="str">
        <f t="shared" si="8"/>
        <v/>
      </c>
      <c r="CC55" s="255" t="str">
        <f t="shared" si="9"/>
        <v/>
      </c>
      <c r="CD55" s="255" t="str">
        <f t="shared" si="10"/>
        <v/>
      </c>
      <c r="CE55" s="255" t="str">
        <f t="shared" si="11"/>
        <v/>
      </c>
      <c r="CF55" s="255"/>
      <c r="CG55" s="256">
        <f t="shared" si="4"/>
        <v>0</v>
      </c>
      <c r="CH55" s="256">
        <f t="shared" si="5"/>
        <v>0</v>
      </c>
      <c r="CI55" s="256">
        <f t="shared" si="0"/>
        <v>0</v>
      </c>
      <c r="CJ55" s="256">
        <f t="shared" si="1"/>
        <v>0</v>
      </c>
      <c r="CK55" s="256">
        <f t="shared" si="2"/>
        <v>0</v>
      </c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</row>
    <row r="56" spans="1:104" ht="16.350000000000001" customHeight="1" x14ac:dyDescent="0.2">
      <c r="A56" s="270" t="s">
        <v>57</v>
      </c>
      <c r="B56" s="233">
        <f t="shared" si="12"/>
        <v>479</v>
      </c>
      <c r="C56" s="239">
        <f>'01'!C56+'02'!C56+'03'!C56+'04'!C56+'05'!C56+'06'!C56+'07'!C56+'08'!C56+'09'!C56+'10'!C56+'11'!C56+'12'!C56</f>
        <v>13</v>
      </c>
      <c r="D56" s="242">
        <f>'01'!D56+'02'!D56+'03'!D56+'04'!D56+'05'!D56+'06'!D56+'07'!D56+'08'!D56+'09'!D56+'10'!D56+'11'!D56+'12'!D56</f>
        <v>135</v>
      </c>
      <c r="E56" s="242">
        <f>'01'!E56+'02'!E56+'03'!E56+'04'!E56+'05'!E56+'06'!E56+'07'!E56+'08'!E56+'09'!E56+'10'!E56+'11'!E56+'12'!E56</f>
        <v>189</v>
      </c>
      <c r="F56" s="242">
        <f>'01'!F56+'02'!F56+'03'!F56+'04'!F56+'05'!F56+'06'!F56+'07'!F56+'08'!F56+'09'!F56+'10'!F56+'11'!F56+'12'!F56</f>
        <v>114</v>
      </c>
      <c r="G56" s="242">
        <f>'01'!G56+'02'!G56+'03'!G56+'04'!G56+'05'!G56+'06'!G56+'07'!G56+'08'!G56+'09'!G56+'10'!G56+'11'!G56+'12'!G56</f>
        <v>28</v>
      </c>
      <c r="H56" s="242">
        <f>'01'!H56+'02'!H56+'03'!H56+'04'!H56+'05'!H56+'06'!H56+'07'!H56+'08'!H56+'09'!H56+'10'!H56+'11'!H56+'12'!H56</f>
        <v>0</v>
      </c>
      <c r="I56" s="242">
        <f>'01'!I56+'02'!I56+'03'!I56+'04'!I56+'05'!I56+'06'!I56+'07'!I56+'08'!I56+'09'!I56+'10'!I56+'11'!I56+'12'!I56</f>
        <v>0</v>
      </c>
      <c r="J56" s="242">
        <f>'01'!J56+'02'!J56+'03'!J56+'04'!J56+'05'!J56+'06'!J56+'07'!J56+'08'!J56+'09'!J56+'10'!J56+'11'!J56+'12'!J56</f>
        <v>0</v>
      </c>
      <c r="K56" s="242">
        <f>'01'!K56+'02'!K56+'03'!K56+'04'!K56+'05'!K56+'06'!K56+'07'!K56+'08'!K56+'09'!K56+'10'!K56+'11'!K56+'12'!K56</f>
        <v>0</v>
      </c>
      <c r="L56" s="242">
        <f>'01'!L56+'02'!L56+'03'!L56+'04'!L56+'05'!L56+'06'!L56+'07'!L56+'08'!L56+'09'!L56+'10'!L56+'11'!L56+'12'!L56</f>
        <v>0</v>
      </c>
      <c r="M56" s="242">
        <f>'01'!M56+'02'!M56+'03'!M56+'04'!M56+'05'!M56+'06'!M56+'07'!M56+'08'!M56+'09'!M56+'10'!M56+'11'!M56+'12'!M56</f>
        <v>0</v>
      </c>
      <c r="N56" s="242">
        <f>'01'!N56+'02'!N56+'03'!N56+'04'!N56+'05'!N56+'06'!N56+'07'!N56+'08'!N56+'09'!N56+'10'!N56+'11'!N56+'12'!N56</f>
        <v>0</v>
      </c>
      <c r="O56" s="242">
        <f>'01'!O56+'02'!O56+'03'!O56+'04'!O56+'05'!O56+'06'!O56+'07'!O56+'08'!O56+'09'!O56+'10'!O56+'11'!O56+'12'!O56</f>
        <v>0</v>
      </c>
      <c r="P56" s="242">
        <f>'01'!P56+'02'!P56+'03'!P56+'04'!P56+'05'!P56+'06'!P56+'07'!P56+'08'!P56+'09'!P56+'10'!P56+'11'!P56+'12'!P56</f>
        <v>0</v>
      </c>
      <c r="Q56" s="242">
        <f>'01'!Q56+'02'!Q56+'03'!Q56+'04'!Q56+'05'!Q56+'06'!Q56+'07'!Q56+'08'!Q56+'09'!Q56+'10'!Q56+'11'!Q56+'12'!Q56</f>
        <v>0</v>
      </c>
      <c r="R56" s="242">
        <f>'01'!R56+'02'!R56+'03'!R56+'04'!R56+'05'!R56+'06'!R56+'07'!R56+'08'!R56+'09'!R56+'10'!R56+'11'!R56+'12'!R56</f>
        <v>0</v>
      </c>
      <c r="S56" s="240">
        <f>'01'!S56+'02'!S56+'03'!S56+'04'!S56+'05'!S56+'06'!S56+'07'!S56+'08'!S56+'09'!S56+'10'!S56+'11'!S56+'12'!S56</f>
        <v>0</v>
      </c>
      <c r="T56" s="257">
        <f>'01'!T56+'02'!T56+'03'!T56+'04'!T56+'05'!T56+'06'!T56+'07'!T56+'08'!T56+'09'!T56+'10'!T56+'11'!T56+'12'!T56</f>
        <v>477</v>
      </c>
      <c r="U56" s="239">
        <f>'01'!U56+'02'!U56+'03'!U56+'04'!U56+'05'!U56+'06'!U56+'07'!U56+'08'!U56+'09'!U56+'10'!U56+'11'!U56+'12'!U56</f>
        <v>4</v>
      </c>
      <c r="V56" s="240">
        <f>'01'!V56+'02'!V56+'03'!V56+'04'!V56+'05'!V56+'06'!V56+'07'!V56+'08'!V56+'09'!V56+'10'!V56+'11'!V56+'12'!V56</f>
        <v>475</v>
      </c>
      <c r="W56" s="241">
        <f>'01'!W56+'02'!W56+'03'!W56+'04'!W56+'05'!W56+'06'!W56+'07'!W56+'08'!W56+'09'!W56+'10'!W56+'11'!W56+'12'!W56</f>
        <v>100</v>
      </c>
      <c r="X56" s="239">
        <f>'01'!X56+'02'!X56+'03'!X56+'04'!X56+'05'!X56+'06'!X56+'07'!X56+'08'!X56+'09'!X56+'10'!X56+'11'!X56+'12'!X56</f>
        <v>29</v>
      </c>
      <c r="Y56" s="242">
        <f>'01'!Y56+'02'!Y56+'03'!Y56+'04'!Y56+'05'!Y56+'06'!Y56+'07'!Y56+'08'!Y56+'09'!Y56+'10'!Y56+'11'!Y56+'12'!Y56</f>
        <v>71</v>
      </c>
      <c r="Z56" s="240">
        <f>'01'!Z56+'02'!Z56+'03'!Z56+'04'!Z56+'05'!Z56+'06'!Z56+'07'!Z56+'08'!Z56+'09'!Z56+'10'!Z56+'11'!Z56+'12'!Z56</f>
        <v>0</v>
      </c>
      <c r="AA56" s="264">
        <f>'01'!AA56+'02'!AA56+'03'!AA56+'04'!AA56+'05'!AA56+'06'!AA56+'07'!AA56+'08'!AA56+'09'!AA56+'10'!AA56+'11'!AA56+'12'!AA56</f>
        <v>52</v>
      </c>
      <c r="AB56" s="239">
        <f>'01'!AB56+'02'!AB56+'03'!AB56+'04'!AB56+'05'!AB56+'06'!AB56+'07'!AB56+'08'!AB56+'09'!AB56+'10'!AB56+'11'!AB56+'12'!AB56</f>
        <v>9</v>
      </c>
      <c r="AC56" s="242">
        <f>'01'!AC56+'02'!AC56+'03'!AC56+'04'!AC56+'05'!AC56+'06'!AC56+'07'!AC56+'08'!AC56+'09'!AC56+'10'!AC56+'11'!AC56+'12'!AC56</f>
        <v>43</v>
      </c>
      <c r="AD56" s="240">
        <f>'01'!AD56+'02'!AD56+'03'!AD56+'04'!AD56+'05'!AD56+'06'!AD56+'07'!AD56+'08'!AD56+'09'!AD56+'10'!AD56+'11'!AD56+'12'!AD56</f>
        <v>0</v>
      </c>
      <c r="AE56" s="244">
        <f>'01'!AE56+'02'!AE56+'03'!AE56+'04'!AE56+'05'!AE56+'06'!AE56+'07'!AE56+'08'!AE56+'09'!AE56+'10'!AE56+'11'!AE56+'12'!AE56</f>
        <v>19</v>
      </c>
      <c r="AF56" s="259">
        <f>'01'!AF56+'02'!AF56+'03'!AF56+'04'!AF56+'05'!AF56+'06'!AF56+'07'!AF56+'08'!AF56+'09'!AF56+'10'!AF56+'11'!AF56+'12'!AF56</f>
        <v>0</v>
      </c>
      <c r="AG56" s="239">
        <f>'01'!AG56+'02'!AG56+'03'!AG56+'04'!AG56+'05'!AG56+'06'!AG56+'07'!AG56+'08'!AG56+'09'!AG56+'10'!AG56+'11'!AG56+'12'!AG56</f>
        <v>22</v>
      </c>
      <c r="AH56" s="240">
        <f>'01'!AH56+'02'!AH56+'03'!AH56+'04'!AH56+'05'!AH56+'06'!AH56+'07'!AH56+'08'!AH56+'09'!AH56+'10'!AH56+'11'!AH56+'12'!AH56</f>
        <v>8</v>
      </c>
      <c r="AI56" s="248">
        <f>'01'!AI56+'02'!AI56+'03'!AI56+'04'!AI56+'05'!AI56+'06'!AI56+'07'!AI56+'08'!AI56+'09'!AI56+'10'!AI56+'11'!AI56+'12'!AI56</f>
        <v>65</v>
      </c>
      <c r="AJ56" s="246">
        <f>'01'!AJ56+'02'!AJ56+'03'!AJ56+'04'!AJ56+'05'!AJ56+'06'!AJ56+'07'!AJ56+'08'!AJ56+'09'!AJ56+'10'!AJ56+'11'!AJ56+'12'!AJ56</f>
        <v>0</v>
      </c>
      <c r="AK56" s="240">
        <f>'01'!AK56+'02'!AK56+'03'!AK56+'04'!AK56+'05'!AK56+'06'!AK56+'07'!AK56+'08'!AK56+'09'!AK56+'10'!AK56+'11'!AK56+'12'!AK56</f>
        <v>3</v>
      </c>
      <c r="AL56" s="271">
        <f>'01'!AL56+'02'!AL56+'03'!AL56+'04'!AL56+'05'!AL56+'06'!AL56+'07'!AL56+'08'!AL56+'09'!AL56+'10'!AL56+'11'!AL56+'12'!AL56</f>
        <v>3</v>
      </c>
      <c r="AM56" s="259">
        <f>'01'!AM56+'02'!AM56+'03'!AM56+'04'!AM56+'05'!AM56+'06'!AM56+'07'!AM56+'08'!AM56+'09'!AM56+'10'!AM56+'11'!AM56+'12'!AM56</f>
        <v>0</v>
      </c>
      <c r="AN56" s="272">
        <f>'01'!AN56+'02'!AN56+'03'!AN56+'04'!AN56+'05'!AN56+'06'!AN56+'07'!AN56+'08'!AN56+'09'!AN56+'10'!AN56+'11'!AN56+'12'!AN56</f>
        <v>0</v>
      </c>
      <c r="AO56" s="240">
        <f>'01'!AO56+'02'!AO56+'03'!AO56+'04'!AO56+'05'!AO56+'06'!AO56+'07'!AO56+'08'!AO56+'09'!AO56+'10'!AO56+'11'!AO56+'12'!AO56</f>
        <v>0</v>
      </c>
      <c r="AP56" s="249">
        <f>'01'!AP56+'02'!AP56+'03'!AP56+'04'!AP56+'05'!AP56+'06'!AP56+'07'!AP56+'08'!AP56+'09'!AP56+'10'!AP56+'11'!AP56+'12'!AP56</f>
        <v>0</v>
      </c>
      <c r="AQ56" s="249">
        <f>'01'!AQ56+'02'!AQ56+'03'!AQ56+'04'!AQ56+'05'!AQ56+'06'!AQ56+'07'!AQ56+'08'!AQ56+'09'!AQ56+'10'!AQ56+'11'!AQ56+'12'!AQ56</f>
        <v>0</v>
      </c>
      <c r="AR56" s="250">
        <f>'01'!AR56+'02'!AR56+'03'!AR56+'04'!AR56+'05'!AR56+'06'!AR56+'07'!AR56+'08'!AR56+'09'!AR56+'10'!AR56+'11'!AR56+'12'!AR56</f>
        <v>0</v>
      </c>
      <c r="AS56" s="251">
        <f>'01'!AS56+'02'!AS56+'03'!AS56+'04'!AS56+'05'!AS56+'06'!AS56+'07'!AS56+'08'!AS56+'09'!AS56+'10'!AS56+'11'!AS56+'12'!AS56</f>
        <v>0</v>
      </c>
      <c r="AT56" s="260">
        <f>'01'!AT56+'02'!AT56+'03'!AT56+'04'!AT56+'05'!AT56+'06'!AT56+'07'!AT56+'08'!AT56+'09'!AT56+'10'!AT56+'11'!AT56+'12'!AT56</f>
        <v>0</v>
      </c>
      <c r="AU56" s="261">
        <f>'01'!AU56+'02'!AU56+'03'!AU56+'04'!AU56+'05'!AU56+'06'!AU56+'07'!AU56+'08'!AU56+'09'!AU56+'10'!AU56+'11'!AU56+'12'!AU56</f>
        <v>0</v>
      </c>
      <c r="AV56" s="252">
        <f>'01'!AV56+'02'!AV56+'03'!AV56+'04'!AV56+'05'!AV56+'06'!AV56+'07'!AV56+'08'!AV56+'09'!AV56+'10'!AV56+'11'!AV56+'12'!AV56</f>
        <v>0</v>
      </c>
      <c r="AW56" s="271">
        <f>'01'!AW56+'02'!AW56+'03'!AW56+'04'!AW56+'05'!AW56+'06'!AW56+'07'!AW56+'08'!AW56+'09'!AW56+'10'!AW56+'11'!AW56+'12'!AW56</f>
        <v>0</v>
      </c>
      <c r="AX56" s="259">
        <f>'01'!AX56+'02'!AX56+'03'!AX56+'04'!AX56+'05'!AX56+'06'!AX56+'07'!AX56+'08'!AX56+'09'!AX56+'10'!AX56+'11'!AX56+'12'!AX56</f>
        <v>0</v>
      </c>
      <c r="AY56" s="253" t="str">
        <f t="shared" si="3"/>
        <v/>
      </c>
      <c r="AZ56" s="254"/>
      <c r="BA56" s="254"/>
      <c r="BB56" s="254"/>
      <c r="BC56" s="254"/>
      <c r="BD56" s="254"/>
      <c r="BE56" s="254"/>
      <c r="BF56" s="254"/>
      <c r="BG56" s="254"/>
      <c r="BH56" s="254"/>
      <c r="BI56" s="212"/>
      <c r="BJ56" s="212"/>
      <c r="BK56" s="212"/>
      <c r="BL56" s="212"/>
      <c r="BM56" s="212"/>
      <c r="BX56" s="201"/>
      <c r="CA56" s="255" t="str">
        <f t="shared" si="7"/>
        <v/>
      </c>
      <c r="CB56" s="255" t="str">
        <f t="shared" si="8"/>
        <v/>
      </c>
      <c r="CC56" s="255" t="str">
        <f t="shared" si="9"/>
        <v/>
      </c>
      <c r="CD56" s="255" t="str">
        <f t="shared" si="10"/>
        <v/>
      </c>
      <c r="CE56" s="255" t="str">
        <f t="shared" si="11"/>
        <v/>
      </c>
      <c r="CF56" s="255"/>
      <c r="CG56" s="256">
        <f t="shared" si="4"/>
        <v>0</v>
      </c>
      <c r="CH56" s="256">
        <f t="shared" si="5"/>
        <v>0</v>
      </c>
      <c r="CI56" s="256">
        <f t="shared" si="0"/>
        <v>0</v>
      </c>
      <c r="CJ56" s="256">
        <f t="shared" si="1"/>
        <v>0</v>
      </c>
      <c r="CK56" s="256">
        <f t="shared" si="2"/>
        <v>0</v>
      </c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</row>
    <row r="57" spans="1:104" ht="16.350000000000001" customHeight="1" x14ac:dyDescent="0.2">
      <c r="A57" s="270" t="s">
        <v>58</v>
      </c>
      <c r="B57" s="233">
        <f t="shared" si="12"/>
        <v>2942</v>
      </c>
      <c r="C57" s="239">
        <f>'01'!C57+'02'!C57+'03'!C57+'04'!C57+'05'!C57+'06'!C57+'07'!C57+'08'!C57+'09'!C57+'10'!C57+'11'!C57+'12'!C57</f>
        <v>1</v>
      </c>
      <c r="D57" s="242">
        <f>'01'!D57+'02'!D57+'03'!D57+'04'!D57+'05'!D57+'06'!D57+'07'!D57+'08'!D57+'09'!D57+'10'!D57+'11'!D57+'12'!D57</f>
        <v>4</v>
      </c>
      <c r="E57" s="242">
        <f>'01'!E57+'02'!E57+'03'!E57+'04'!E57+'05'!E57+'06'!E57+'07'!E57+'08'!E57+'09'!E57+'10'!E57+'11'!E57+'12'!E57</f>
        <v>4</v>
      </c>
      <c r="F57" s="242">
        <f>'01'!F57+'02'!F57+'03'!F57+'04'!F57+'05'!F57+'06'!F57+'07'!F57+'08'!F57+'09'!F57+'10'!F57+'11'!F57+'12'!F57</f>
        <v>22</v>
      </c>
      <c r="G57" s="242">
        <f>'01'!G57+'02'!G57+'03'!G57+'04'!G57+'05'!G57+'06'!G57+'07'!G57+'08'!G57+'09'!G57+'10'!G57+'11'!G57+'12'!G57</f>
        <v>136</v>
      </c>
      <c r="H57" s="242">
        <f>'01'!H57+'02'!H57+'03'!H57+'04'!H57+'05'!H57+'06'!H57+'07'!H57+'08'!H57+'09'!H57+'10'!H57+'11'!H57+'12'!H57</f>
        <v>276</v>
      </c>
      <c r="I57" s="242">
        <f>'01'!I57+'02'!I57+'03'!I57+'04'!I57+'05'!I57+'06'!I57+'07'!I57+'08'!I57+'09'!I57+'10'!I57+'11'!I57+'12'!I57</f>
        <v>363</v>
      </c>
      <c r="J57" s="242">
        <f>'01'!J57+'02'!J57+'03'!J57+'04'!J57+'05'!J57+'06'!J57+'07'!J57+'08'!J57+'09'!J57+'10'!J57+'11'!J57+'12'!J57</f>
        <v>393</v>
      </c>
      <c r="K57" s="242">
        <f>'01'!K57+'02'!K57+'03'!K57+'04'!K57+'05'!K57+'06'!K57+'07'!K57+'08'!K57+'09'!K57+'10'!K57+'11'!K57+'12'!K57</f>
        <v>363</v>
      </c>
      <c r="L57" s="242">
        <f>'01'!L57+'02'!L57+'03'!L57+'04'!L57+'05'!L57+'06'!L57+'07'!L57+'08'!L57+'09'!L57+'10'!L57+'11'!L57+'12'!L57</f>
        <v>421</v>
      </c>
      <c r="M57" s="242">
        <f>'01'!M57+'02'!M57+'03'!M57+'04'!M57+'05'!M57+'06'!M57+'07'!M57+'08'!M57+'09'!M57+'10'!M57+'11'!M57+'12'!M57</f>
        <v>313</v>
      </c>
      <c r="N57" s="242">
        <f>'01'!N57+'02'!N57+'03'!N57+'04'!N57+'05'!N57+'06'!N57+'07'!N57+'08'!N57+'09'!N57+'10'!N57+'11'!N57+'12'!N57</f>
        <v>220</v>
      </c>
      <c r="O57" s="242">
        <f>'01'!O57+'02'!O57+'03'!O57+'04'!O57+'05'!O57+'06'!O57+'07'!O57+'08'!O57+'09'!O57+'10'!O57+'11'!O57+'12'!O57</f>
        <v>122</v>
      </c>
      <c r="P57" s="242">
        <f>'01'!P57+'02'!P57+'03'!P57+'04'!P57+'05'!P57+'06'!P57+'07'!P57+'08'!P57+'09'!P57+'10'!P57+'11'!P57+'12'!P57</f>
        <v>127</v>
      </c>
      <c r="Q57" s="242">
        <f>'01'!Q57+'02'!Q57+'03'!Q57+'04'!Q57+'05'!Q57+'06'!Q57+'07'!Q57+'08'!Q57+'09'!Q57+'10'!Q57+'11'!Q57+'12'!Q57</f>
        <v>109</v>
      </c>
      <c r="R57" s="242">
        <f>'01'!R57+'02'!R57+'03'!R57+'04'!R57+'05'!R57+'06'!R57+'07'!R57+'08'!R57+'09'!R57+'10'!R57+'11'!R57+'12'!R57</f>
        <v>40</v>
      </c>
      <c r="S57" s="240">
        <f>'01'!S57+'02'!S57+'03'!S57+'04'!S57+'05'!S57+'06'!S57+'07'!S57+'08'!S57+'09'!S57+'10'!S57+'11'!S57+'12'!S57</f>
        <v>28</v>
      </c>
      <c r="T57" s="257">
        <f>'01'!T57+'02'!T57+'03'!T57+'04'!T57+'05'!T57+'06'!T57+'07'!T57+'08'!T57+'09'!T57+'10'!T57+'11'!T57+'12'!T57</f>
        <v>2940</v>
      </c>
      <c r="U57" s="239">
        <f>'01'!U57+'02'!U57+'03'!U57+'04'!U57+'05'!U57+'06'!U57+'07'!U57+'08'!U57+'09'!U57+'10'!U57+'11'!U57+'12'!U57</f>
        <v>0</v>
      </c>
      <c r="V57" s="240">
        <f>'01'!V57+'02'!V57+'03'!V57+'04'!V57+'05'!V57+'06'!V57+'07'!V57+'08'!V57+'09'!V57+'10'!V57+'11'!V57+'12'!V57</f>
        <v>2942</v>
      </c>
      <c r="W57" s="241">
        <f>'01'!W57+'02'!W57+'03'!W57+'04'!W57+'05'!W57+'06'!W57+'07'!W57+'08'!W57+'09'!W57+'10'!W57+'11'!W57+'12'!W57</f>
        <v>0</v>
      </c>
      <c r="X57" s="239">
        <f>'01'!X57+'02'!X57+'03'!X57+'04'!X57+'05'!X57+'06'!X57+'07'!X57+'08'!X57+'09'!X57+'10'!X57+'11'!X57+'12'!X57</f>
        <v>0</v>
      </c>
      <c r="Y57" s="242">
        <f>'01'!Y57+'02'!Y57+'03'!Y57+'04'!Y57+'05'!Y57+'06'!Y57+'07'!Y57+'08'!Y57+'09'!Y57+'10'!Y57+'11'!Y57+'12'!Y57</f>
        <v>0</v>
      </c>
      <c r="Z57" s="240">
        <f>'01'!Z57+'02'!Z57+'03'!Z57+'04'!Z57+'05'!Z57+'06'!Z57+'07'!Z57+'08'!Z57+'09'!Z57+'10'!Z57+'11'!Z57+'12'!Z57</f>
        <v>0</v>
      </c>
      <c r="AA57" s="264">
        <f>'01'!AA57+'02'!AA57+'03'!AA57+'04'!AA57+'05'!AA57+'06'!AA57+'07'!AA57+'08'!AA57+'09'!AA57+'10'!AA57+'11'!AA57+'12'!AA57</f>
        <v>1258</v>
      </c>
      <c r="AB57" s="239">
        <f>'01'!AB57+'02'!AB57+'03'!AB57+'04'!AB57+'05'!AB57+'06'!AB57+'07'!AB57+'08'!AB57+'09'!AB57+'10'!AB57+'11'!AB57+'12'!AB57</f>
        <v>326</v>
      </c>
      <c r="AC57" s="242">
        <f>'01'!AC57+'02'!AC57+'03'!AC57+'04'!AC57+'05'!AC57+'06'!AC57+'07'!AC57+'08'!AC57+'09'!AC57+'10'!AC57+'11'!AC57+'12'!AC57</f>
        <v>932</v>
      </c>
      <c r="AD57" s="240">
        <f>'01'!AD57+'02'!AD57+'03'!AD57+'04'!AD57+'05'!AD57+'06'!AD57+'07'!AD57+'08'!AD57+'09'!AD57+'10'!AD57+'11'!AD57+'12'!AD57</f>
        <v>0</v>
      </c>
      <c r="AE57" s="244">
        <f>'01'!AE57+'02'!AE57+'03'!AE57+'04'!AE57+'05'!AE57+'06'!AE57+'07'!AE57+'08'!AE57+'09'!AE57+'10'!AE57+'11'!AE57+'12'!AE57</f>
        <v>277</v>
      </c>
      <c r="AF57" s="259">
        <f>'01'!AF57+'02'!AF57+'03'!AF57+'04'!AF57+'05'!AF57+'06'!AF57+'07'!AF57+'08'!AF57+'09'!AF57+'10'!AF57+'11'!AF57+'12'!AF57</f>
        <v>0</v>
      </c>
      <c r="AG57" s="239">
        <f>'01'!AG57+'02'!AG57+'03'!AG57+'04'!AG57+'05'!AG57+'06'!AG57+'07'!AG57+'08'!AG57+'09'!AG57+'10'!AG57+'11'!AG57+'12'!AG57</f>
        <v>259</v>
      </c>
      <c r="AH57" s="240">
        <f>'01'!AH57+'02'!AH57+'03'!AH57+'04'!AH57+'05'!AH57+'06'!AH57+'07'!AH57+'08'!AH57+'09'!AH57+'10'!AH57+'11'!AH57+'12'!AH57</f>
        <v>247</v>
      </c>
      <c r="AI57" s="248">
        <f>'01'!AI57+'02'!AI57+'03'!AI57+'04'!AI57+'05'!AI57+'06'!AI57+'07'!AI57+'08'!AI57+'09'!AI57+'10'!AI57+'11'!AI57+'12'!AI57</f>
        <v>42</v>
      </c>
      <c r="AJ57" s="246">
        <f>'01'!AJ57+'02'!AJ57+'03'!AJ57+'04'!AJ57+'05'!AJ57+'06'!AJ57+'07'!AJ57+'08'!AJ57+'09'!AJ57+'10'!AJ57+'11'!AJ57+'12'!AJ57</f>
        <v>0</v>
      </c>
      <c r="AK57" s="240">
        <f>'01'!AK57+'02'!AK57+'03'!AK57+'04'!AK57+'05'!AK57+'06'!AK57+'07'!AK57+'08'!AK57+'09'!AK57+'10'!AK57+'11'!AK57+'12'!AK57</f>
        <v>9</v>
      </c>
      <c r="AL57" s="271">
        <f>'01'!AL57+'02'!AL57+'03'!AL57+'04'!AL57+'05'!AL57+'06'!AL57+'07'!AL57+'08'!AL57+'09'!AL57+'10'!AL57+'11'!AL57+'12'!AL57</f>
        <v>0</v>
      </c>
      <c r="AM57" s="259">
        <f>'01'!AM57+'02'!AM57+'03'!AM57+'04'!AM57+'05'!AM57+'06'!AM57+'07'!AM57+'08'!AM57+'09'!AM57+'10'!AM57+'11'!AM57+'12'!AM57</f>
        <v>169</v>
      </c>
      <c r="AN57" s="272">
        <f>'01'!AN57+'02'!AN57+'03'!AN57+'04'!AN57+'05'!AN57+'06'!AN57+'07'!AN57+'08'!AN57+'09'!AN57+'10'!AN57+'11'!AN57+'12'!AN57</f>
        <v>0</v>
      </c>
      <c r="AO57" s="240">
        <f>'01'!AO57+'02'!AO57+'03'!AO57+'04'!AO57+'05'!AO57+'06'!AO57+'07'!AO57+'08'!AO57+'09'!AO57+'10'!AO57+'11'!AO57+'12'!AO57</f>
        <v>0</v>
      </c>
      <c r="AP57" s="249">
        <f>'01'!AP57+'02'!AP57+'03'!AP57+'04'!AP57+'05'!AP57+'06'!AP57+'07'!AP57+'08'!AP57+'09'!AP57+'10'!AP57+'11'!AP57+'12'!AP57</f>
        <v>0</v>
      </c>
      <c r="AQ57" s="249">
        <f>'01'!AQ57+'02'!AQ57+'03'!AQ57+'04'!AQ57+'05'!AQ57+'06'!AQ57+'07'!AQ57+'08'!AQ57+'09'!AQ57+'10'!AQ57+'11'!AQ57+'12'!AQ57</f>
        <v>0</v>
      </c>
      <c r="AR57" s="250">
        <f>'01'!AR57+'02'!AR57+'03'!AR57+'04'!AR57+'05'!AR57+'06'!AR57+'07'!AR57+'08'!AR57+'09'!AR57+'10'!AR57+'11'!AR57+'12'!AR57</f>
        <v>0</v>
      </c>
      <c r="AS57" s="251">
        <f>'01'!AS57+'02'!AS57+'03'!AS57+'04'!AS57+'05'!AS57+'06'!AS57+'07'!AS57+'08'!AS57+'09'!AS57+'10'!AS57+'11'!AS57+'12'!AS57</f>
        <v>0</v>
      </c>
      <c r="AT57" s="260">
        <f>'01'!AT57+'02'!AT57+'03'!AT57+'04'!AT57+'05'!AT57+'06'!AT57+'07'!AT57+'08'!AT57+'09'!AT57+'10'!AT57+'11'!AT57+'12'!AT57</f>
        <v>0</v>
      </c>
      <c r="AU57" s="261">
        <f>'01'!AU57+'02'!AU57+'03'!AU57+'04'!AU57+'05'!AU57+'06'!AU57+'07'!AU57+'08'!AU57+'09'!AU57+'10'!AU57+'11'!AU57+'12'!AU57</f>
        <v>0</v>
      </c>
      <c r="AV57" s="252">
        <f>'01'!AV57+'02'!AV57+'03'!AV57+'04'!AV57+'05'!AV57+'06'!AV57+'07'!AV57+'08'!AV57+'09'!AV57+'10'!AV57+'11'!AV57+'12'!AV57</f>
        <v>0</v>
      </c>
      <c r="AW57" s="271">
        <f>'01'!AW57+'02'!AW57+'03'!AW57+'04'!AW57+'05'!AW57+'06'!AW57+'07'!AW57+'08'!AW57+'09'!AW57+'10'!AW57+'11'!AW57+'12'!AW57</f>
        <v>0</v>
      </c>
      <c r="AX57" s="259">
        <f>'01'!AX57+'02'!AX57+'03'!AX57+'04'!AX57+'05'!AX57+'06'!AX57+'07'!AX57+'08'!AX57+'09'!AX57+'10'!AX57+'11'!AX57+'12'!AX57</f>
        <v>0</v>
      </c>
      <c r="AY57" s="253" t="str">
        <f t="shared" si="3"/>
        <v/>
      </c>
      <c r="AZ57" s="254"/>
      <c r="BA57" s="254"/>
      <c r="BB57" s="254"/>
      <c r="BC57" s="254"/>
      <c r="BD57" s="254"/>
      <c r="BE57" s="254"/>
      <c r="BF57" s="254"/>
      <c r="BG57" s="254"/>
      <c r="BH57" s="254"/>
      <c r="BI57" s="212"/>
      <c r="BJ57" s="212"/>
      <c r="BK57" s="212"/>
      <c r="BL57" s="212"/>
      <c r="BM57" s="212"/>
      <c r="BX57" s="201"/>
      <c r="CA57" s="255" t="str">
        <f t="shared" si="7"/>
        <v/>
      </c>
      <c r="CB57" s="255" t="str">
        <f t="shared" si="8"/>
        <v/>
      </c>
      <c r="CC57" s="255" t="str">
        <f t="shared" si="9"/>
        <v/>
      </c>
      <c r="CD57" s="255" t="str">
        <f t="shared" si="10"/>
        <v/>
      </c>
      <c r="CE57" s="255" t="str">
        <f t="shared" si="11"/>
        <v/>
      </c>
      <c r="CF57" s="255"/>
      <c r="CG57" s="256">
        <f t="shared" si="4"/>
        <v>0</v>
      </c>
      <c r="CH57" s="256">
        <f t="shared" si="5"/>
        <v>0</v>
      </c>
      <c r="CI57" s="256">
        <f t="shared" si="0"/>
        <v>0</v>
      </c>
      <c r="CJ57" s="256">
        <f t="shared" si="1"/>
        <v>0</v>
      </c>
      <c r="CK57" s="256">
        <f t="shared" si="2"/>
        <v>0</v>
      </c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</row>
    <row r="58" spans="1:104" ht="16.350000000000001" customHeight="1" x14ac:dyDescent="0.2">
      <c r="A58" s="241" t="s">
        <v>59</v>
      </c>
      <c r="B58" s="233">
        <f t="shared" si="12"/>
        <v>5399</v>
      </c>
      <c r="C58" s="239">
        <f>'01'!C58+'02'!C58+'03'!C58+'04'!C58+'05'!C58+'06'!C58+'07'!C58+'08'!C58+'09'!C58+'10'!C58+'11'!C58+'12'!C58</f>
        <v>136</v>
      </c>
      <c r="D58" s="242">
        <f>'01'!D58+'02'!D58+'03'!D58+'04'!D58+'05'!D58+'06'!D58+'07'!D58+'08'!D58+'09'!D58+'10'!D58+'11'!D58+'12'!D58</f>
        <v>64</v>
      </c>
      <c r="E58" s="242">
        <f>'01'!E58+'02'!E58+'03'!E58+'04'!E58+'05'!E58+'06'!E58+'07'!E58+'08'!E58+'09'!E58+'10'!E58+'11'!E58+'12'!E58</f>
        <v>69</v>
      </c>
      <c r="F58" s="242">
        <f>'01'!F58+'02'!F58+'03'!F58+'04'!F58+'05'!F58+'06'!F58+'07'!F58+'08'!F58+'09'!F58+'10'!F58+'11'!F58+'12'!F58</f>
        <v>64</v>
      </c>
      <c r="G58" s="242">
        <f>'01'!G58+'02'!G58+'03'!G58+'04'!G58+'05'!G58+'06'!G58+'07'!G58+'08'!G58+'09'!G58+'10'!G58+'11'!G58+'12'!G58</f>
        <v>83</v>
      </c>
      <c r="H58" s="242">
        <f>'01'!H58+'02'!H58+'03'!H58+'04'!H58+'05'!H58+'06'!H58+'07'!H58+'08'!H58+'09'!H58+'10'!H58+'11'!H58+'12'!H58</f>
        <v>114</v>
      </c>
      <c r="I58" s="242">
        <f>'01'!I58+'02'!I58+'03'!I58+'04'!I58+'05'!I58+'06'!I58+'07'!I58+'08'!I58+'09'!I58+'10'!I58+'11'!I58+'12'!I58</f>
        <v>148</v>
      </c>
      <c r="J58" s="242">
        <f>'01'!J58+'02'!J58+'03'!J58+'04'!J58+'05'!J58+'06'!J58+'07'!J58+'08'!J58+'09'!J58+'10'!J58+'11'!J58+'12'!J58</f>
        <v>169</v>
      </c>
      <c r="K58" s="242">
        <f>'01'!K58+'02'!K58+'03'!K58+'04'!K58+'05'!K58+'06'!K58+'07'!K58+'08'!K58+'09'!K58+'10'!K58+'11'!K58+'12'!K58</f>
        <v>176</v>
      </c>
      <c r="L58" s="242">
        <f>'01'!L58+'02'!L58+'03'!L58+'04'!L58+'05'!L58+'06'!L58+'07'!L58+'08'!L58+'09'!L58+'10'!L58+'11'!L58+'12'!L58</f>
        <v>257</v>
      </c>
      <c r="M58" s="242">
        <f>'01'!M58+'02'!M58+'03'!M58+'04'!M58+'05'!M58+'06'!M58+'07'!M58+'08'!M58+'09'!M58+'10'!M58+'11'!M58+'12'!M58</f>
        <v>301</v>
      </c>
      <c r="N58" s="242">
        <f>'01'!N58+'02'!N58+'03'!N58+'04'!N58+'05'!N58+'06'!N58+'07'!N58+'08'!N58+'09'!N58+'10'!N58+'11'!N58+'12'!N58</f>
        <v>496</v>
      </c>
      <c r="O58" s="242">
        <f>'01'!O58+'02'!O58+'03'!O58+'04'!O58+'05'!O58+'06'!O58+'07'!O58+'08'!O58+'09'!O58+'10'!O58+'11'!O58+'12'!O58</f>
        <v>571</v>
      </c>
      <c r="P58" s="242">
        <f>'01'!P58+'02'!P58+'03'!P58+'04'!P58+'05'!P58+'06'!P58+'07'!P58+'08'!P58+'09'!P58+'10'!P58+'11'!P58+'12'!P58</f>
        <v>640</v>
      </c>
      <c r="Q58" s="242">
        <f>'01'!Q58+'02'!Q58+'03'!Q58+'04'!Q58+'05'!Q58+'06'!Q58+'07'!Q58+'08'!Q58+'09'!Q58+'10'!Q58+'11'!Q58+'12'!Q58</f>
        <v>744</v>
      </c>
      <c r="R58" s="242">
        <f>'01'!R58+'02'!R58+'03'!R58+'04'!R58+'05'!R58+'06'!R58+'07'!R58+'08'!R58+'09'!R58+'10'!R58+'11'!R58+'12'!R58</f>
        <v>690</v>
      </c>
      <c r="S58" s="240">
        <f>'01'!S58+'02'!S58+'03'!S58+'04'!S58+'05'!S58+'06'!S58+'07'!S58+'08'!S58+'09'!S58+'10'!S58+'11'!S58+'12'!S58</f>
        <v>677</v>
      </c>
      <c r="T58" s="257">
        <f>'01'!T58+'02'!T58+'03'!T58+'04'!T58+'05'!T58+'06'!T58+'07'!T58+'08'!T58+'09'!T58+'10'!T58+'11'!T58+'12'!T58</f>
        <v>5336</v>
      </c>
      <c r="U58" s="239">
        <f>'01'!U58+'02'!U58+'03'!U58+'04'!U58+'05'!U58+'06'!U58+'07'!U58+'08'!U58+'09'!U58+'10'!U58+'11'!U58+'12'!U58</f>
        <v>2780</v>
      </c>
      <c r="V58" s="240">
        <f>'01'!V58+'02'!V58+'03'!V58+'04'!V58+'05'!V58+'06'!V58+'07'!V58+'08'!V58+'09'!V58+'10'!V58+'11'!V58+'12'!V58</f>
        <v>2619</v>
      </c>
      <c r="W58" s="241">
        <f>'01'!W58+'02'!W58+'03'!W58+'04'!W58+'05'!W58+'06'!W58+'07'!W58+'08'!W58+'09'!W58+'10'!W58+'11'!W58+'12'!W58</f>
        <v>176</v>
      </c>
      <c r="X58" s="239">
        <f>'01'!X58+'02'!X58+'03'!X58+'04'!X58+'05'!X58+'06'!X58+'07'!X58+'08'!X58+'09'!X58+'10'!X58+'11'!X58+'12'!X58</f>
        <v>40</v>
      </c>
      <c r="Y58" s="242">
        <f>'01'!Y58+'02'!Y58+'03'!Y58+'04'!Y58+'05'!Y58+'06'!Y58+'07'!Y58+'08'!Y58+'09'!Y58+'10'!Y58+'11'!Y58+'12'!Y58</f>
        <v>136</v>
      </c>
      <c r="Z58" s="240">
        <f>'01'!Z58+'02'!Z58+'03'!Z58+'04'!Z58+'05'!Z58+'06'!Z58+'07'!Z58+'08'!Z58+'09'!Z58+'10'!Z58+'11'!Z58+'12'!Z58</f>
        <v>0</v>
      </c>
      <c r="AA58" s="264">
        <f>'01'!AA58+'02'!AA58+'03'!AA58+'04'!AA58+'05'!AA58+'06'!AA58+'07'!AA58+'08'!AA58+'09'!AA58+'10'!AA58+'11'!AA58+'12'!AA58</f>
        <v>2247</v>
      </c>
      <c r="AB58" s="239">
        <f>'01'!AB58+'02'!AB58+'03'!AB58+'04'!AB58+'05'!AB58+'06'!AB58+'07'!AB58+'08'!AB58+'09'!AB58+'10'!AB58+'11'!AB58+'12'!AB58</f>
        <v>517</v>
      </c>
      <c r="AC58" s="242">
        <f>'01'!AC58+'02'!AC58+'03'!AC58+'04'!AC58+'05'!AC58+'06'!AC58+'07'!AC58+'08'!AC58+'09'!AC58+'10'!AC58+'11'!AC58+'12'!AC58</f>
        <v>1730</v>
      </c>
      <c r="AD58" s="240">
        <f>'01'!AD58+'02'!AD58+'03'!AD58+'04'!AD58+'05'!AD58+'06'!AD58+'07'!AD58+'08'!AD58+'09'!AD58+'10'!AD58+'11'!AD58+'12'!AD58</f>
        <v>0</v>
      </c>
      <c r="AE58" s="244">
        <f>'01'!AE58+'02'!AE58+'03'!AE58+'04'!AE58+'05'!AE58+'06'!AE58+'07'!AE58+'08'!AE58+'09'!AE58+'10'!AE58+'11'!AE58+'12'!AE58</f>
        <v>557</v>
      </c>
      <c r="AF58" s="259">
        <f>'01'!AF58+'02'!AF58+'03'!AF58+'04'!AF58+'05'!AF58+'06'!AF58+'07'!AF58+'08'!AF58+'09'!AF58+'10'!AF58+'11'!AF58+'12'!AF58</f>
        <v>62</v>
      </c>
      <c r="AG58" s="239">
        <f>'01'!AG58+'02'!AG58+'03'!AG58+'04'!AG58+'05'!AG58+'06'!AG58+'07'!AG58+'08'!AG58+'09'!AG58+'10'!AG58+'11'!AG58+'12'!AG58</f>
        <v>290</v>
      </c>
      <c r="AH58" s="240">
        <f>'01'!AH58+'02'!AH58+'03'!AH58+'04'!AH58+'05'!AH58+'06'!AH58+'07'!AH58+'08'!AH58+'09'!AH58+'10'!AH58+'11'!AH58+'12'!AH58</f>
        <v>308</v>
      </c>
      <c r="AI58" s="248">
        <f>'01'!AI58+'02'!AI58+'03'!AI58+'04'!AI58+'05'!AI58+'06'!AI58+'07'!AI58+'08'!AI58+'09'!AI58+'10'!AI58+'11'!AI58+'12'!AI58</f>
        <v>2817</v>
      </c>
      <c r="AJ58" s="246">
        <f>'01'!AJ58+'02'!AJ58+'03'!AJ58+'04'!AJ58+'05'!AJ58+'06'!AJ58+'07'!AJ58+'08'!AJ58+'09'!AJ58+'10'!AJ58+'11'!AJ58+'12'!AJ58</f>
        <v>0</v>
      </c>
      <c r="AK58" s="240">
        <f>'01'!AK58+'02'!AK58+'03'!AK58+'04'!AK58+'05'!AK58+'06'!AK58+'07'!AK58+'08'!AK58+'09'!AK58+'10'!AK58+'11'!AK58+'12'!AK58</f>
        <v>13</v>
      </c>
      <c r="AL58" s="271">
        <f>'01'!AL58+'02'!AL58+'03'!AL58+'04'!AL58+'05'!AL58+'06'!AL58+'07'!AL58+'08'!AL58+'09'!AL58+'10'!AL58+'11'!AL58+'12'!AL58</f>
        <v>52</v>
      </c>
      <c r="AM58" s="259">
        <f>'01'!AM58+'02'!AM58+'03'!AM58+'04'!AM58+'05'!AM58+'06'!AM58+'07'!AM58+'08'!AM58+'09'!AM58+'10'!AM58+'11'!AM58+'12'!AM58</f>
        <v>432</v>
      </c>
      <c r="AN58" s="272">
        <f>'01'!AN58+'02'!AN58+'03'!AN58+'04'!AN58+'05'!AN58+'06'!AN58+'07'!AN58+'08'!AN58+'09'!AN58+'10'!AN58+'11'!AN58+'12'!AN58</f>
        <v>0</v>
      </c>
      <c r="AO58" s="240">
        <f>'01'!AO58+'02'!AO58+'03'!AO58+'04'!AO58+'05'!AO58+'06'!AO58+'07'!AO58+'08'!AO58+'09'!AO58+'10'!AO58+'11'!AO58+'12'!AO58</f>
        <v>0</v>
      </c>
      <c r="AP58" s="249">
        <f>'01'!AP58+'02'!AP58+'03'!AP58+'04'!AP58+'05'!AP58+'06'!AP58+'07'!AP58+'08'!AP58+'09'!AP58+'10'!AP58+'11'!AP58+'12'!AP58</f>
        <v>235</v>
      </c>
      <c r="AQ58" s="249">
        <f>'01'!AQ58+'02'!AQ58+'03'!AQ58+'04'!AQ58+'05'!AQ58+'06'!AQ58+'07'!AQ58+'08'!AQ58+'09'!AQ58+'10'!AQ58+'11'!AQ58+'12'!AQ58</f>
        <v>0</v>
      </c>
      <c r="AR58" s="250">
        <f>'01'!AR58+'02'!AR58+'03'!AR58+'04'!AR58+'05'!AR58+'06'!AR58+'07'!AR58+'08'!AR58+'09'!AR58+'10'!AR58+'11'!AR58+'12'!AR58</f>
        <v>0</v>
      </c>
      <c r="AS58" s="251">
        <f>'01'!AS58+'02'!AS58+'03'!AS58+'04'!AS58+'05'!AS58+'06'!AS58+'07'!AS58+'08'!AS58+'09'!AS58+'10'!AS58+'11'!AS58+'12'!AS58</f>
        <v>0</v>
      </c>
      <c r="AT58" s="260">
        <f>'01'!AT58+'02'!AT58+'03'!AT58+'04'!AT58+'05'!AT58+'06'!AT58+'07'!AT58+'08'!AT58+'09'!AT58+'10'!AT58+'11'!AT58+'12'!AT58</f>
        <v>0</v>
      </c>
      <c r="AU58" s="261">
        <f>'01'!AU58+'02'!AU58+'03'!AU58+'04'!AU58+'05'!AU58+'06'!AU58+'07'!AU58+'08'!AU58+'09'!AU58+'10'!AU58+'11'!AU58+'12'!AU58</f>
        <v>0</v>
      </c>
      <c r="AV58" s="252">
        <f>'01'!AV58+'02'!AV58+'03'!AV58+'04'!AV58+'05'!AV58+'06'!AV58+'07'!AV58+'08'!AV58+'09'!AV58+'10'!AV58+'11'!AV58+'12'!AV58</f>
        <v>0</v>
      </c>
      <c r="AW58" s="271">
        <f>'01'!AW58+'02'!AW58+'03'!AW58+'04'!AW58+'05'!AW58+'06'!AW58+'07'!AW58+'08'!AW58+'09'!AW58+'10'!AW58+'11'!AW58+'12'!AW58</f>
        <v>0</v>
      </c>
      <c r="AX58" s="259">
        <f>'01'!AX58+'02'!AX58+'03'!AX58+'04'!AX58+'05'!AX58+'06'!AX58+'07'!AX58+'08'!AX58+'09'!AX58+'10'!AX58+'11'!AX58+'12'!AX58</f>
        <v>0</v>
      </c>
      <c r="AY58" s="253" t="str">
        <f t="shared" si="3"/>
        <v/>
      </c>
      <c r="AZ58" s="254"/>
      <c r="BA58" s="254"/>
      <c r="BB58" s="254"/>
      <c r="BC58" s="254"/>
      <c r="BD58" s="254"/>
      <c r="BE58" s="254"/>
      <c r="BF58" s="254"/>
      <c r="BG58" s="254"/>
      <c r="BH58" s="254"/>
      <c r="BI58" s="212"/>
      <c r="BJ58" s="212"/>
      <c r="BK58" s="212"/>
      <c r="BL58" s="212"/>
      <c r="BM58" s="212"/>
      <c r="BX58" s="201"/>
      <c r="CA58" s="255" t="str">
        <f t="shared" si="7"/>
        <v/>
      </c>
      <c r="CB58" s="255" t="str">
        <f t="shared" si="8"/>
        <v/>
      </c>
      <c r="CC58" s="255" t="str">
        <f t="shared" si="9"/>
        <v/>
      </c>
      <c r="CD58" s="255" t="str">
        <f t="shared" si="10"/>
        <v/>
      </c>
      <c r="CE58" s="255" t="str">
        <f t="shared" si="11"/>
        <v/>
      </c>
      <c r="CF58" s="255"/>
      <c r="CG58" s="256">
        <f t="shared" si="4"/>
        <v>0</v>
      </c>
      <c r="CH58" s="256">
        <f t="shared" si="5"/>
        <v>0</v>
      </c>
      <c r="CI58" s="256">
        <f t="shared" si="0"/>
        <v>0</v>
      </c>
      <c r="CJ58" s="256">
        <f t="shared" si="1"/>
        <v>0</v>
      </c>
      <c r="CK58" s="256">
        <f t="shared" si="2"/>
        <v>0</v>
      </c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</row>
    <row r="59" spans="1:104" ht="16.350000000000001" customHeight="1" x14ac:dyDescent="0.2">
      <c r="A59" s="241" t="s">
        <v>60</v>
      </c>
      <c r="B59" s="233">
        <f t="shared" si="12"/>
        <v>2505</v>
      </c>
      <c r="C59" s="239">
        <f>'01'!C59+'02'!C59+'03'!C59+'04'!C59+'05'!C59+'06'!C59+'07'!C59+'08'!C59+'09'!C59+'10'!C59+'11'!C59+'12'!C59</f>
        <v>197</v>
      </c>
      <c r="D59" s="242">
        <f>'01'!D59+'02'!D59+'03'!D59+'04'!D59+'05'!D59+'06'!D59+'07'!D59+'08'!D59+'09'!D59+'10'!D59+'11'!D59+'12'!D59</f>
        <v>344</v>
      </c>
      <c r="E59" s="242">
        <f>'01'!E59+'02'!E59+'03'!E59+'04'!E59+'05'!E59+'06'!E59+'07'!E59+'08'!E59+'09'!E59+'10'!E59+'11'!E59+'12'!E59</f>
        <v>185</v>
      </c>
      <c r="F59" s="242">
        <f>'01'!F59+'02'!F59+'03'!F59+'04'!F59+'05'!F59+'06'!F59+'07'!F59+'08'!F59+'09'!F59+'10'!F59+'11'!F59+'12'!F59</f>
        <v>99</v>
      </c>
      <c r="G59" s="242">
        <f>'01'!G59+'02'!G59+'03'!G59+'04'!G59+'05'!G59+'06'!G59+'07'!G59+'08'!G59+'09'!G59+'10'!G59+'11'!G59+'12'!G59</f>
        <v>66</v>
      </c>
      <c r="H59" s="242">
        <f>'01'!H59+'02'!H59+'03'!H59+'04'!H59+'05'!H59+'06'!H59+'07'!H59+'08'!H59+'09'!H59+'10'!H59+'11'!H59+'12'!H59</f>
        <v>70</v>
      </c>
      <c r="I59" s="242">
        <f>'01'!I59+'02'!I59+'03'!I59+'04'!I59+'05'!I59+'06'!I59+'07'!I59+'08'!I59+'09'!I59+'10'!I59+'11'!I59+'12'!I59</f>
        <v>70</v>
      </c>
      <c r="J59" s="242">
        <f>'01'!J59+'02'!J59+'03'!J59+'04'!J59+'05'!J59+'06'!J59+'07'!J59+'08'!J59+'09'!J59+'10'!J59+'11'!J59+'12'!J59</f>
        <v>63</v>
      </c>
      <c r="K59" s="242">
        <f>'01'!K59+'02'!K59+'03'!K59+'04'!K59+'05'!K59+'06'!K59+'07'!K59+'08'!K59+'09'!K59+'10'!K59+'11'!K59+'12'!K59</f>
        <v>42</v>
      </c>
      <c r="L59" s="242">
        <f>'01'!L59+'02'!L59+'03'!L59+'04'!L59+'05'!L59+'06'!L59+'07'!L59+'08'!L59+'09'!L59+'10'!L59+'11'!L59+'12'!L59</f>
        <v>107</v>
      </c>
      <c r="M59" s="242">
        <f>'01'!M59+'02'!M59+'03'!M59+'04'!M59+'05'!M59+'06'!M59+'07'!M59+'08'!M59+'09'!M59+'10'!M59+'11'!M59+'12'!M59</f>
        <v>106</v>
      </c>
      <c r="N59" s="242">
        <f>'01'!N59+'02'!N59+'03'!N59+'04'!N59+'05'!N59+'06'!N59+'07'!N59+'08'!N59+'09'!N59+'10'!N59+'11'!N59+'12'!N59</f>
        <v>143</v>
      </c>
      <c r="O59" s="242">
        <f>'01'!O59+'02'!O59+'03'!O59+'04'!O59+'05'!O59+'06'!O59+'07'!O59+'08'!O59+'09'!O59+'10'!O59+'11'!O59+'12'!O59</f>
        <v>167</v>
      </c>
      <c r="P59" s="242">
        <f>'01'!P59+'02'!P59+'03'!P59+'04'!P59+'05'!P59+'06'!P59+'07'!P59+'08'!P59+'09'!P59+'10'!P59+'11'!P59+'12'!P59</f>
        <v>181</v>
      </c>
      <c r="Q59" s="242">
        <f>'01'!Q59+'02'!Q59+'03'!Q59+'04'!Q59+'05'!Q59+'06'!Q59+'07'!Q59+'08'!Q59+'09'!Q59+'10'!Q59+'11'!Q59+'12'!Q59</f>
        <v>236</v>
      </c>
      <c r="R59" s="242">
        <f>'01'!R59+'02'!R59+'03'!R59+'04'!R59+'05'!R59+'06'!R59+'07'!R59+'08'!R59+'09'!R59+'10'!R59+'11'!R59+'12'!R59</f>
        <v>193</v>
      </c>
      <c r="S59" s="240">
        <f>'01'!S59+'02'!S59+'03'!S59+'04'!S59+'05'!S59+'06'!S59+'07'!S59+'08'!S59+'09'!S59+'10'!S59+'11'!S59+'12'!S59</f>
        <v>236</v>
      </c>
      <c r="T59" s="257">
        <f>'01'!T59+'02'!T59+'03'!T59+'04'!T59+'05'!T59+'06'!T59+'07'!T59+'08'!T59+'09'!T59+'10'!T59+'11'!T59+'12'!T59</f>
        <v>2503</v>
      </c>
      <c r="U59" s="239">
        <f>'01'!U59+'02'!U59+'03'!U59+'04'!U59+'05'!U59+'06'!U59+'07'!U59+'08'!U59+'09'!U59+'10'!U59+'11'!U59+'12'!U59</f>
        <v>1199</v>
      </c>
      <c r="V59" s="240">
        <f>'01'!V59+'02'!V59+'03'!V59+'04'!V59+'05'!V59+'06'!V59+'07'!V59+'08'!V59+'09'!V59+'10'!V59+'11'!V59+'12'!V59</f>
        <v>1306</v>
      </c>
      <c r="W59" s="241">
        <f>'01'!W59+'02'!W59+'03'!W59+'04'!W59+'05'!W59+'06'!W59+'07'!W59+'08'!W59+'09'!W59+'10'!W59+'11'!W59+'12'!W59</f>
        <v>411</v>
      </c>
      <c r="X59" s="239">
        <f>'01'!X59+'02'!X59+'03'!X59+'04'!X59+'05'!X59+'06'!X59+'07'!X59+'08'!X59+'09'!X59+'10'!X59+'11'!X59+'12'!X59</f>
        <v>98</v>
      </c>
      <c r="Y59" s="242">
        <f>'01'!Y59+'02'!Y59+'03'!Y59+'04'!Y59+'05'!Y59+'06'!Y59+'07'!Y59+'08'!Y59+'09'!Y59+'10'!Y59+'11'!Y59+'12'!Y59</f>
        <v>311</v>
      </c>
      <c r="Z59" s="240">
        <f>'01'!Z59+'02'!Z59+'03'!Z59+'04'!Z59+'05'!Z59+'06'!Z59+'07'!Z59+'08'!Z59+'09'!Z59+'10'!Z59+'11'!Z59+'12'!Z59</f>
        <v>2</v>
      </c>
      <c r="AA59" s="264">
        <f>'01'!AA59+'02'!AA59+'03'!AA59+'04'!AA59+'05'!AA59+'06'!AA59+'07'!AA59+'08'!AA59+'09'!AA59+'10'!AA59+'11'!AA59+'12'!AA59</f>
        <v>1073</v>
      </c>
      <c r="AB59" s="239">
        <f>'01'!AB59+'02'!AB59+'03'!AB59+'04'!AB59+'05'!AB59+'06'!AB59+'07'!AB59+'08'!AB59+'09'!AB59+'10'!AB59+'11'!AB59+'12'!AB59</f>
        <v>227</v>
      </c>
      <c r="AC59" s="242">
        <f>'01'!AC59+'02'!AC59+'03'!AC59+'04'!AC59+'05'!AC59+'06'!AC59+'07'!AC59+'08'!AC59+'09'!AC59+'10'!AC59+'11'!AC59+'12'!AC59</f>
        <v>841</v>
      </c>
      <c r="AD59" s="240">
        <f>'01'!AD59+'02'!AD59+'03'!AD59+'04'!AD59+'05'!AD59+'06'!AD59+'07'!AD59+'08'!AD59+'09'!AD59+'10'!AD59+'11'!AD59+'12'!AD59</f>
        <v>5</v>
      </c>
      <c r="AE59" s="244">
        <f>'01'!AE59+'02'!AE59+'03'!AE59+'04'!AE59+'05'!AE59+'06'!AE59+'07'!AE59+'08'!AE59+'09'!AE59+'10'!AE59+'11'!AE59+'12'!AE59</f>
        <v>322</v>
      </c>
      <c r="AF59" s="240">
        <f>'01'!AF59+'02'!AF59+'03'!AF59+'04'!AF59+'05'!AF59+'06'!AF59+'07'!AF59+'08'!AF59+'09'!AF59+'10'!AF59+'11'!AF59+'12'!AF59</f>
        <v>0</v>
      </c>
      <c r="AG59" s="239">
        <f>'01'!AG59+'02'!AG59+'03'!AG59+'04'!AG59+'05'!AG59+'06'!AG59+'07'!AG59+'08'!AG59+'09'!AG59+'10'!AG59+'11'!AG59+'12'!AG59</f>
        <v>197</v>
      </c>
      <c r="AH59" s="240">
        <f>'01'!AH59+'02'!AH59+'03'!AH59+'04'!AH59+'05'!AH59+'06'!AH59+'07'!AH59+'08'!AH59+'09'!AH59+'10'!AH59+'11'!AH59+'12'!AH59</f>
        <v>107</v>
      </c>
      <c r="AI59" s="248">
        <f>'01'!AI59+'02'!AI59+'03'!AI59+'04'!AI59+'05'!AI59+'06'!AI59+'07'!AI59+'08'!AI59+'09'!AI59+'10'!AI59+'11'!AI59+'12'!AI59</f>
        <v>16</v>
      </c>
      <c r="AJ59" s="246">
        <f>'01'!AJ59+'02'!AJ59+'03'!AJ59+'04'!AJ59+'05'!AJ59+'06'!AJ59+'07'!AJ59+'08'!AJ59+'09'!AJ59+'10'!AJ59+'11'!AJ59+'12'!AJ59</f>
        <v>7</v>
      </c>
      <c r="AK59" s="240">
        <f>'01'!AK59+'02'!AK59+'03'!AK59+'04'!AK59+'05'!AK59+'06'!AK59+'07'!AK59+'08'!AK59+'09'!AK59+'10'!AK59+'11'!AK59+'12'!AK59</f>
        <v>108</v>
      </c>
      <c r="AL59" s="271">
        <f>'01'!AL59+'02'!AL59+'03'!AL59+'04'!AL59+'05'!AL59+'06'!AL59+'07'!AL59+'08'!AL59+'09'!AL59+'10'!AL59+'11'!AL59+'12'!AL59</f>
        <v>49</v>
      </c>
      <c r="AM59" s="259">
        <f>'01'!AM59+'02'!AM59+'03'!AM59+'04'!AM59+'05'!AM59+'06'!AM59+'07'!AM59+'08'!AM59+'09'!AM59+'10'!AM59+'11'!AM59+'12'!AM59</f>
        <v>160</v>
      </c>
      <c r="AN59" s="272">
        <f>'01'!AN59+'02'!AN59+'03'!AN59+'04'!AN59+'05'!AN59+'06'!AN59+'07'!AN59+'08'!AN59+'09'!AN59+'10'!AN59+'11'!AN59+'12'!AN59</f>
        <v>0</v>
      </c>
      <c r="AO59" s="240">
        <f>'01'!AO59+'02'!AO59+'03'!AO59+'04'!AO59+'05'!AO59+'06'!AO59+'07'!AO59+'08'!AO59+'09'!AO59+'10'!AO59+'11'!AO59+'12'!AO59</f>
        <v>0</v>
      </c>
      <c r="AP59" s="249">
        <f>'01'!AP59+'02'!AP59+'03'!AP59+'04'!AP59+'05'!AP59+'06'!AP59+'07'!AP59+'08'!AP59+'09'!AP59+'10'!AP59+'11'!AP59+'12'!AP59</f>
        <v>0</v>
      </c>
      <c r="AQ59" s="249">
        <f>'01'!AQ59+'02'!AQ59+'03'!AQ59+'04'!AQ59+'05'!AQ59+'06'!AQ59+'07'!AQ59+'08'!AQ59+'09'!AQ59+'10'!AQ59+'11'!AQ59+'12'!AQ59</f>
        <v>0</v>
      </c>
      <c r="AR59" s="250">
        <f>'01'!AR59+'02'!AR59+'03'!AR59+'04'!AR59+'05'!AR59+'06'!AR59+'07'!AR59+'08'!AR59+'09'!AR59+'10'!AR59+'11'!AR59+'12'!AR59</f>
        <v>0</v>
      </c>
      <c r="AS59" s="251">
        <f>'01'!AS59+'02'!AS59+'03'!AS59+'04'!AS59+'05'!AS59+'06'!AS59+'07'!AS59+'08'!AS59+'09'!AS59+'10'!AS59+'11'!AS59+'12'!AS59</f>
        <v>0</v>
      </c>
      <c r="AT59" s="260">
        <f>'01'!AT59+'02'!AT59+'03'!AT59+'04'!AT59+'05'!AT59+'06'!AT59+'07'!AT59+'08'!AT59+'09'!AT59+'10'!AT59+'11'!AT59+'12'!AT59</f>
        <v>0</v>
      </c>
      <c r="AU59" s="261">
        <f>'01'!AU59+'02'!AU59+'03'!AU59+'04'!AU59+'05'!AU59+'06'!AU59+'07'!AU59+'08'!AU59+'09'!AU59+'10'!AU59+'11'!AU59+'12'!AU59</f>
        <v>0</v>
      </c>
      <c r="AV59" s="252">
        <f>'01'!AV59+'02'!AV59+'03'!AV59+'04'!AV59+'05'!AV59+'06'!AV59+'07'!AV59+'08'!AV59+'09'!AV59+'10'!AV59+'11'!AV59+'12'!AV59</f>
        <v>0</v>
      </c>
      <c r="AW59" s="271">
        <f>'01'!AW59+'02'!AW59+'03'!AW59+'04'!AW59+'05'!AW59+'06'!AW59+'07'!AW59+'08'!AW59+'09'!AW59+'10'!AW59+'11'!AW59+'12'!AW59</f>
        <v>0</v>
      </c>
      <c r="AX59" s="259">
        <f>'01'!AX59+'02'!AX59+'03'!AX59+'04'!AX59+'05'!AX59+'06'!AX59+'07'!AX59+'08'!AX59+'09'!AX59+'10'!AX59+'11'!AX59+'12'!AX59</f>
        <v>0</v>
      </c>
      <c r="AY59" s="253" t="str">
        <f t="shared" si="3"/>
        <v/>
      </c>
      <c r="AZ59" s="254"/>
      <c r="BA59" s="254"/>
      <c r="BB59" s="254"/>
      <c r="BC59" s="254"/>
      <c r="BD59" s="254"/>
      <c r="BE59" s="254"/>
      <c r="BF59" s="254"/>
      <c r="BG59" s="254"/>
      <c r="BH59" s="254"/>
      <c r="BI59" s="212"/>
      <c r="BJ59" s="212"/>
      <c r="BK59" s="212"/>
      <c r="BL59" s="212"/>
      <c r="BM59" s="212"/>
      <c r="BX59" s="201"/>
      <c r="CA59" s="255" t="str">
        <f t="shared" si="7"/>
        <v/>
      </c>
      <c r="CB59" s="255" t="str">
        <f t="shared" si="8"/>
        <v/>
      </c>
      <c r="CC59" s="255" t="str">
        <f t="shared" si="9"/>
        <v/>
      </c>
      <c r="CD59" s="255" t="str">
        <f t="shared" si="10"/>
        <v/>
      </c>
      <c r="CE59" s="255" t="str">
        <f t="shared" si="11"/>
        <v/>
      </c>
      <c r="CF59" s="255"/>
      <c r="CG59" s="256">
        <f t="shared" si="4"/>
        <v>0</v>
      </c>
      <c r="CH59" s="256">
        <f t="shared" si="5"/>
        <v>0</v>
      </c>
      <c r="CI59" s="256">
        <f t="shared" si="0"/>
        <v>0</v>
      </c>
      <c r="CJ59" s="256">
        <f t="shared" si="1"/>
        <v>0</v>
      </c>
      <c r="CK59" s="256">
        <f t="shared" si="2"/>
        <v>0</v>
      </c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</row>
    <row r="60" spans="1:104" ht="16.350000000000001" customHeight="1" x14ac:dyDescent="0.2">
      <c r="A60" s="241" t="s">
        <v>61</v>
      </c>
      <c r="B60" s="233">
        <f t="shared" si="12"/>
        <v>1827</v>
      </c>
      <c r="C60" s="239">
        <f>'01'!C60+'02'!C60+'03'!C60+'04'!C60+'05'!C60+'06'!C60+'07'!C60+'08'!C60+'09'!C60+'10'!C60+'11'!C60+'12'!C60</f>
        <v>855</v>
      </c>
      <c r="D60" s="242">
        <f>'01'!D60+'02'!D60+'03'!D60+'04'!D60+'05'!D60+'06'!D60+'07'!D60+'08'!D60+'09'!D60+'10'!D60+'11'!D60+'12'!D60</f>
        <v>454</v>
      </c>
      <c r="E60" s="242">
        <f>'01'!E60+'02'!E60+'03'!E60+'04'!E60+'05'!E60+'06'!E60+'07'!E60+'08'!E60+'09'!E60+'10'!E60+'11'!E60+'12'!E60</f>
        <v>496</v>
      </c>
      <c r="F60" s="242">
        <f>'01'!F60+'02'!F60+'03'!F60+'04'!F60+'05'!F60+'06'!F60+'07'!F60+'08'!F60+'09'!F60+'10'!F60+'11'!F60+'12'!F60</f>
        <v>21</v>
      </c>
      <c r="G60" s="242">
        <f>'01'!G60+'02'!G60+'03'!G60+'04'!G60+'05'!G60+'06'!G60+'07'!G60+'08'!G60+'09'!G60+'10'!G60+'11'!G60+'12'!G60</f>
        <v>0</v>
      </c>
      <c r="H60" s="242">
        <f>'01'!H60+'02'!H60+'03'!H60+'04'!H60+'05'!H60+'06'!H60+'07'!H60+'08'!H60+'09'!H60+'10'!H60+'11'!H60+'12'!H60</f>
        <v>0</v>
      </c>
      <c r="I60" s="242">
        <f>'01'!I60+'02'!I60+'03'!I60+'04'!I60+'05'!I60+'06'!I60+'07'!I60+'08'!I60+'09'!I60+'10'!I60+'11'!I60+'12'!I60</f>
        <v>1</v>
      </c>
      <c r="J60" s="242">
        <f>'01'!J60+'02'!J60+'03'!J60+'04'!J60+'05'!J60+'06'!J60+'07'!J60+'08'!J60+'09'!J60+'10'!J60+'11'!J60+'12'!J60</f>
        <v>0</v>
      </c>
      <c r="K60" s="242">
        <f>'01'!K60+'02'!K60+'03'!K60+'04'!K60+'05'!K60+'06'!K60+'07'!K60+'08'!K60+'09'!K60+'10'!K60+'11'!K60+'12'!K60</f>
        <v>0</v>
      </c>
      <c r="L60" s="242">
        <f>'01'!L60+'02'!L60+'03'!L60+'04'!L60+'05'!L60+'06'!L60+'07'!L60+'08'!L60+'09'!L60+'10'!L60+'11'!L60+'12'!L60</f>
        <v>0</v>
      </c>
      <c r="M60" s="242">
        <f>'01'!M60+'02'!M60+'03'!M60+'04'!M60+'05'!M60+'06'!M60+'07'!M60+'08'!M60+'09'!M60+'10'!M60+'11'!M60+'12'!M60</f>
        <v>0</v>
      </c>
      <c r="N60" s="242">
        <f>'01'!N60+'02'!N60+'03'!N60+'04'!N60+'05'!N60+'06'!N60+'07'!N60+'08'!N60+'09'!N60+'10'!N60+'11'!N60+'12'!N60</f>
        <v>0</v>
      </c>
      <c r="O60" s="242">
        <f>'01'!O60+'02'!O60+'03'!O60+'04'!O60+'05'!O60+'06'!O60+'07'!O60+'08'!O60+'09'!O60+'10'!O60+'11'!O60+'12'!O60</f>
        <v>0</v>
      </c>
      <c r="P60" s="242">
        <f>'01'!P60+'02'!P60+'03'!P60+'04'!P60+'05'!P60+'06'!P60+'07'!P60+'08'!P60+'09'!P60+'10'!P60+'11'!P60+'12'!P60</f>
        <v>0</v>
      </c>
      <c r="Q60" s="242">
        <f>'01'!Q60+'02'!Q60+'03'!Q60+'04'!Q60+'05'!Q60+'06'!Q60+'07'!Q60+'08'!Q60+'09'!Q60+'10'!Q60+'11'!Q60+'12'!Q60</f>
        <v>0</v>
      </c>
      <c r="R60" s="242">
        <f>'01'!R60+'02'!R60+'03'!R60+'04'!R60+'05'!R60+'06'!R60+'07'!R60+'08'!R60+'09'!R60+'10'!R60+'11'!R60+'12'!R60</f>
        <v>0</v>
      </c>
      <c r="S60" s="240">
        <f>'01'!S60+'02'!S60+'03'!S60+'04'!S60+'05'!S60+'06'!S60+'07'!S60+'08'!S60+'09'!S60+'10'!S60+'11'!S60+'12'!S60</f>
        <v>0</v>
      </c>
      <c r="T60" s="257">
        <f>'01'!T60+'02'!T60+'03'!T60+'04'!T60+'05'!T60+'06'!T60+'07'!T60+'08'!T60+'09'!T60+'10'!T60+'11'!T60+'12'!T60</f>
        <v>1816</v>
      </c>
      <c r="U60" s="239">
        <f>'01'!U60+'02'!U60+'03'!U60+'04'!U60+'05'!U60+'06'!U60+'07'!U60+'08'!U60+'09'!U60+'10'!U60+'11'!U60+'12'!U60</f>
        <v>827</v>
      </c>
      <c r="V60" s="240">
        <f>'01'!V60+'02'!V60+'03'!V60+'04'!V60+'05'!V60+'06'!V60+'07'!V60+'08'!V60+'09'!V60+'10'!V60+'11'!V60+'12'!V60</f>
        <v>1000</v>
      </c>
      <c r="W60" s="241">
        <f>'01'!W60+'02'!W60+'03'!W60+'04'!W60+'05'!W60+'06'!W60+'07'!W60+'08'!W60+'09'!W60+'10'!W60+'11'!W60+'12'!W60</f>
        <v>1120</v>
      </c>
      <c r="X60" s="239">
        <f>'01'!X60+'02'!X60+'03'!X60+'04'!X60+'05'!X60+'06'!X60+'07'!X60+'08'!X60+'09'!X60+'10'!X60+'11'!X60+'12'!X60</f>
        <v>161</v>
      </c>
      <c r="Y60" s="242">
        <f>'01'!Y60+'02'!Y60+'03'!Y60+'04'!Y60+'05'!Y60+'06'!Y60+'07'!Y60+'08'!Y60+'09'!Y60+'10'!Y60+'11'!Y60+'12'!Y60</f>
        <v>959</v>
      </c>
      <c r="Z60" s="240">
        <f>'01'!Z60+'02'!Z60+'03'!Z60+'04'!Z60+'05'!Z60+'06'!Z60+'07'!Z60+'08'!Z60+'09'!Z60+'10'!Z60+'11'!Z60+'12'!Z60</f>
        <v>0</v>
      </c>
      <c r="AA60" s="264">
        <f>'01'!AA60+'02'!AA60+'03'!AA60+'04'!AA60+'05'!AA60+'06'!AA60+'07'!AA60+'08'!AA60+'09'!AA60+'10'!AA60+'11'!AA60+'12'!AA60</f>
        <v>11</v>
      </c>
      <c r="AB60" s="239">
        <f>'01'!AB60+'02'!AB60+'03'!AB60+'04'!AB60+'05'!AB60+'06'!AB60+'07'!AB60+'08'!AB60+'09'!AB60+'10'!AB60+'11'!AB60+'12'!AB60</f>
        <v>1</v>
      </c>
      <c r="AC60" s="242">
        <f>'01'!AC60+'02'!AC60+'03'!AC60+'04'!AC60+'05'!AC60+'06'!AC60+'07'!AC60+'08'!AC60+'09'!AC60+'10'!AC60+'11'!AC60+'12'!AC60</f>
        <v>10</v>
      </c>
      <c r="AD60" s="240">
        <f>'01'!AD60+'02'!AD60+'03'!AD60+'04'!AD60+'05'!AD60+'06'!AD60+'07'!AD60+'08'!AD60+'09'!AD60+'10'!AD60+'11'!AD60+'12'!AD60</f>
        <v>0</v>
      </c>
      <c r="AE60" s="244">
        <f>'01'!AE60+'02'!AE60+'03'!AE60+'04'!AE60+'05'!AE60+'06'!AE60+'07'!AE60+'08'!AE60+'09'!AE60+'10'!AE60+'11'!AE60+'12'!AE60</f>
        <v>147</v>
      </c>
      <c r="AF60" s="240">
        <f>'01'!AF60+'02'!AF60+'03'!AF60+'04'!AF60+'05'!AF60+'06'!AF60+'07'!AF60+'08'!AF60+'09'!AF60+'10'!AF60+'11'!AF60+'12'!AF60</f>
        <v>0</v>
      </c>
      <c r="AG60" s="239">
        <f>'01'!AG60+'02'!AG60+'03'!AG60+'04'!AG60+'05'!AG60+'06'!AG60+'07'!AG60+'08'!AG60+'09'!AG60+'10'!AG60+'11'!AG60+'12'!AG60</f>
        <v>57</v>
      </c>
      <c r="AH60" s="240">
        <f>'01'!AH60+'02'!AH60+'03'!AH60+'04'!AH60+'05'!AH60+'06'!AH60+'07'!AH60+'08'!AH60+'09'!AH60+'10'!AH60+'11'!AH60+'12'!AH60</f>
        <v>13</v>
      </c>
      <c r="AI60" s="248">
        <f>'01'!AI60+'02'!AI60+'03'!AI60+'04'!AI60+'05'!AI60+'06'!AI60+'07'!AI60+'08'!AI60+'09'!AI60+'10'!AI60+'11'!AI60+'12'!AI60</f>
        <v>0</v>
      </c>
      <c r="AJ60" s="246">
        <f>'01'!AJ60+'02'!AJ60+'03'!AJ60+'04'!AJ60+'05'!AJ60+'06'!AJ60+'07'!AJ60+'08'!AJ60+'09'!AJ60+'10'!AJ60+'11'!AJ60+'12'!AJ60</f>
        <v>2</v>
      </c>
      <c r="AK60" s="240">
        <f>'01'!AK60+'02'!AK60+'03'!AK60+'04'!AK60+'05'!AK60+'06'!AK60+'07'!AK60+'08'!AK60+'09'!AK60+'10'!AK60+'11'!AK60+'12'!AK60</f>
        <v>0</v>
      </c>
      <c r="AL60" s="271">
        <f>'01'!AL60+'02'!AL60+'03'!AL60+'04'!AL60+'05'!AL60+'06'!AL60+'07'!AL60+'08'!AL60+'09'!AL60+'10'!AL60+'11'!AL60+'12'!AL60</f>
        <v>120</v>
      </c>
      <c r="AM60" s="259">
        <f>'01'!AM60+'02'!AM60+'03'!AM60+'04'!AM60+'05'!AM60+'06'!AM60+'07'!AM60+'08'!AM60+'09'!AM60+'10'!AM60+'11'!AM60+'12'!AM60</f>
        <v>1</v>
      </c>
      <c r="AN60" s="272">
        <f>'01'!AN60+'02'!AN60+'03'!AN60+'04'!AN60+'05'!AN60+'06'!AN60+'07'!AN60+'08'!AN60+'09'!AN60+'10'!AN60+'11'!AN60+'12'!AN60</f>
        <v>0</v>
      </c>
      <c r="AO60" s="240">
        <f>'01'!AO60+'02'!AO60+'03'!AO60+'04'!AO60+'05'!AO60+'06'!AO60+'07'!AO60+'08'!AO60+'09'!AO60+'10'!AO60+'11'!AO60+'12'!AO60</f>
        <v>0</v>
      </c>
      <c r="AP60" s="249">
        <f>'01'!AP60+'02'!AP60+'03'!AP60+'04'!AP60+'05'!AP60+'06'!AP60+'07'!AP60+'08'!AP60+'09'!AP60+'10'!AP60+'11'!AP60+'12'!AP60</f>
        <v>0</v>
      </c>
      <c r="AQ60" s="249">
        <f>'01'!AQ60+'02'!AQ60+'03'!AQ60+'04'!AQ60+'05'!AQ60+'06'!AQ60+'07'!AQ60+'08'!AQ60+'09'!AQ60+'10'!AQ60+'11'!AQ60+'12'!AQ60</f>
        <v>0</v>
      </c>
      <c r="AR60" s="250">
        <f>'01'!AR60+'02'!AR60+'03'!AR60+'04'!AR60+'05'!AR60+'06'!AR60+'07'!AR60+'08'!AR60+'09'!AR60+'10'!AR60+'11'!AR60+'12'!AR60</f>
        <v>0</v>
      </c>
      <c r="AS60" s="251">
        <f>'01'!AS60+'02'!AS60+'03'!AS60+'04'!AS60+'05'!AS60+'06'!AS60+'07'!AS60+'08'!AS60+'09'!AS60+'10'!AS60+'11'!AS60+'12'!AS60</f>
        <v>0</v>
      </c>
      <c r="AT60" s="260">
        <f>'01'!AT60+'02'!AT60+'03'!AT60+'04'!AT60+'05'!AT60+'06'!AT60+'07'!AT60+'08'!AT60+'09'!AT60+'10'!AT60+'11'!AT60+'12'!AT60</f>
        <v>0</v>
      </c>
      <c r="AU60" s="261">
        <f>'01'!AU60+'02'!AU60+'03'!AU60+'04'!AU60+'05'!AU60+'06'!AU60+'07'!AU60+'08'!AU60+'09'!AU60+'10'!AU60+'11'!AU60+'12'!AU60</f>
        <v>0</v>
      </c>
      <c r="AV60" s="252">
        <f>'01'!AV60+'02'!AV60+'03'!AV60+'04'!AV60+'05'!AV60+'06'!AV60+'07'!AV60+'08'!AV60+'09'!AV60+'10'!AV60+'11'!AV60+'12'!AV60</f>
        <v>0</v>
      </c>
      <c r="AW60" s="271">
        <f>'01'!AW60+'02'!AW60+'03'!AW60+'04'!AW60+'05'!AW60+'06'!AW60+'07'!AW60+'08'!AW60+'09'!AW60+'10'!AW60+'11'!AW60+'12'!AW60</f>
        <v>0</v>
      </c>
      <c r="AX60" s="259">
        <f>'01'!AX60+'02'!AX60+'03'!AX60+'04'!AX60+'05'!AX60+'06'!AX60+'07'!AX60+'08'!AX60+'09'!AX60+'10'!AX60+'11'!AX60+'12'!AX60</f>
        <v>0</v>
      </c>
      <c r="AY60" s="253" t="str">
        <f t="shared" si="3"/>
        <v/>
      </c>
      <c r="AZ60" s="254"/>
      <c r="BA60" s="254"/>
      <c r="BB60" s="254"/>
      <c r="BC60" s="254"/>
      <c r="BD60" s="254"/>
      <c r="BE60" s="254"/>
      <c r="BF60" s="254"/>
      <c r="BG60" s="254"/>
      <c r="BH60" s="254"/>
      <c r="BI60" s="212"/>
      <c r="BJ60" s="212"/>
      <c r="BK60" s="212"/>
      <c r="BL60" s="212"/>
      <c r="BM60" s="212"/>
      <c r="BX60" s="201"/>
      <c r="CA60" s="255" t="str">
        <f t="shared" si="7"/>
        <v/>
      </c>
      <c r="CB60" s="255" t="str">
        <f t="shared" si="8"/>
        <v/>
      </c>
      <c r="CC60" s="255" t="str">
        <f t="shared" si="9"/>
        <v/>
      </c>
      <c r="CD60" s="255" t="str">
        <f t="shared" si="10"/>
        <v/>
      </c>
      <c r="CE60" s="255" t="str">
        <f t="shared" si="11"/>
        <v/>
      </c>
      <c r="CF60" s="255"/>
      <c r="CG60" s="256">
        <f t="shared" si="4"/>
        <v>0</v>
      </c>
      <c r="CH60" s="256">
        <f t="shared" si="5"/>
        <v>0</v>
      </c>
      <c r="CI60" s="256">
        <f t="shared" si="0"/>
        <v>0</v>
      </c>
      <c r="CJ60" s="256">
        <f t="shared" si="1"/>
        <v>0</v>
      </c>
      <c r="CK60" s="256">
        <f t="shared" si="2"/>
        <v>0</v>
      </c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</row>
    <row r="61" spans="1:104" ht="16.350000000000001" customHeight="1" x14ac:dyDescent="0.2">
      <c r="A61" s="241" t="s">
        <v>62</v>
      </c>
      <c r="B61" s="233">
        <f t="shared" si="12"/>
        <v>4981</v>
      </c>
      <c r="C61" s="239">
        <f>'01'!C61+'02'!C61+'03'!C61+'04'!C61+'05'!C61+'06'!C61+'07'!C61+'08'!C61+'09'!C61+'10'!C61+'11'!C61+'12'!C61</f>
        <v>10</v>
      </c>
      <c r="D61" s="242">
        <f>'01'!D61+'02'!D61+'03'!D61+'04'!D61+'05'!D61+'06'!D61+'07'!D61+'08'!D61+'09'!D61+'10'!D61+'11'!D61+'12'!D61</f>
        <v>18</v>
      </c>
      <c r="E61" s="242">
        <f>'01'!E61+'02'!E61+'03'!E61+'04'!E61+'05'!E61+'06'!E61+'07'!E61+'08'!E61+'09'!E61+'10'!E61+'11'!E61+'12'!E61</f>
        <v>22</v>
      </c>
      <c r="F61" s="242">
        <f>'01'!F61+'02'!F61+'03'!F61+'04'!F61+'05'!F61+'06'!F61+'07'!F61+'08'!F61+'09'!F61+'10'!F61+'11'!F61+'12'!F61</f>
        <v>199</v>
      </c>
      <c r="G61" s="242">
        <f>'01'!G61+'02'!G61+'03'!G61+'04'!G61+'05'!G61+'06'!G61+'07'!G61+'08'!G61+'09'!G61+'10'!G61+'11'!G61+'12'!G61</f>
        <v>210</v>
      </c>
      <c r="H61" s="242">
        <f>'01'!H61+'02'!H61+'03'!H61+'04'!H61+'05'!H61+'06'!H61+'07'!H61+'08'!H61+'09'!H61+'10'!H61+'11'!H61+'12'!H61</f>
        <v>234</v>
      </c>
      <c r="I61" s="242">
        <f>'01'!I61+'02'!I61+'03'!I61+'04'!I61+'05'!I61+'06'!I61+'07'!I61+'08'!I61+'09'!I61+'10'!I61+'11'!I61+'12'!I61</f>
        <v>282</v>
      </c>
      <c r="J61" s="242">
        <f>'01'!J61+'02'!J61+'03'!J61+'04'!J61+'05'!J61+'06'!J61+'07'!J61+'08'!J61+'09'!J61+'10'!J61+'11'!J61+'12'!J61</f>
        <v>221</v>
      </c>
      <c r="K61" s="242">
        <f>'01'!K61+'02'!K61+'03'!K61+'04'!K61+'05'!K61+'06'!K61+'07'!K61+'08'!K61+'09'!K61+'10'!K61+'11'!K61+'12'!K61</f>
        <v>316</v>
      </c>
      <c r="L61" s="242">
        <f>'01'!L61+'02'!L61+'03'!L61+'04'!L61+'05'!L61+'06'!L61+'07'!L61+'08'!L61+'09'!L61+'10'!L61+'11'!L61+'12'!L61</f>
        <v>356</v>
      </c>
      <c r="M61" s="242">
        <f>'01'!M61+'02'!M61+'03'!M61+'04'!M61+'05'!M61+'06'!M61+'07'!M61+'08'!M61+'09'!M61+'10'!M61+'11'!M61+'12'!M61</f>
        <v>462</v>
      </c>
      <c r="N61" s="242">
        <f>'01'!N61+'02'!N61+'03'!N61+'04'!N61+'05'!N61+'06'!N61+'07'!N61+'08'!N61+'09'!N61+'10'!N61+'11'!N61+'12'!N61</f>
        <v>563</v>
      </c>
      <c r="O61" s="242">
        <f>'01'!O61+'02'!O61+'03'!O61+'04'!O61+'05'!O61+'06'!O61+'07'!O61+'08'!O61+'09'!O61+'10'!O61+'11'!O61+'12'!O61</f>
        <v>495</v>
      </c>
      <c r="P61" s="242">
        <f>'01'!P61+'02'!P61+'03'!P61+'04'!P61+'05'!P61+'06'!P61+'07'!P61+'08'!P61+'09'!P61+'10'!P61+'11'!P61+'12'!P61</f>
        <v>493</v>
      </c>
      <c r="Q61" s="242">
        <f>'01'!Q61+'02'!Q61+'03'!Q61+'04'!Q61+'05'!Q61+'06'!Q61+'07'!Q61+'08'!Q61+'09'!Q61+'10'!Q61+'11'!Q61+'12'!Q61</f>
        <v>429</v>
      </c>
      <c r="R61" s="242">
        <f>'01'!R61+'02'!R61+'03'!R61+'04'!R61+'05'!R61+'06'!R61+'07'!R61+'08'!R61+'09'!R61+'10'!R61+'11'!R61+'12'!R61</f>
        <v>330</v>
      </c>
      <c r="S61" s="240">
        <f>'01'!S61+'02'!S61+'03'!S61+'04'!S61+'05'!S61+'06'!S61+'07'!S61+'08'!S61+'09'!S61+'10'!S61+'11'!S61+'12'!S61</f>
        <v>341</v>
      </c>
      <c r="T61" s="257">
        <f>'01'!T61+'02'!T61+'03'!T61+'04'!T61+'05'!T61+'06'!T61+'07'!T61+'08'!T61+'09'!T61+'10'!T61+'11'!T61+'12'!T61</f>
        <v>4940</v>
      </c>
      <c r="U61" s="239">
        <f>'01'!U61+'02'!U61+'03'!U61+'04'!U61+'05'!U61+'06'!U61+'07'!U61+'08'!U61+'09'!U61+'10'!U61+'11'!U61+'12'!U61</f>
        <v>2181</v>
      </c>
      <c r="V61" s="240">
        <f>'01'!V61+'02'!V61+'03'!V61+'04'!V61+'05'!V61+'06'!V61+'07'!V61+'08'!V61+'09'!V61+'10'!V61+'11'!V61+'12'!V61</f>
        <v>2800</v>
      </c>
      <c r="W61" s="241">
        <f>'01'!W61+'02'!W61+'03'!W61+'04'!W61+'05'!W61+'06'!W61+'07'!W61+'08'!W61+'09'!W61+'10'!W61+'11'!W61+'12'!W61</f>
        <v>0</v>
      </c>
      <c r="X61" s="239">
        <f>'01'!X61+'02'!X61+'03'!X61+'04'!X61+'05'!X61+'06'!X61+'07'!X61+'08'!X61+'09'!X61+'10'!X61+'11'!X61+'12'!X61</f>
        <v>0</v>
      </c>
      <c r="Y61" s="242">
        <f>'01'!Y61+'02'!Y61+'03'!Y61+'04'!Y61+'05'!Y61+'06'!Y61+'07'!Y61+'08'!Y61+'09'!Y61+'10'!Y61+'11'!Y61+'12'!Y61</f>
        <v>0</v>
      </c>
      <c r="Z61" s="240">
        <f>'01'!Z61+'02'!Z61+'03'!Z61+'04'!Z61+'05'!Z61+'06'!Z61+'07'!Z61+'08'!Z61+'09'!Z61+'10'!Z61+'11'!Z61+'12'!Z61</f>
        <v>0</v>
      </c>
      <c r="AA61" s="264">
        <f>'01'!AA61+'02'!AA61+'03'!AA61+'04'!AA61+'05'!AA61+'06'!AA61+'07'!AA61+'08'!AA61+'09'!AA61+'10'!AA61+'11'!AA61+'12'!AA61</f>
        <v>2533</v>
      </c>
      <c r="AB61" s="239">
        <f>'01'!AB61+'02'!AB61+'03'!AB61+'04'!AB61+'05'!AB61+'06'!AB61+'07'!AB61+'08'!AB61+'09'!AB61+'10'!AB61+'11'!AB61+'12'!AB61</f>
        <v>522</v>
      </c>
      <c r="AC61" s="242">
        <f>'01'!AC61+'02'!AC61+'03'!AC61+'04'!AC61+'05'!AC61+'06'!AC61+'07'!AC61+'08'!AC61+'09'!AC61+'10'!AC61+'11'!AC61+'12'!AC61</f>
        <v>1692</v>
      </c>
      <c r="AD61" s="240">
        <f>'01'!AD61+'02'!AD61+'03'!AD61+'04'!AD61+'05'!AD61+'06'!AD61+'07'!AD61+'08'!AD61+'09'!AD61+'10'!AD61+'11'!AD61+'12'!AD61</f>
        <v>319</v>
      </c>
      <c r="AE61" s="244">
        <f>'01'!AE61+'02'!AE61+'03'!AE61+'04'!AE61+'05'!AE61+'06'!AE61+'07'!AE61+'08'!AE61+'09'!AE61+'10'!AE61+'11'!AE61+'12'!AE61</f>
        <v>477</v>
      </c>
      <c r="AF61" s="268">
        <f>'01'!AF61+'02'!AF61+'03'!AF61+'04'!AF61+'05'!AF61+'06'!AF61+'07'!AF61+'08'!AF61+'09'!AF61+'10'!AF61+'11'!AF61+'12'!AF61</f>
        <v>149</v>
      </c>
      <c r="AG61" s="239">
        <f>'01'!AG61+'02'!AG61+'03'!AG61+'04'!AG61+'05'!AG61+'06'!AG61+'07'!AG61+'08'!AG61+'09'!AG61+'10'!AG61+'11'!AG61+'12'!AG61</f>
        <v>143</v>
      </c>
      <c r="AH61" s="240">
        <f>'01'!AH61+'02'!AH61+'03'!AH61+'04'!AH61+'05'!AH61+'06'!AH61+'07'!AH61+'08'!AH61+'09'!AH61+'10'!AH61+'11'!AH61+'12'!AH61</f>
        <v>105</v>
      </c>
      <c r="AI61" s="248">
        <f>'01'!AI61+'02'!AI61+'03'!AI61+'04'!AI61+'05'!AI61+'06'!AI61+'07'!AI61+'08'!AI61+'09'!AI61+'10'!AI61+'11'!AI61+'12'!AI61</f>
        <v>163</v>
      </c>
      <c r="AJ61" s="246">
        <f>'01'!AJ61+'02'!AJ61+'03'!AJ61+'04'!AJ61+'05'!AJ61+'06'!AJ61+'07'!AJ61+'08'!AJ61+'09'!AJ61+'10'!AJ61+'11'!AJ61+'12'!AJ61</f>
        <v>0</v>
      </c>
      <c r="AK61" s="240">
        <f>'01'!AK61+'02'!AK61+'03'!AK61+'04'!AK61+'05'!AK61+'06'!AK61+'07'!AK61+'08'!AK61+'09'!AK61+'10'!AK61+'11'!AK61+'12'!AK61</f>
        <v>414</v>
      </c>
      <c r="AL61" s="271">
        <f>'01'!AL61+'02'!AL61+'03'!AL61+'04'!AL61+'05'!AL61+'06'!AL61+'07'!AL61+'08'!AL61+'09'!AL61+'10'!AL61+'11'!AL61+'12'!AL61</f>
        <v>0</v>
      </c>
      <c r="AM61" s="259">
        <f>'01'!AM61+'02'!AM61+'03'!AM61+'04'!AM61+'05'!AM61+'06'!AM61+'07'!AM61+'08'!AM61+'09'!AM61+'10'!AM61+'11'!AM61+'12'!AM61</f>
        <v>471</v>
      </c>
      <c r="AN61" s="272">
        <f>'01'!AN61+'02'!AN61+'03'!AN61+'04'!AN61+'05'!AN61+'06'!AN61+'07'!AN61+'08'!AN61+'09'!AN61+'10'!AN61+'11'!AN61+'12'!AN61</f>
        <v>0</v>
      </c>
      <c r="AO61" s="240">
        <f>'01'!AO61+'02'!AO61+'03'!AO61+'04'!AO61+'05'!AO61+'06'!AO61+'07'!AO61+'08'!AO61+'09'!AO61+'10'!AO61+'11'!AO61+'12'!AO61</f>
        <v>0</v>
      </c>
      <c r="AP61" s="249">
        <f>'01'!AP61+'02'!AP61+'03'!AP61+'04'!AP61+'05'!AP61+'06'!AP61+'07'!AP61+'08'!AP61+'09'!AP61+'10'!AP61+'11'!AP61+'12'!AP61</f>
        <v>0</v>
      </c>
      <c r="AQ61" s="249">
        <f>'01'!AQ61+'02'!AQ61+'03'!AQ61+'04'!AQ61+'05'!AQ61+'06'!AQ61+'07'!AQ61+'08'!AQ61+'09'!AQ61+'10'!AQ61+'11'!AQ61+'12'!AQ61</f>
        <v>0</v>
      </c>
      <c r="AR61" s="250">
        <f>'01'!AR61+'02'!AR61+'03'!AR61+'04'!AR61+'05'!AR61+'06'!AR61+'07'!AR61+'08'!AR61+'09'!AR61+'10'!AR61+'11'!AR61+'12'!AR61</f>
        <v>0</v>
      </c>
      <c r="AS61" s="251">
        <f>'01'!AS61+'02'!AS61+'03'!AS61+'04'!AS61+'05'!AS61+'06'!AS61+'07'!AS61+'08'!AS61+'09'!AS61+'10'!AS61+'11'!AS61+'12'!AS61</f>
        <v>0</v>
      </c>
      <c r="AT61" s="260">
        <f>'01'!AT61+'02'!AT61+'03'!AT61+'04'!AT61+'05'!AT61+'06'!AT61+'07'!AT61+'08'!AT61+'09'!AT61+'10'!AT61+'11'!AT61+'12'!AT61</f>
        <v>0</v>
      </c>
      <c r="AU61" s="261">
        <f>'01'!AU61+'02'!AU61+'03'!AU61+'04'!AU61+'05'!AU61+'06'!AU61+'07'!AU61+'08'!AU61+'09'!AU61+'10'!AU61+'11'!AU61+'12'!AU61</f>
        <v>0</v>
      </c>
      <c r="AV61" s="252">
        <f>'01'!AV61+'02'!AV61+'03'!AV61+'04'!AV61+'05'!AV61+'06'!AV61+'07'!AV61+'08'!AV61+'09'!AV61+'10'!AV61+'11'!AV61+'12'!AV61</f>
        <v>0</v>
      </c>
      <c r="AW61" s="271">
        <f>'01'!AW61+'02'!AW61+'03'!AW61+'04'!AW61+'05'!AW61+'06'!AW61+'07'!AW61+'08'!AW61+'09'!AW61+'10'!AW61+'11'!AW61+'12'!AW61</f>
        <v>0</v>
      </c>
      <c r="AX61" s="259">
        <f>'01'!AX61+'02'!AX61+'03'!AX61+'04'!AX61+'05'!AX61+'06'!AX61+'07'!AX61+'08'!AX61+'09'!AX61+'10'!AX61+'11'!AX61+'12'!AX61</f>
        <v>0</v>
      </c>
      <c r="AY61" s="253" t="str">
        <f t="shared" si="3"/>
        <v/>
      </c>
      <c r="AZ61" s="254"/>
      <c r="BA61" s="254"/>
      <c r="BB61" s="254"/>
      <c r="BC61" s="254"/>
      <c r="BD61" s="254"/>
      <c r="BE61" s="254"/>
      <c r="BF61" s="254"/>
      <c r="BG61" s="254"/>
      <c r="BH61" s="254"/>
      <c r="BI61" s="212"/>
      <c r="BJ61" s="212"/>
      <c r="BK61" s="212"/>
      <c r="BL61" s="212"/>
      <c r="BM61" s="212"/>
      <c r="BX61" s="201"/>
      <c r="CA61" s="255" t="str">
        <f t="shared" si="7"/>
        <v/>
      </c>
      <c r="CB61" s="255" t="str">
        <f t="shared" si="8"/>
        <v/>
      </c>
      <c r="CC61" s="255" t="str">
        <f t="shared" si="9"/>
        <v/>
      </c>
      <c r="CD61" s="255" t="str">
        <f t="shared" si="10"/>
        <v/>
      </c>
      <c r="CE61" s="255" t="str">
        <f t="shared" si="11"/>
        <v/>
      </c>
      <c r="CF61" s="255"/>
      <c r="CG61" s="256">
        <f t="shared" si="4"/>
        <v>0</v>
      </c>
      <c r="CH61" s="256">
        <f t="shared" si="5"/>
        <v>0</v>
      </c>
      <c r="CI61" s="256">
        <f t="shared" si="0"/>
        <v>0</v>
      </c>
      <c r="CJ61" s="256">
        <f t="shared" si="1"/>
        <v>0</v>
      </c>
      <c r="CK61" s="256">
        <f t="shared" si="2"/>
        <v>0</v>
      </c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</row>
    <row r="62" spans="1:104" ht="16.350000000000001" hidden="1" customHeight="1" x14ac:dyDescent="0.2">
      <c r="A62" s="241" t="s">
        <v>63</v>
      </c>
      <c r="B62" s="233">
        <f t="shared" si="12"/>
        <v>0</v>
      </c>
      <c r="C62" s="239">
        <f>'01'!C62+'02'!C62+'03'!C62+'04'!C62+'05'!C62+'06'!C62+'07'!C62+'08'!C62+'09'!C62+'10'!C62+'11'!C62+'12'!C62</f>
        <v>0</v>
      </c>
      <c r="D62" s="242">
        <f>'01'!D62+'02'!D62+'03'!D62+'04'!D62+'05'!D62+'06'!D62+'07'!D62+'08'!D62+'09'!D62+'10'!D62+'11'!D62+'12'!D62</f>
        <v>0</v>
      </c>
      <c r="E62" s="242">
        <f>'01'!E62+'02'!E62+'03'!E62+'04'!E62+'05'!E62+'06'!E62+'07'!E62+'08'!E62+'09'!E62+'10'!E62+'11'!E62+'12'!E62</f>
        <v>0</v>
      </c>
      <c r="F62" s="242">
        <f>'01'!F62+'02'!F62+'03'!F62+'04'!F62+'05'!F62+'06'!F62+'07'!F62+'08'!F62+'09'!F62+'10'!F62+'11'!F62+'12'!F62</f>
        <v>0</v>
      </c>
      <c r="G62" s="242">
        <f>'01'!G62+'02'!G62+'03'!G62+'04'!G62+'05'!G62+'06'!G62+'07'!G62+'08'!G62+'09'!G62+'10'!G62+'11'!G62+'12'!G62</f>
        <v>0</v>
      </c>
      <c r="H62" s="242">
        <f>'01'!H62+'02'!H62+'03'!H62+'04'!H62+'05'!H62+'06'!H62+'07'!H62+'08'!H62+'09'!H62+'10'!H62+'11'!H62+'12'!H62</f>
        <v>0</v>
      </c>
      <c r="I62" s="242">
        <f>'01'!I62+'02'!I62+'03'!I62+'04'!I62+'05'!I62+'06'!I62+'07'!I62+'08'!I62+'09'!I62+'10'!I62+'11'!I62+'12'!I62</f>
        <v>0</v>
      </c>
      <c r="J62" s="242">
        <f>'01'!J62+'02'!J62+'03'!J62+'04'!J62+'05'!J62+'06'!J62+'07'!J62+'08'!J62+'09'!J62+'10'!J62+'11'!J62+'12'!J62</f>
        <v>0</v>
      </c>
      <c r="K62" s="242">
        <f>'01'!K62+'02'!K62+'03'!K62+'04'!K62+'05'!K62+'06'!K62+'07'!K62+'08'!K62+'09'!K62+'10'!K62+'11'!K62+'12'!K62</f>
        <v>0</v>
      </c>
      <c r="L62" s="242">
        <f>'01'!L62+'02'!L62+'03'!L62+'04'!L62+'05'!L62+'06'!L62+'07'!L62+'08'!L62+'09'!L62+'10'!L62+'11'!L62+'12'!L62</f>
        <v>0</v>
      </c>
      <c r="M62" s="242">
        <f>'01'!M62+'02'!M62+'03'!M62+'04'!M62+'05'!M62+'06'!M62+'07'!M62+'08'!M62+'09'!M62+'10'!M62+'11'!M62+'12'!M62</f>
        <v>0</v>
      </c>
      <c r="N62" s="242">
        <f>'01'!N62+'02'!N62+'03'!N62+'04'!N62+'05'!N62+'06'!N62+'07'!N62+'08'!N62+'09'!N62+'10'!N62+'11'!N62+'12'!N62</f>
        <v>0</v>
      </c>
      <c r="O62" s="242">
        <f>'01'!O62+'02'!O62+'03'!O62+'04'!O62+'05'!O62+'06'!O62+'07'!O62+'08'!O62+'09'!O62+'10'!O62+'11'!O62+'12'!O62</f>
        <v>0</v>
      </c>
      <c r="P62" s="242">
        <f>'01'!P62+'02'!P62+'03'!P62+'04'!P62+'05'!P62+'06'!P62+'07'!P62+'08'!P62+'09'!P62+'10'!P62+'11'!P62+'12'!P62</f>
        <v>0</v>
      </c>
      <c r="Q62" s="242">
        <f>'01'!Q62+'02'!Q62+'03'!Q62+'04'!Q62+'05'!Q62+'06'!Q62+'07'!Q62+'08'!Q62+'09'!Q62+'10'!Q62+'11'!Q62+'12'!Q62</f>
        <v>0</v>
      </c>
      <c r="R62" s="242">
        <f>'01'!R62+'02'!R62+'03'!R62+'04'!R62+'05'!R62+'06'!R62+'07'!R62+'08'!R62+'09'!R62+'10'!R62+'11'!R62+'12'!R62</f>
        <v>0</v>
      </c>
      <c r="S62" s="240">
        <f>'01'!S62+'02'!S62+'03'!S62+'04'!S62+'05'!S62+'06'!S62+'07'!S62+'08'!S62+'09'!S62+'10'!S62+'11'!S62+'12'!S62</f>
        <v>0</v>
      </c>
      <c r="T62" s="257">
        <f>'01'!T62+'02'!T62+'03'!T62+'04'!T62+'05'!T62+'06'!T62+'07'!T62+'08'!T62+'09'!T62+'10'!T62+'11'!T62+'12'!T62</f>
        <v>0</v>
      </c>
      <c r="U62" s="239">
        <f>'01'!U62+'02'!U62+'03'!U62+'04'!U62+'05'!U62+'06'!U62+'07'!U62+'08'!U62+'09'!U62+'10'!U62+'11'!U62+'12'!U62</f>
        <v>0</v>
      </c>
      <c r="V62" s="240">
        <f>'01'!V62+'02'!V62+'03'!V62+'04'!V62+'05'!V62+'06'!V62+'07'!V62+'08'!V62+'09'!V62+'10'!V62+'11'!V62+'12'!V62</f>
        <v>0</v>
      </c>
      <c r="W62" s="241">
        <f>'01'!W62+'02'!W62+'03'!W62+'04'!W62+'05'!W62+'06'!W62+'07'!W62+'08'!W62+'09'!W62+'10'!W62+'11'!W62+'12'!W62</f>
        <v>0</v>
      </c>
      <c r="X62" s="239">
        <f>'01'!X62+'02'!X62+'03'!X62+'04'!X62+'05'!X62+'06'!X62+'07'!X62+'08'!X62+'09'!X62+'10'!X62+'11'!X62+'12'!X62</f>
        <v>0</v>
      </c>
      <c r="Y62" s="242">
        <f>'01'!Y62+'02'!Y62+'03'!Y62+'04'!Y62+'05'!Y62+'06'!Y62+'07'!Y62+'08'!Y62+'09'!Y62+'10'!Y62+'11'!Y62+'12'!Y62</f>
        <v>0</v>
      </c>
      <c r="Z62" s="240">
        <f>'01'!Z62+'02'!Z62+'03'!Z62+'04'!Z62+'05'!Z62+'06'!Z62+'07'!Z62+'08'!Z62+'09'!Z62+'10'!Z62+'11'!Z62+'12'!Z62</f>
        <v>0</v>
      </c>
      <c r="AA62" s="264">
        <f>'01'!AA62+'02'!AA62+'03'!AA62+'04'!AA62+'05'!AA62+'06'!AA62+'07'!AA62+'08'!AA62+'09'!AA62+'10'!AA62+'11'!AA62+'12'!AA62</f>
        <v>0</v>
      </c>
      <c r="AB62" s="239">
        <f>'01'!AB62+'02'!AB62+'03'!AB62+'04'!AB62+'05'!AB62+'06'!AB62+'07'!AB62+'08'!AB62+'09'!AB62+'10'!AB62+'11'!AB62+'12'!AB62</f>
        <v>0</v>
      </c>
      <c r="AC62" s="242">
        <f>'01'!AC62+'02'!AC62+'03'!AC62+'04'!AC62+'05'!AC62+'06'!AC62+'07'!AC62+'08'!AC62+'09'!AC62+'10'!AC62+'11'!AC62+'12'!AC62</f>
        <v>0</v>
      </c>
      <c r="AD62" s="240">
        <f>'01'!AD62+'02'!AD62+'03'!AD62+'04'!AD62+'05'!AD62+'06'!AD62+'07'!AD62+'08'!AD62+'09'!AD62+'10'!AD62+'11'!AD62+'12'!AD62</f>
        <v>0</v>
      </c>
      <c r="AE62" s="244">
        <f>'01'!AE62+'02'!AE62+'03'!AE62+'04'!AE62+'05'!AE62+'06'!AE62+'07'!AE62+'08'!AE62+'09'!AE62+'10'!AE62+'11'!AE62+'12'!AE62</f>
        <v>0</v>
      </c>
      <c r="AF62" s="259">
        <f>'01'!AF62+'02'!AF62+'03'!AF62+'04'!AF62+'05'!AF62+'06'!AF62+'07'!AF62+'08'!AF62+'09'!AF62+'10'!AF62+'11'!AF62+'12'!AF62</f>
        <v>0</v>
      </c>
      <c r="AG62" s="239">
        <f>'01'!AG62+'02'!AG62+'03'!AG62+'04'!AG62+'05'!AG62+'06'!AG62+'07'!AG62+'08'!AG62+'09'!AG62+'10'!AG62+'11'!AG62+'12'!AG62</f>
        <v>0</v>
      </c>
      <c r="AH62" s="240">
        <f>'01'!AH62+'02'!AH62+'03'!AH62+'04'!AH62+'05'!AH62+'06'!AH62+'07'!AH62+'08'!AH62+'09'!AH62+'10'!AH62+'11'!AH62+'12'!AH62</f>
        <v>0</v>
      </c>
      <c r="AI62" s="248">
        <f>'01'!AI62+'02'!AI62+'03'!AI62+'04'!AI62+'05'!AI62+'06'!AI62+'07'!AI62+'08'!AI62+'09'!AI62+'10'!AI62+'11'!AI62+'12'!AI62</f>
        <v>0</v>
      </c>
      <c r="AJ62" s="246">
        <f>'01'!AJ62+'02'!AJ62+'03'!AJ62+'04'!AJ62+'05'!AJ62+'06'!AJ62+'07'!AJ62+'08'!AJ62+'09'!AJ62+'10'!AJ62+'11'!AJ62+'12'!AJ62</f>
        <v>0</v>
      </c>
      <c r="AK62" s="240">
        <f>'01'!AK62+'02'!AK62+'03'!AK62+'04'!AK62+'05'!AK62+'06'!AK62+'07'!AK62+'08'!AK62+'09'!AK62+'10'!AK62+'11'!AK62+'12'!AK62</f>
        <v>0</v>
      </c>
      <c r="AL62" s="271">
        <f>'01'!AL62+'02'!AL62+'03'!AL62+'04'!AL62+'05'!AL62+'06'!AL62+'07'!AL62+'08'!AL62+'09'!AL62+'10'!AL62+'11'!AL62+'12'!AL62</f>
        <v>0</v>
      </c>
      <c r="AM62" s="259">
        <f>'01'!AM62+'02'!AM62+'03'!AM62+'04'!AM62+'05'!AM62+'06'!AM62+'07'!AM62+'08'!AM62+'09'!AM62+'10'!AM62+'11'!AM62+'12'!AM62</f>
        <v>0</v>
      </c>
      <c r="AN62" s="272">
        <f>'01'!AN62+'02'!AN62+'03'!AN62+'04'!AN62+'05'!AN62+'06'!AN62+'07'!AN62+'08'!AN62+'09'!AN62+'10'!AN62+'11'!AN62+'12'!AN62</f>
        <v>0</v>
      </c>
      <c r="AO62" s="240">
        <f>'01'!AO62+'02'!AO62+'03'!AO62+'04'!AO62+'05'!AO62+'06'!AO62+'07'!AO62+'08'!AO62+'09'!AO62+'10'!AO62+'11'!AO62+'12'!AO62</f>
        <v>0</v>
      </c>
      <c r="AP62" s="249">
        <f>'01'!AP62+'02'!AP62+'03'!AP62+'04'!AP62+'05'!AP62+'06'!AP62+'07'!AP62+'08'!AP62+'09'!AP62+'10'!AP62+'11'!AP62+'12'!AP62</f>
        <v>0</v>
      </c>
      <c r="AQ62" s="249">
        <f>'01'!AQ62+'02'!AQ62+'03'!AQ62+'04'!AQ62+'05'!AQ62+'06'!AQ62+'07'!AQ62+'08'!AQ62+'09'!AQ62+'10'!AQ62+'11'!AQ62+'12'!AQ62</f>
        <v>0</v>
      </c>
      <c r="AR62" s="250">
        <f>'01'!AR62+'02'!AR62+'03'!AR62+'04'!AR62+'05'!AR62+'06'!AR62+'07'!AR62+'08'!AR62+'09'!AR62+'10'!AR62+'11'!AR62+'12'!AR62</f>
        <v>0</v>
      </c>
      <c r="AS62" s="251">
        <f>'01'!AS62+'02'!AS62+'03'!AS62+'04'!AS62+'05'!AS62+'06'!AS62+'07'!AS62+'08'!AS62+'09'!AS62+'10'!AS62+'11'!AS62+'12'!AS62</f>
        <v>0</v>
      </c>
      <c r="AT62" s="260">
        <f>'01'!AT62+'02'!AT62+'03'!AT62+'04'!AT62+'05'!AT62+'06'!AT62+'07'!AT62+'08'!AT62+'09'!AT62+'10'!AT62+'11'!AT62+'12'!AT62</f>
        <v>0</v>
      </c>
      <c r="AU62" s="261">
        <f>'01'!AU62+'02'!AU62+'03'!AU62+'04'!AU62+'05'!AU62+'06'!AU62+'07'!AU62+'08'!AU62+'09'!AU62+'10'!AU62+'11'!AU62+'12'!AU62</f>
        <v>0</v>
      </c>
      <c r="AV62" s="252">
        <f>'01'!AV62+'02'!AV62+'03'!AV62+'04'!AV62+'05'!AV62+'06'!AV62+'07'!AV62+'08'!AV62+'09'!AV62+'10'!AV62+'11'!AV62+'12'!AV62</f>
        <v>0</v>
      </c>
      <c r="AW62" s="271">
        <f>'01'!AW62+'02'!AW62+'03'!AW62+'04'!AW62+'05'!AW62+'06'!AW62+'07'!AW62+'08'!AW62+'09'!AW62+'10'!AW62+'11'!AW62+'12'!AW62</f>
        <v>0</v>
      </c>
      <c r="AX62" s="259">
        <f>'01'!AX62+'02'!AX62+'03'!AX62+'04'!AX62+'05'!AX62+'06'!AX62+'07'!AX62+'08'!AX62+'09'!AX62+'10'!AX62+'11'!AX62+'12'!AX62</f>
        <v>0</v>
      </c>
      <c r="AY62" s="253" t="str">
        <f t="shared" si="3"/>
        <v/>
      </c>
      <c r="AZ62" s="254"/>
      <c r="BA62" s="254"/>
      <c r="BB62" s="254"/>
      <c r="BC62" s="254"/>
      <c r="BD62" s="254"/>
      <c r="BE62" s="254"/>
      <c r="BF62" s="254"/>
      <c r="BG62" s="254"/>
      <c r="BH62" s="254"/>
      <c r="BI62" s="212"/>
      <c r="BJ62" s="212"/>
      <c r="BK62" s="212"/>
      <c r="BL62" s="212"/>
      <c r="BM62" s="212"/>
      <c r="BX62" s="201"/>
      <c r="CA62" s="255" t="str">
        <f t="shared" si="7"/>
        <v/>
      </c>
      <c r="CB62" s="255" t="str">
        <f t="shared" si="8"/>
        <v/>
      </c>
      <c r="CC62" s="255" t="str">
        <f t="shared" si="9"/>
        <v/>
      </c>
      <c r="CD62" s="255" t="str">
        <f t="shared" si="10"/>
        <v/>
      </c>
      <c r="CE62" s="255" t="str">
        <f t="shared" si="11"/>
        <v/>
      </c>
      <c r="CF62" s="255"/>
      <c r="CG62" s="256">
        <f t="shared" si="4"/>
        <v>0</v>
      </c>
      <c r="CH62" s="256">
        <f t="shared" si="5"/>
        <v>0</v>
      </c>
      <c r="CI62" s="256">
        <f t="shared" si="0"/>
        <v>0</v>
      </c>
      <c r="CJ62" s="256">
        <f t="shared" si="1"/>
        <v>0</v>
      </c>
      <c r="CK62" s="256">
        <f t="shared" si="2"/>
        <v>0</v>
      </c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</row>
    <row r="63" spans="1:104" ht="16.350000000000001" customHeight="1" x14ac:dyDescent="0.2">
      <c r="A63" s="241" t="s">
        <v>64</v>
      </c>
      <c r="B63" s="233">
        <f t="shared" si="12"/>
        <v>4767</v>
      </c>
      <c r="C63" s="239">
        <f>'01'!C63+'02'!C63+'03'!C63+'04'!C63+'05'!C63+'06'!C63+'07'!C63+'08'!C63+'09'!C63+'10'!C63+'11'!C63+'12'!C63</f>
        <v>0</v>
      </c>
      <c r="D63" s="242">
        <f>'01'!D63+'02'!D63+'03'!D63+'04'!D63+'05'!D63+'06'!D63+'07'!D63+'08'!D63+'09'!D63+'10'!D63+'11'!D63+'12'!D63</f>
        <v>0</v>
      </c>
      <c r="E63" s="242">
        <f>'01'!E63+'02'!E63+'03'!E63+'04'!E63+'05'!E63+'06'!E63+'07'!E63+'08'!E63+'09'!E63+'10'!E63+'11'!E63+'12'!E63</f>
        <v>2</v>
      </c>
      <c r="F63" s="242">
        <f>'01'!F63+'02'!F63+'03'!F63+'04'!F63+'05'!F63+'06'!F63+'07'!F63+'08'!F63+'09'!F63+'10'!F63+'11'!F63+'12'!F63</f>
        <v>43</v>
      </c>
      <c r="G63" s="242">
        <f>'01'!G63+'02'!G63+'03'!G63+'04'!G63+'05'!G63+'06'!G63+'07'!G63+'08'!G63+'09'!G63+'10'!G63+'11'!G63+'12'!G63</f>
        <v>65</v>
      </c>
      <c r="H63" s="242">
        <f>'01'!H63+'02'!H63+'03'!H63+'04'!H63+'05'!H63+'06'!H63+'07'!H63+'08'!H63+'09'!H63+'10'!H63+'11'!H63+'12'!H63</f>
        <v>65</v>
      </c>
      <c r="I63" s="242">
        <f>'01'!I63+'02'!I63+'03'!I63+'04'!I63+'05'!I63+'06'!I63+'07'!I63+'08'!I63+'09'!I63+'10'!I63+'11'!I63+'12'!I63</f>
        <v>103</v>
      </c>
      <c r="J63" s="242">
        <f>'01'!J63+'02'!J63+'03'!J63+'04'!J63+'05'!J63+'06'!J63+'07'!J63+'08'!J63+'09'!J63+'10'!J63+'11'!J63+'12'!J63</f>
        <v>114</v>
      </c>
      <c r="K63" s="242">
        <f>'01'!K63+'02'!K63+'03'!K63+'04'!K63+'05'!K63+'06'!K63+'07'!K63+'08'!K63+'09'!K63+'10'!K63+'11'!K63+'12'!K63</f>
        <v>123</v>
      </c>
      <c r="L63" s="242">
        <f>'01'!L63+'02'!L63+'03'!L63+'04'!L63+'05'!L63+'06'!L63+'07'!L63+'08'!L63+'09'!L63+'10'!L63+'11'!L63+'12'!L63</f>
        <v>167</v>
      </c>
      <c r="M63" s="242">
        <f>'01'!M63+'02'!M63+'03'!M63+'04'!M63+'05'!M63+'06'!M63+'07'!M63+'08'!M63+'09'!M63+'10'!M63+'11'!M63+'12'!M63</f>
        <v>258</v>
      </c>
      <c r="N63" s="242">
        <f>'01'!N63+'02'!N63+'03'!N63+'04'!N63+'05'!N63+'06'!N63+'07'!N63+'08'!N63+'09'!N63+'10'!N63+'11'!N63+'12'!N63</f>
        <v>389</v>
      </c>
      <c r="O63" s="242">
        <f>'01'!O63+'02'!O63+'03'!O63+'04'!O63+'05'!O63+'06'!O63+'07'!O63+'08'!O63+'09'!O63+'10'!O63+'11'!O63+'12'!O63</f>
        <v>511</v>
      </c>
      <c r="P63" s="242">
        <f>'01'!P63+'02'!P63+'03'!P63+'04'!P63+'05'!P63+'06'!P63+'07'!P63+'08'!P63+'09'!P63+'10'!P63+'11'!P63+'12'!P63</f>
        <v>693</v>
      </c>
      <c r="Q63" s="242">
        <f>'01'!Q63+'02'!Q63+'03'!Q63+'04'!Q63+'05'!Q63+'06'!Q63+'07'!Q63+'08'!Q63+'09'!Q63+'10'!Q63+'11'!Q63+'12'!Q63</f>
        <v>854</v>
      </c>
      <c r="R63" s="242">
        <f>'01'!R63+'02'!R63+'03'!R63+'04'!R63+'05'!R63+'06'!R63+'07'!R63+'08'!R63+'09'!R63+'10'!R63+'11'!R63+'12'!R63</f>
        <v>671</v>
      </c>
      <c r="S63" s="240">
        <f>'01'!S63+'02'!S63+'03'!S63+'04'!S63+'05'!S63+'06'!S63+'07'!S63+'08'!S63+'09'!S63+'10'!S63+'11'!S63+'12'!S63</f>
        <v>709</v>
      </c>
      <c r="T63" s="257">
        <f>'01'!T63+'02'!T63+'03'!T63+'04'!T63+'05'!T63+'06'!T63+'07'!T63+'08'!T63+'09'!T63+'10'!T63+'11'!T63+'12'!T63</f>
        <v>4762</v>
      </c>
      <c r="U63" s="239">
        <f>'01'!U63+'02'!U63+'03'!U63+'04'!U63+'05'!U63+'06'!U63+'07'!U63+'08'!U63+'09'!U63+'10'!U63+'11'!U63+'12'!U63</f>
        <v>4015</v>
      </c>
      <c r="V63" s="240">
        <f>'01'!V63+'02'!V63+'03'!V63+'04'!V63+'05'!V63+'06'!V63+'07'!V63+'08'!V63+'09'!V63+'10'!V63+'11'!V63+'12'!V63</f>
        <v>752</v>
      </c>
      <c r="W63" s="241">
        <f>'01'!W63+'02'!W63+'03'!W63+'04'!W63+'05'!W63+'06'!W63+'07'!W63+'08'!W63+'09'!W63+'10'!W63+'11'!W63+'12'!W63</f>
        <v>1</v>
      </c>
      <c r="X63" s="239">
        <f>'01'!X63+'02'!X63+'03'!X63+'04'!X63+'05'!X63+'06'!X63+'07'!X63+'08'!X63+'09'!X63+'10'!X63+'11'!X63+'12'!X63</f>
        <v>0</v>
      </c>
      <c r="Y63" s="242">
        <f>'01'!Y63+'02'!Y63+'03'!Y63+'04'!Y63+'05'!Y63+'06'!Y63+'07'!Y63+'08'!Y63+'09'!Y63+'10'!Y63+'11'!Y63+'12'!Y63</f>
        <v>1</v>
      </c>
      <c r="Z63" s="240">
        <f>'01'!Z63+'02'!Z63+'03'!Z63+'04'!Z63+'05'!Z63+'06'!Z63+'07'!Z63+'08'!Z63+'09'!Z63+'10'!Z63+'11'!Z63+'12'!Z63</f>
        <v>0</v>
      </c>
      <c r="AA63" s="264">
        <f>'01'!AA63+'02'!AA63+'03'!AA63+'04'!AA63+'05'!AA63+'06'!AA63+'07'!AA63+'08'!AA63+'09'!AA63+'10'!AA63+'11'!AA63+'12'!AA63</f>
        <v>2386</v>
      </c>
      <c r="AB63" s="239">
        <f>'01'!AB63+'02'!AB63+'03'!AB63+'04'!AB63+'05'!AB63+'06'!AB63+'07'!AB63+'08'!AB63+'09'!AB63+'10'!AB63+'11'!AB63+'12'!AB63</f>
        <v>908</v>
      </c>
      <c r="AC63" s="242">
        <f>'01'!AC63+'02'!AC63+'03'!AC63+'04'!AC63+'05'!AC63+'06'!AC63+'07'!AC63+'08'!AC63+'09'!AC63+'10'!AC63+'11'!AC63+'12'!AC63</f>
        <v>1478</v>
      </c>
      <c r="AD63" s="240">
        <f>'01'!AD63+'02'!AD63+'03'!AD63+'04'!AD63+'05'!AD63+'06'!AD63+'07'!AD63+'08'!AD63+'09'!AD63+'10'!AD63+'11'!AD63+'12'!AD63</f>
        <v>0</v>
      </c>
      <c r="AE63" s="244">
        <f>'01'!AE63+'02'!AE63+'03'!AE63+'04'!AE63+'05'!AE63+'06'!AE63+'07'!AE63+'08'!AE63+'09'!AE63+'10'!AE63+'11'!AE63+'12'!AE63</f>
        <v>902</v>
      </c>
      <c r="AF63" s="259">
        <f>'01'!AF63+'02'!AF63+'03'!AF63+'04'!AF63+'05'!AF63+'06'!AF63+'07'!AF63+'08'!AF63+'09'!AF63+'10'!AF63+'11'!AF63+'12'!AF63</f>
        <v>198</v>
      </c>
      <c r="AG63" s="239">
        <f>'01'!AG63+'02'!AG63+'03'!AG63+'04'!AG63+'05'!AG63+'06'!AG63+'07'!AG63+'08'!AG63+'09'!AG63+'10'!AG63+'11'!AG63+'12'!AG63</f>
        <v>91</v>
      </c>
      <c r="AH63" s="240">
        <f>'01'!AH63+'02'!AH63+'03'!AH63+'04'!AH63+'05'!AH63+'06'!AH63+'07'!AH63+'08'!AH63+'09'!AH63+'10'!AH63+'11'!AH63+'12'!AH63</f>
        <v>62</v>
      </c>
      <c r="AI63" s="248">
        <f>'01'!AI63+'02'!AI63+'03'!AI63+'04'!AI63+'05'!AI63+'06'!AI63+'07'!AI63+'08'!AI63+'09'!AI63+'10'!AI63+'11'!AI63+'12'!AI63</f>
        <v>2</v>
      </c>
      <c r="AJ63" s="246">
        <f>'01'!AJ63+'02'!AJ63+'03'!AJ63+'04'!AJ63+'05'!AJ63+'06'!AJ63+'07'!AJ63+'08'!AJ63+'09'!AJ63+'10'!AJ63+'11'!AJ63+'12'!AJ63</f>
        <v>0</v>
      </c>
      <c r="AK63" s="240">
        <f>'01'!AK63+'02'!AK63+'03'!AK63+'04'!AK63+'05'!AK63+'06'!AK63+'07'!AK63+'08'!AK63+'09'!AK63+'10'!AK63+'11'!AK63+'12'!AK63</f>
        <v>238</v>
      </c>
      <c r="AL63" s="271">
        <f>'01'!AL63+'02'!AL63+'03'!AL63+'04'!AL63+'05'!AL63+'06'!AL63+'07'!AL63+'08'!AL63+'09'!AL63+'10'!AL63+'11'!AL63+'12'!AL63</f>
        <v>0</v>
      </c>
      <c r="AM63" s="259">
        <f>'01'!AM63+'02'!AM63+'03'!AM63+'04'!AM63+'05'!AM63+'06'!AM63+'07'!AM63+'08'!AM63+'09'!AM63+'10'!AM63+'11'!AM63+'12'!AM63</f>
        <v>870</v>
      </c>
      <c r="AN63" s="272">
        <f>'01'!AN63+'02'!AN63+'03'!AN63+'04'!AN63+'05'!AN63+'06'!AN63+'07'!AN63+'08'!AN63+'09'!AN63+'10'!AN63+'11'!AN63+'12'!AN63</f>
        <v>0</v>
      </c>
      <c r="AO63" s="240">
        <f>'01'!AO63+'02'!AO63+'03'!AO63+'04'!AO63+'05'!AO63+'06'!AO63+'07'!AO63+'08'!AO63+'09'!AO63+'10'!AO63+'11'!AO63+'12'!AO63</f>
        <v>0</v>
      </c>
      <c r="AP63" s="249">
        <f>'01'!AP63+'02'!AP63+'03'!AP63+'04'!AP63+'05'!AP63+'06'!AP63+'07'!AP63+'08'!AP63+'09'!AP63+'10'!AP63+'11'!AP63+'12'!AP63</f>
        <v>48</v>
      </c>
      <c r="AQ63" s="249">
        <f>'01'!AQ63+'02'!AQ63+'03'!AQ63+'04'!AQ63+'05'!AQ63+'06'!AQ63+'07'!AQ63+'08'!AQ63+'09'!AQ63+'10'!AQ63+'11'!AQ63+'12'!AQ63</f>
        <v>0</v>
      </c>
      <c r="AR63" s="250">
        <f>'01'!AR63+'02'!AR63+'03'!AR63+'04'!AR63+'05'!AR63+'06'!AR63+'07'!AR63+'08'!AR63+'09'!AR63+'10'!AR63+'11'!AR63+'12'!AR63</f>
        <v>0</v>
      </c>
      <c r="AS63" s="251">
        <f>'01'!AS63+'02'!AS63+'03'!AS63+'04'!AS63+'05'!AS63+'06'!AS63+'07'!AS63+'08'!AS63+'09'!AS63+'10'!AS63+'11'!AS63+'12'!AS63</f>
        <v>0</v>
      </c>
      <c r="AT63" s="260">
        <f>'01'!AT63+'02'!AT63+'03'!AT63+'04'!AT63+'05'!AT63+'06'!AT63+'07'!AT63+'08'!AT63+'09'!AT63+'10'!AT63+'11'!AT63+'12'!AT63</f>
        <v>0</v>
      </c>
      <c r="AU63" s="261">
        <f>'01'!AU63+'02'!AU63+'03'!AU63+'04'!AU63+'05'!AU63+'06'!AU63+'07'!AU63+'08'!AU63+'09'!AU63+'10'!AU63+'11'!AU63+'12'!AU63</f>
        <v>0</v>
      </c>
      <c r="AV63" s="252">
        <f>'01'!AV63+'02'!AV63+'03'!AV63+'04'!AV63+'05'!AV63+'06'!AV63+'07'!AV63+'08'!AV63+'09'!AV63+'10'!AV63+'11'!AV63+'12'!AV63</f>
        <v>0</v>
      </c>
      <c r="AW63" s="271">
        <f>'01'!AW63+'02'!AW63+'03'!AW63+'04'!AW63+'05'!AW63+'06'!AW63+'07'!AW63+'08'!AW63+'09'!AW63+'10'!AW63+'11'!AW63+'12'!AW63</f>
        <v>0</v>
      </c>
      <c r="AX63" s="259">
        <f>'01'!AX63+'02'!AX63+'03'!AX63+'04'!AX63+'05'!AX63+'06'!AX63+'07'!AX63+'08'!AX63+'09'!AX63+'10'!AX63+'11'!AX63+'12'!AX63</f>
        <v>0</v>
      </c>
      <c r="AY63" s="253" t="str">
        <f t="shared" si="3"/>
        <v/>
      </c>
      <c r="AZ63" s="254"/>
      <c r="BA63" s="254"/>
      <c r="BB63" s="254"/>
      <c r="BC63" s="254"/>
      <c r="BD63" s="254"/>
      <c r="BE63" s="254"/>
      <c r="BF63" s="254"/>
      <c r="BG63" s="254"/>
      <c r="BH63" s="254"/>
      <c r="BI63" s="212"/>
      <c r="BJ63" s="212"/>
      <c r="BK63" s="212"/>
      <c r="BL63" s="212"/>
      <c r="BM63" s="212"/>
      <c r="BX63" s="201"/>
      <c r="CA63" s="255" t="str">
        <f t="shared" si="7"/>
        <v/>
      </c>
      <c r="CB63" s="255" t="str">
        <f t="shared" si="8"/>
        <v/>
      </c>
      <c r="CC63" s="255" t="str">
        <f t="shared" si="9"/>
        <v/>
      </c>
      <c r="CD63" s="255" t="str">
        <f t="shared" si="10"/>
        <v/>
      </c>
      <c r="CE63" s="255" t="str">
        <f t="shared" si="11"/>
        <v/>
      </c>
      <c r="CF63" s="255"/>
      <c r="CG63" s="256">
        <f t="shared" si="4"/>
        <v>0</v>
      </c>
      <c r="CH63" s="256">
        <f t="shared" si="5"/>
        <v>0</v>
      </c>
      <c r="CI63" s="256">
        <f t="shared" si="0"/>
        <v>0</v>
      </c>
      <c r="CJ63" s="256">
        <f t="shared" si="1"/>
        <v>0</v>
      </c>
      <c r="CK63" s="256">
        <f t="shared" si="2"/>
        <v>0</v>
      </c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</row>
    <row r="64" spans="1:104" ht="16.350000000000001" hidden="1" customHeight="1" x14ac:dyDescent="0.2">
      <c r="A64" s="241" t="s">
        <v>65</v>
      </c>
      <c r="B64" s="233">
        <f t="shared" si="12"/>
        <v>0</v>
      </c>
      <c r="C64" s="239">
        <f>'01'!C64+'02'!C64+'03'!C64+'04'!C64+'05'!C64+'06'!C64+'07'!C64+'08'!C64+'09'!C64+'10'!C64+'11'!C64+'12'!C64</f>
        <v>0</v>
      </c>
      <c r="D64" s="242">
        <f>'01'!D64+'02'!D64+'03'!D64+'04'!D64+'05'!D64+'06'!D64+'07'!D64+'08'!D64+'09'!D64+'10'!D64+'11'!D64+'12'!D64</f>
        <v>0</v>
      </c>
      <c r="E64" s="242">
        <f>'01'!E64+'02'!E64+'03'!E64+'04'!E64+'05'!E64+'06'!E64+'07'!E64+'08'!E64+'09'!E64+'10'!E64+'11'!E64+'12'!E64</f>
        <v>0</v>
      </c>
      <c r="F64" s="242">
        <f>'01'!F64+'02'!F64+'03'!F64+'04'!F64+'05'!F64+'06'!F64+'07'!F64+'08'!F64+'09'!F64+'10'!F64+'11'!F64+'12'!F64</f>
        <v>0</v>
      </c>
      <c r="G64" s="242">
        <f>'01'!G64+'02'!G64+'03'!G64+'04'!G64+'05'!G64+'06'!G64+'07'!G64+'08'!G64+'09'!G64+'10'!G64+'11'!G64+'12'!G64</f>
        <v>0</v>
      </c>
      <c r="H64" s="242">
        <f>'01'!H64+'02'!H64+'03'!H64+'04'!H64+'05'!H64+'06'!H64+'07'!H64+'08'!H64+'09'!H64+'10'!H64+'11'!H64+'12'!H64</f>
        <v>0</v>
      </c>
      <c r="I64" s="242">
        <f>'01'!I64+'02'!I64+'03'!I64+'04'!I64+'05'!I64+'06'!I64+'07'!I64+'08'!I64+'09'!I64+'10'!I64+'11'!I64+'12'!I64</f>
        <v>0</v>
      </c>
      <c r="J64" s="242">
        <f>'01'!J64+'02'!J64+'03'!J64+'04'!J64+'05'!J64+'06'!J64+'07'!J64+'08'!J64+'09'!J64+'10'!J64+'11'!J64+'12'!J64</f>
        <v>0</v>
      </c>
      <c r="K64" s="242">
        <f>'01'!K64+'02'!K64+'03'!K64+'04'!K64+'05'!K64+'06'!K64+'07'!K64+'08'!K64+'09'!K64+'10'!K64+'11'!K64+'12'!K64</f>
        <v>0</v>
      </c>
      <c r="L64" s="242">
        <f>'01'!L64+'02'!L64+'03'!L64+'04'!L64+'05'!L64+'06'!L64+'07'!L64+'08'!L64+'09'!L64+'10'!L64+'11'!L64+'12'!L64</f>
        <v>0</v>
      </c>
      <c r="M64" s="242">
        <f>'01'!M64+'02'!M64+'03'!M64+'04'!M64+'05'!M64+'06'!M64+'07'!M64+'08'!M64+'09'!M64+'10'!M64+'11'!M64+'12'!M64</f>
        <v>0</v>
      </c>
      <c r="N64" s="242">
        <f>'01'!N64+'02'!N64+'03'!N64+'04'!N64+'05'!N64+'06'!N64+'07'!N64+'08'!N64+'09'!N64+'10'!N64+'11'!N64+'12'!N64</f>
        <v>0</v>
      </c>
      <c r="O64" s="242">
        <f>'01'!O64+'02'!O64+'03'!O64+'04'!O64+'05'!O64+'06'!O64+'07'!O64+'08'!O64+'09'!O64+'10'!O64+'11'!O64+'12'!O64</f>
        <v>0</v>
      </c>
      <c r="P64" s="242">
        <f>'01'!P64+'02'!P64+'03'!P64+'04'!P64+'05'!P64+'06'!P64+'07'!P64+'08'!P64+'09'!P64+'10'!P64+'11'!P64+'12'!P64</f>
        <v>0</v>
      </c>
      <c r="Q64" s="242">
        <f>'01'!Q64+'02'!Q64+'03'!Q64+'04'!Q64+'05'!Q64+'06'!Q64+'07'!Q64+'08'!Q64+'09'!Q64+'10'!Q64+'11'!Q64+'12'!Q64</f>
        <v>0</v>
      </c>
      <c r="R64" s="242">
        <f>'01'!R64+'02'!R64+'03'!R64+'04'!R64+'05'!R64+'06'!R64+'07'!R64+'08'!R64+'09'!R64+'10'!R64+'11'!R64+'12'!R64</f>
        <v>0</v>
      </c>
      <c r="S64" s="240">
        <f>'01'!S64+'02'!S64+'03'!S64+'04'!S64+'05'!S64+'06'!S64+'07'!S64+'08'!S64+'09'!S64+'10'!S64+'11'!S64+'12'!S64</f>
        <v>0</v>
      </c>
      <c r="T64" s="257">
        <f>'01'!T64+'02'!T64+'03'!T64+'04'!T64+'05'!T64+'06'!T64+'07'!T64+'08'!T64+'09'!T64+'10'!T64+'11'!T64+'12'!T64</f>
        <v>0</v>
      </c>
      <c r="U64" s="239">
        <f>'01'!U64+'02'!U64+'03'!U64+'04'!U64+'05'!U64+'06'!U64+'07'!U64+'08'!U64+'09'!U64+'10'!U64+'11'!U64+'12'!U64</f>
        <v>0</v>
      </c>
      <c r="V64" s="240">
        <f>'01'!V64+'02'!V64+'03'!V64+'04'!V64+'05'!V64+'06'!V64+'07'!V64+'08'!V64+'09'!V64+'10'!V64+'11'!V64+'12'!V64</f>
        <v>0</v>
      </c>
      <c r="W64" s="241">
        <f>'01'!W64+'02'!W64+'03'!W64+'04'!W64+'05'!W64+'06'!W64+'07'!W64+'08'!W64+'09'!W64+'10'!W64+'11'!W64+'12'!W64</f>
        <v>0</v>
      </c>
      <c r="X64" s="239">
        <f>'01'!X64+'02'!X64+'03'!X64+'04'!X64+'05'!X64+'06'!X64+'07'!X64+'08'!X64+'09'!X64+'10'!X64+'11'!X64+'12'!X64</f>
        <v>0</v>
      </c>
      <c r="Y64" s="242">
        <f>'01'!Y64+'02'!Y64+'03'!Y64+'04'!Y64+'05'!Y64+'06'!Y64+'07'!Y64+'08'!Y64+'09'!Y64+'10'!Y64+'11'!Y64+'12'!Y64</f>
        <v>0</v>
      </c>
      <c r="Z64" s="240">
        <f>'01'!Z64+'02'!Z64+'03'!Z64+'04'!Z64+'05'!Z64+'06'!Z64+'07'!Z64+'08'!Z64+'09'!Z64+'10'!Z64+'11'!Z64+'12'!Z64</f>
        <v>0</v>
      </c>
      <c r="AA64" s="264">
        <f>'01'!AA64+'02'!AA64+'03'!AA64+'04'!AA64+'05'!AA64+'06'!AA64+'07'!AA64+'08'!AA64+'09'!AA64+'10'!AA64+'11'!AA64+'12'!AA64</f>
        <v>0</v>
      </c>
      <c r="AB64" s="239">
        <f>'01'!AB64+'02'!AB64+'03'!AB64+'04'!AB64+'05'!AB64+'06'!AB64+'07'!AB64+'08'!AB64+'09'!AB64+'10'!AB64+'11'!AB64+'12'!AB64</f>
        <v>0</v>
      </c>
      <c r="AC64" s="242">
        <f>'01'!AC64+'02'!AC64+'03'!AC64+'04'!AC64+'05'!AC64+'06'!AC64+'07'!AC64+'08'!AC64+'09'!AC64+'10'!AC64+'11'!AC64+'12'!AC64</f>
        <v>0</v>
      </c>
      <c r="AD64" s="240">
        <f>'01'!AD64+'02'!AD64+'03'!AD64+'04'!AD64+'05'!AD64+'06'!AD64+'07'!AD64+'08'!AD64+'09'!AD64+'10'!AD64+'11'!AD64+'12'!AD64</f>
        <v>0</v>
      </c>
      <c r="AE64" s="244">
        <f>'01'!AE64+'02'!AE64+'03'!AE64+'04'!AE64+'05'!AE64+'06'!AE64+'07'!AE64+'08'!AE64+'09'!AE64+'10'!AE64+'11'!AE64+'12'!AE64</f>
        <v>0</v>
      </c>
      <c r="AF64" s="259">
        <f>'01'!AF64+'02'!AF64+'03'!AF64+'04'!AF64+'05'!AF64+'06'!AF64+'07'!AF64+'08'!AF64+'09'!AF64+'10'!AF64+'11'!AF64+'12'!AF64</f>
        <v>0</v>
      </c>
      <c r="AG64" s="239">
        <f>'01'!AG64+'02'!AG64+'03'!AG64+'04'!AG64+'05'!AG64+'06'!AG64+'07'!AG64+'08'!AG64+'09'!AG64+'10'!AG64+'11'!AG64+'12'!AG64</f>
        <v>0</v>
      </c>
      <c r="AH64" s="240">
        <f>'01'!AH64+'02'!AH64+'03'!AH64+'04'!AH64+'05'!AH64+'06'!AH64+'07'!AH64+'08'!AH64+'09'!AH64+'10'!AH64+'11'!AH64+'12'!AH64</f>
        <v>0</v>
      </c>
      <c r="AI64" s="248">
        <f>'01'!AI64+'02'!AI64+'03'!AI64+'04'!AI64+'05'!AI64+'06'!AI64+'07'!AI64+'08'!AI64+'09'!AI64+'10'!AI64+'11'!AI64+'12'!AI64</f>
        <v>0</v>
      </c>
      <c r="AJ64" s="246">
        <f>'01'!AJ64+'02'!AJ64+'03'!AJ64+'04'!AJ64+'05'!AJ64+'06'!AJ64+'07'!AJ64+'08'!AJ64+'09'!AJ64+'10'!AJ64+'11'!AJ64+'12'!AJ64</f>
        <v>0</v>
      </c>
      <c r="AK64" s="240">
        <f>'01'!AK64+'02'!AK64+'03'!AK64+'04'!AK64+'05'!AK64+'06'!AK64+'07'!AK64+'08'!AK64+'09'!AK64+'10'!AK64+'11'!AK64+'12'!AK64</f>
        <v>0</v>
      </c>
      <c r="AL64" s="273">
        <f>'01'!AL64+'02'!AL64+'03'!AL64+'04'!AL64+'05'!AL64+'06'!AL64+'07'!AL64+'08'!AL64+'09'!AL64+'10'!AL64+'11'!AL64+'12'!AL64</f>
        <v>0</v>
      </c>
      <c r="AM64" s="274">
        <f>'01'!AM64+'02'!AM64+'03'!AM64+'04'!AM64+'05'!AM64+'06'!AM64+'07'!AM64+'08'!AM64+'09'!AM64+'10'!AM64+'11'!AM64+'12'!AM64</f>
        <v>0</v>
      </c>
      <c r="AN64" s="272">
        <f>'01'!AN64+'02'!AN64+'03'!AN64+'04'!AN64+'05'!AN64+'06'!AN64+'07'!AN64+'08'!AN64+'09'!AN64+'10'!AN64+'11'!AN64+'12'!AN64</f>
        <v>0</v>
      </c>
      <c r="AO64" s="240">
        <f>'01'!AO64+'02'!AO64+'03'!AO64+'04'!AO64+'05'!AO64+'06'!AO64+'07'!AO64+'08'!AO64+'09'!AO64+'10'!AO64+'11'!AO64+'12'!AO64</f>
        <v>0</v>
      </c>
      <c r="AP64" s="249">
        <f>'01'!AP64+'02'!AP64+'03'!AP64+'04'!AP64+'05'!AP64+'06'!AP64+'07'!AP64+'08'!AP64+'09'!AP64+'10'!AP64+'11'!AP64+'12'!AP64</f>
        <v>0</v>
      </c>
      <c r="AQ64" s="249">
        <f>'01'!AQ64+'02'!AQ64+'03'!AQ64+'04'!AQ64+'05'!AQ64+'06'!AQ64+'07'!AQ64+'08'!AQ64+'09'!AQ64+'10'!AQ64+'11'!AQ64+'12'!AQ64</f>
        <v>0</v>
      </c>
      <c r="AR64" s="250">
        <f>'01'!AR64+'02'!AR64+'03'!AR64+'04'!AR64+'05'!AR64+'06'!AR64+'07'!AR64+'08'!AR64+'09'!AR64+'10'!AR64+'11'!AR64+'12'!AR64</f>
        <v>0</v>
      </c>
      <c r="AS64" s="251">
        <f>'01'!AS64+'02'!AS64+'03'!AS64+'04'!AS64+'05'!AS64+'06'!AS64+'07'!AS64+'08'!AS64+'09'!AS64+'10'!AS64+'11'!AS64+'12'!AS64</f>
        <v>0</v>
      </c>
      <c r="AT64" s="260">
        <f>'01'!AT64+'02'!AT64+'03'!AT64+'04'!AT64+'05'!AT64+'06'!AT64+'07'!AT64+'08'!AT64+'09'!AT64+'10'!AT64+'11'!AT64+'12'!AT64</f>
        <v>0</v>
      </c>
      <c r="AU64" s="261">
        <f>'01'!AU64+'02'!AU64+'03'!AU64+'04'!AU64+'05'!AU64+'06'!AU64+'07'!AU64+'08'!AU64+'09'!AU64+'10'!AU64+'11'!AU64+'12'!AU64</f>
        <v>0</v>
      </c>
      <c r="AV64" s="252">
        <f>'01'!AV64+'02'!AV64+'03'!AV64+'04'!AV64+'05'!AV64+'06'!AV64+'07'!AV64+'08'!AV64+'09'!AV64+'10'!AV64+'11'!AV64+'12'!AV64</f>
        <v>0</v>
      </c>
      <c r="AW64" s="273">
        <f>'01'!AW64+'02'!AW64+'03'!AW64+'04'!AW64+'05'!AW64+'06'!AW64+'07'!AW64+'08'!AW64+'09'!AW64+'10'!AW64+'11'!AW64+'12'!AW64</f>
        <v>0</v>
      </c>
      <c r="AX64" s="274">
        <f>'01'!AX64+'02'!AX64+'03'!AX64+'04'!AX64+'05'!AX64+'06'!AX64+'07'!AX64+'08'!AX64+'09'!AX64+'10'!AX64+'11'!AX64+'12'!AX64</f>
        <v>0</v>
      </c>
      <c r="AY64" s="253" t="str">
        <f t="shared" si="3"/>
        <v/>
      </c>
      <c r="AZ64" s="254"/>
      <c r="BA64" s="254"/>
      <c r="BB64" s="254"/>
      <c r="BC64" s="254"/>
      <c r="BD64" s="254"/>
      <c r="BE64" s="254"/>
      <c r="BF64" s="254"/>
      <c r="BG64" s="254"/>
      <c r="BH64" s="254"/>
      <c r="BI64" s="212"/>
      <c r="BJ64" s="212"/>
      <c r="BK64" s="212"/>
      <c r="BL64" s="212"/>
      <c r="BM64" s="212"/>
      <c r="BX64" s="201"/>
      <c r="CA64" s="255" t="str">
        <f t="shared" si="7"/>
        <v/>
      </c>
      <c r="CB64" s="255" t="str">
        <f t="shared" si="8"/>
        <v/>
      </c>
      <c r="CC64" s="255" t="str">
        <f t="shared" si="9"/>
        <v/>
      </c>
      <c r="CD64" s="255" t="str">
        <f t="shared" si="10"/>
        <v/>
      </c>
      <c r="CE64" s="255" t="str">
        <f t="shared" si="11"/>
        <v/>
      </c>
      <c r="CF64" s="255"/>
      <c r="CG64" s="256">
        <f t="shared" si="4"/>
        <v>0</v>
      </c>
      <c r="CH64" s="256">
        <f t="shared" si="5"/>
        <v>0</v>
      </c>
      <c r="CI64" s="256">
        <f t="shared" si="0"/>
        <v>0</v>
      </c>
      <c r="CJ64" s="256">
        <f t="shared" si="1"/>
        <v>0</v>
      </c>
      <c r="CK64" s="256">
        <f t="shared" si="2"/>
        <v>0</v>
      </c>
    </row>
    <row r="65" spans="1:104" ht="16.350000000000001" customHeight="1" x14ac:dyDescent="0.2">
      <c r="A65" s="241" t="s">
        <v>66</v>
      </c>
      <c r="B65" s="233">
        <f t="shared" si="12"/>
        <v>1221</v>
      </c>
      <c r="C65" s="239">
        <f>'01'!C65+'02'!C65+'03'!C65+'04'!C65+'05'!C65+'06'!C65+'07'!C65+'08'!C65+'09'!C65+'10'!C65+'11'!C65+'12'!C65</f>
        <v>0</v>
      </c>
      <c r="D65" s="242">
        <f>'01'!D65+'02'!D65+'03'!D65+'04'!D65+'05'!D65+'06'!D65+'07'!D65+'08'!D65+'09'!D65+'10'!D65+'11'!D65+'12'!D65</f>
        <v>0</v>
      </c>
      <c r="E65" s="242">
        <f>'01'!E65+'02'!E65+'03'!E65+'04'!E65+'05'!E65+'06'!E65+'07'!E65+'08'!E65+'09'!E65+'10'!E65+'11'!E65+'12'!E65</f>
        <v>0</v>
      </c>
      <c r="F65" s="242">
        <f>'01'!F65+'02'!F65+'03'!F65+'04'!F65+'05'!F65+'06'!F65+'07'!F65+'08'!F65+'09'!F65+'10'!F65+'11'!F65+'12'!F65</f>
        <v>6</v>
      </c>
      <c r="G65" s="242">
        <f>'01'!G65+'02'!G65+'03'!G65+'04'!G65+'05'!G65+'06'!G65+'07'!G65+'08'!G65+'09'!G65+'10'!G65+'11'!G65+'12'!G65</f>
        <v>52</v>
      </c>
      <c r="H65" s="242">
        <f>'01'!H65+'02'!H65+'03'!H65+'04'!H65+'05'!H65+'06'!H65+'07'!H65+'08'!H65+'09'!H65+'10'!H65+'11'!H65+'12'!H65</f>
        <v>116</v>
      </c>
      <c r="I65" s="242">
        <f>'01'!I65+'02'!I65+'03'!I65+'04'!I65+'05'!I65+'06'!I65+'07'!I65+'08'!I65+'09'!I65+'10'!I65+'11'!I65+'12'!I65</f>
        <v>151</v>
      </c>
      <c r="J65" s="242">
        <f>'01'!J65+'02'!J65+'03'!J65+'04'!J65+'05'!J65+'06'!J65+'07'!J65+'08'!J65+'09'!J65+'10'!J65+'11'!J65+'12'!J65</f>
        <v>151</v>
      </c>
      <c r="K65" s="242">
        <f>'01'!K65+'02'!K65+'03'!K65+'04'!K65+'05'!K65+'06'!K65+'07'!K65+'08'!K65+'09'!K65+'10'!K65+'11'!K65+'12'!K65</f>
        <v>138</v>
      </c>
      <c r="L65" s="242">
        <f>'01'!L65+'02'!L65+'03'!L65+'04'!L65+'05'!L65+'06'!L65+'07'!L65+'08'!L65+'09'!L65+'10'!L65+'11'!L65+'12'!L65</f>
        <v>125</v>
      </c>
      <c r="M65" s="242">
        <f>'01'!M65+'02'!M65+'03'!M65+'04'!M65+'05'!M65+'06'!M65+'07'!M65+'08'!M65+'09'!M65+'10'!M65+'11'!M65+'12'!M65</f>
        <v>112</v>
      </c>
      <c r="N65" s="242">
        <f>'01'!N65+'02'!N65+'03'!N65+'04'!N65+'05'!N65+'06'!N65+'07'!N65+'08'!N65+'09'!N65+'10'!N65+'11'!N65+'12'!N65</f>
        <v>134</v>
      </c>
      <c r="O65" s="242">
        <f>'01'!O65+'02'!O65+'03'!O65+'04'!O65+'05'!O65+'06'!O65+'07'!O65+'08'!O65+'09'!O65+'10'!O65+'11'!O65+'12'!O65</f>
        <v>115</v>
      </c>
      <c r="P65" s="242">
        <f>'01'!P65+'02'!P65+'03'!P65+'04'!P65+'05'!P65+'06'!P65+'07'!P65+'08'!P65+'09'!P65+'10'!P65+'11'!P65+'12'!P65</f>
        <v>45</v>
      </c>
      <c r="Q65" s="242">
        <f>'01'!Q65+'02'!Q65+'03'!Q65+'04'!Q65+'05'!Q65+'06'!Q65+'07'!Q65+'08'!Q65+'09'!Q65+'10'!Q65+'11'!Q65+'12'!Q65</f>
        <v>20</v>
      </c>
      <c r="R65" s="242">
        <f>'01'!R65+'02'!R65+'03'!R65+'04'!R65+'05'!R65+'06'!R65+'07'!R65+'08'!R65+'09'!R65+'10'!R65+'11'!R65+'12'!R65</f>
        <v>27</v>
      </c>
      <c r="S65" s="240">
        <f>'01'!S65+'02'!S65+'03'!S65+'04'!S65+'05'!S65+'06'!S65+'07'!S65+'08'!S65+'09'!S65+'10'!S65+'11'!S65+'12'!S65</f>
        <v>29</v>
      </c>
      <c r="T65" s="257">
        <f>'01'!T65+'02'!T65+'03'!T65+'04'!T65+'05'!T65+'06'!T65+'07'!T65+'08'!T65+'09'!T65+'10'!T65+'11'!T65+'12'!T65</f>
        <v>1215</v>
      </c>
      <c r="U65" s="239">
        <f>'01'!U65+'02'!U65+'03'!U65+'04'!U65+'05'!U65+'06'!U65+'07'!U65+'08'!U65+'09'!U65+'10'!U65+'11'!U65+'12'!U65</f>
        <v>265</v>
      </c>
      <c r="V65" s="240">
        <f>'01'!V65+'02'!V65+'03'!V65+'04'!V65+'05'!V65+'06'!V65+'07'!V65+'08'!V65+'09'!V65+'10'!V65+'11'!V65+'12'!V65</f>
        <v>956</v>
      </c>
      <c r="W65" s="241">
        <f>'01'!W65+'02'!W65+'03'!W65+'04'!W65+'05'!W65+'06'!W65+'07'!W65+'08'!W65+'09'!W65+'10'!W65+'11'!W65+'12'!W65</f>
        <v>0</v>
      </c>
      <c r="X65" s="239">
        <f>'01'!X65+'02'!X65+'03'!X65+'04'!X65+'05'!X65+'06'!X65+'07'!X65+'08'!X65+'09'!X65+'10'!X65+'11'!X65+'12'!X65</f>
        <v>0</v>
      </c>
      <c r="Y65" s="242">
        <f>'01'!Y65+'02'!Y65+'03'!Y65+'04'!Y65+'05'!Y65+'06'!Y65+'07'!Y65+'08'!Y65+'09'!Y65+'10'!Y65+'11'!Y65+'12'!Y65</f>
        <v>0</v>
      </c>
      <c r="Z65" s="240">
        <f>'01'!Z65+'02'!Z65+'03'!Z65+'04'!Z65+'05'!Z65+'06'!Z65+'07'!Z65+'08'!Z65+'09'!Z65+'10'!Z65+'11'!Z65+'12'!Z65</f>
        <v>0</v>
      </c>
      <c r="AA65" s="264">
        <f>'01'!AA65+'02'!AA65+'03'!AA65+'04'!AA65+'05'!AA65+'06'!AA65+'07'!AA65+'08'!AA65+'09'!AA65+'10'!AA65+'11'!AA65+'12'!AA65</f>
        <v>933</v>
      </c>
      <c r="AB65" s="239">
        <f>'01'!AB65+'02'!AB65+'03'!AB65+'04'!AB65+'05'!AB65+'06'!AB65+'07'!AB65+'08'!AB65+'09'!AB65+'10'!AB65+'11'!AB65+'12'!AB65</f>
        <v>0</v>
      </c>
      <c r="AC65" s="242">
        <f>'01'!AC65+'02'!AC65+'03'!AC65+'04'!AC65+'05'!AC65+'06'!AC65+'07'!AC65+'08'!AC65+'09'!AC65+'10'!AC65+'11'!AC65+'12'!AC65</f>
        <v>933</v>
      </c>
      <c r="AD65" s="240">
        <f>'01'!AD65+'02'!AD65+'03'!AD65+'04'!AD65+'05'!AD65+'06'!AD65+'07'!AD65+'08'!AD65+'09'!AD65+'10'!AD65+'11'!AD65+'12'!AD65</f>
        <v>0</v>
      </c>
      <c r="AE65" s="244">
        <f>'01'!AE65+'02'!AE65+'03'!AE65+'04'!AE65+'05'!AE65+'06'!AE65+'07'!AE65+'08'!AE65+'09'!AE65+'10'!AE65+'11'!AE65+'12'!AE65</f>
        <v>0</v>
      </c>
      <c r="AF65" s="240">
        <f>'01'!AF65+'02'!AF65+'03'!AF65+'04'!AF65+'05'!AF65+'06'!AF65+'07'!AF65+'08'!AF65+'09'!AF65+'10'!AF65+'11'!AF65+'12'!AF65</f>
        <v>0</v>
      </c>
      <c r="AG65" s="239">
        <f>'01'!AG65+'02'!AG65+'03'!AG65+'04'!AG65+'05'!AG65+'06'!AG65+'07'!AG65+'08'!AG65+'09'!AG65+'10'!AG65+'11'!AG65+'12'!AG65</f>
        <v>111</v>
      </c>
      <c r="AH65" s="240">
        <f>'01'!AH65+'02'!AH65+'03'!AH65+'04'!AH65+'05'!AH65+'06'!AH65+'07'!AH65+'08'!AH65+'09'!AH65+'10'!AH65+'11'!AH65+'12'!AH65</f>
        <v>30</v>
      </c>
      <c r="AI65" s="248">
        <f>'01'!AI65+'02'!AI65+'03'!AI65+'04'!AI65+'05'!AI65+'06'!AI65+'07'!AI65+'08'!AI65+'09'!AI65+'10'!AI65+'11'!AI65+'12'!AI65</f>
        <v>21</v>
      </c>
      <c r="AJ65" s="246">
        <f>'01'!AJ65+'02'!AJ65+'03'!AJ65+'04'!AJ65+'05'!AJ65+'06'!AJ65+'07'!AJ65+'08'!AJ65+'09'!AJ65+'10'!AJ65+'11'!AJ65+'12'!AJ65</f>
        <v>0</v>
      </c>
      <c r="AK65" s="240">
        <f>'01'!AK65+'02'!AK65+'03'!AK65+'04'!AK65+'05'!AK65+'06'!AK65+'07'!AK65+'08'!AK65+'09'!AK65+'10'!AK65+'11'!AK65+'12'!AK65</f>
        <v>0</v>
      </c>
      <c r="AL65" s="273">
        <f>'01'!AL65+'02'!AL65+'03'!AL65+'04'!AL65+'05'!AL65+'06'!AL65+'07'!AL65+'08'!AL65+'09'!AL65+'10'!AL65+'11'!AL65+'12'!AL65</f>
        <v>0</v>
      </c>
      <c r="AM65" s="274">
        <f>'01'!AM65+'02'!AM65+'03'!AM65+'04'!AM65+'05'!AM65+'06'!AM65+'07'!AM65+'08'!AM65+'09'!AM65+'10'!AM65+'11'!AM65+'12'!AM65</f>
        <v>100</v>
      </c>
      <c r="AN65" s="272">
        <f>'01'!AN65+'02'!AN65+'03'!AN65+'04'!AN65+'05'!AN65+'06'!AN65+'07'!AN65+'08'!AN65+'09'!AN65+'10'!AN65+'11'!AN65+'12'!AN65</f>
        <v>0</v>
      </c>
      <c r="AO65" s="240">
        <f>'01'!AO65+'02'!AO65+'03'!AO65+'04'!AO65+'05'!AO65+'06'!AO65+'07'!AO65+'08'!AO65+'09'!AO65+'10'!AO65+'11'!AO65+'12'!AO65</f>
        <v>0</v>
      </c>
      <c r="AP65" s="249">
        <f>'01'!AP65+'02'!AP65+'03'!AP65+'04'!AP65+'05'!AP65+'06'!AP65+'07'!AP65+'08'!AP65+'09'!AP65+'10'!AP65+'11'!AP65+'12'!AP65</f>
        <v>0</v>
      </c>
      <c r="AQ65" s="249">
        <f>'01'!AQ65+'02'!AQ65+'03'!AQ65+'04'!AQ65+'05'!AQ65+'06'!AQ65+'07'!AQ65+'08'!AQ65+'09'!AQ65+'10'!AQ65+'11'!AQ65+'12'!AQ65</f>
        <v>0</v>
      </c>
      <c r="AR65" s="250">
        <f>'01'!AR65+'02'!AR65+'03'!AR65+'04'!AR65+'05'!AR65+'06'!AR65+'07'!AR65+'08'!AR65+'09'!AR65+'10'!AR65+'11'!AR65+'12'!AR65</f>
        <v>0</v>
      </c>
      <c r="AS65" s="251">
        <f>'01'!AS65+'02'!AS65+'03'!AS65+'04'!AS65+'05'!AS65+'06'!AS65+'07'!AS65+'08'!AS65+'09'!AS65+'10'!AS65+'11'!AS65+'12'!AS65</f>
        <v>0</v>
      </c>
      <c r="AT65" s="260">
        <f>'01'!AT65+'02'!AT65+'03'!AT65+'04'!AT65+'05'!AT65+'06'!AT65+'07'!AT65+'08'!AT65+'09'!AT65+'10'!AT65+'11'!AT65+'12'!AT65</f>
        <v>0</v>
      </c>
      <c r="AU65" s="261">
        <f>'01'!AU65+'02'!AU65+'03'!AU65+'04'!AU65+'05'!AU65+'06'!AU65+'07'!AU65+'08'!AU65+'09'!AU65+'10'!AU65+'11'!AU65+'12'!AU65</f>
        <v>0</v>
      </c>
      <c r="AV65" s="252">
        <f>'01'!AV65+'02'!AV65+'03'!AV65+'04'!AV65+'05'!AV65+'06'!AV65+'07'!AV65+'08'!AV65+'09'!AV65+'10'!AV65+'11'!AV65+'12'!AV65</f>
        <v>0</v>
      </c>
      <c r="AW65" s="273">
        <f>'01'!AW65+'02'!AW65+'03'!AW65+'04'!AW65+'05'!AW65+'06'!AW65+'07'!AW65+'08'!AW65+'09'!AW65+'10'!AW65+'11'!AW65+'12'!AW65</f>
        <v>0</v>
      </c>
      <c r="AX65" s="274">
        <f>'01'!AX65+'02'!AX65+'03'!AX65+'04'!AX65+'05'!AX65+'06'!AX65+'07'!AX65+'08'!AX65+'09'!AX65+'10'!AX65+'11'!AX65+'12'!AX65</f>
        <v>0</v>
      </c>
      <c r="AY65" s="253" t="str">
        <f t="shared" si="3"/>
        <v/>
      </c>
      <c r="AZ65" s="254"/>
      <c r="BA65" s="254"/>
      <c r="BB65" s="254"/>
      <c r="BC65" s="254"/>
      <c r="BD65" s="254"/>
      <c r="BE65" s="254"/>
      <c r="BF65" s="254"/>
      <c r="BG65" s="254"/>
      <c r="BH65" s="254"/>
      <c r="BI65" s="212"/>
      <c r="BJ65" s="212"/>
      <c r="BK65" s="212"/>
      <c r="BL65" s="212"/>
      <c r="BM65" s="212"/>
      <c r="BX65" s="201"/>
      <c r="CA65" s="255" t="str">
        <f t="shared" si="7"/>
        <v/>
      </c>
      <c r="CB65" s="255" t="str">
        <f t="shared" si="8"/>
        <v/>
      </c>
      <c r="CC65" s="255" t="str">
        <f t="shared" si="9"/>
        <v/>
      </c>
      <c r="CD65" s="255" t="str">
        <f t="shared" si="10"/>
        <v/>
      </c>
      <c r="CE65" s="255" t="str">
        <f t="shared" si="11"/>
        <v/>
      </c>
      <c r="CF65" s="255"/>
      <c r="CG65" s="256">
        <f t="shared" si="4"/>
        <v>0</v>
      </c>
      <c r="CH65" s="256">
        <f t="shared" si="5"/>
        <v>0</v>
      </c>
      <c r="CI65" s="256">
        <f t="shared" si="0"/>
        <v>0</v>
      </c>
      <c r="CJ65" s="256">
        <f t="shared" si="1"/>
        <v>0</v>
      </c>
      <c r="CK65" s="256">
        <f t="shared" si="2"/>
        <v>0</v>
      </c>
    </row>
    <row r="66" spans="1:104" ht="16.350000000000001" hidden="1" customHeight="1" x14ac:dyDescent="0.2">
      <c r="A66" s="241" t="s">
        <v>67</v>
      </c>
      <c r="B66" s="233">
        <f>SUM(L66+M66+N66+O66+P66+Q66+R66+S66)</f>
        <v>0</v>
      </c>
      <c r="C66" s="275">
        <f>'01'!C66+'02'!C66+'03'!C66+'04'!C66+'05'!C66+'06'!C66+'07'!C66+'08'!C66+'09'!C66+'10'!C66+'11'!C66+'12'!C66</f>
        <v>0</v>
      </c>
      <c r="D66" s="276">
        <f>'01'!D66+'02'!D66+'03'!D66+'04'!D66+'05'!D66+'06'!D66+'07'!D66+'08'!D66+'09'!D66+'10'!D66+'11'!D66+'12'!D66</f>
        <v>0</v>
      </c>
      <c r="E66" s="276">
        <f>'01'!E66+'02'!E66+'03'!E66+'04'!E66+'05'!E66+'06'!E66+'07'!E66+'08'!E66+'09'!E66+'10'!E66+'11'!E66+'12'!E66</f>
        <v>0</v>
      </c>
      <c r="F66" s="276">
        <f>'01'!F66+'02'!F66+'03'!F66+'04'!F66+'05'!F66+'06'!F66+'07'!F66+'08'!F66+'09'!F66+'10'!F66+'11'!F66+'12'!F66</f>
        <v>0</v>
      </c>
      <c r="G66" s="276">
        <f>'01'!G66+'02'!G66+'03'!G66+'04'!G66+'05'!G66+'06'!G66+'07'!G66+'08'!G66+'09'!G66+'10'!G66+'11'!G66+'12'!G66</f>
        <v>0</v>
      </c>
      <c r="H66" s="276">
        <f>'01'!H66+'02'!H66+'03'!H66+'04'!H66+'05'!H66+'06'!H66+'07'!H66+'08'!H66+'09'!H66+'10'!H66+'11'!H66+'12'!H66</f>
        <v>0</v>
      </c>
      <c r="I66" s="276">
        <f>'01'!I66+'02'!I66+'03'!I66+'04'!I66+'05'!I66+'06'!I66+'07'!I66+'08'!I66+'09'!I66+'10'!I66+'11'!I66+'12'!I66</f>
        <v>0</v>
      </c>
      <c r="J66" s="276">
        <f>'01'!J66+'02'!J66+'03'!J66+'04'!J66+'05'!J66+'06'!J66+'07'!J66+'08'!J66+'09'!J66+'10'!J66+'11'!J66+'12'!J66</f>
        <v>0</v>
      </c>
      <c r="K66" s="276">
        <f>'01'!K66+'02'!K66+'03'!K66+'04'!K66+'05'!K66+'06'!K66+'07'!K66+'08'!K66+'09'!K66+'10'!K66+'11'!K66+'12'!K66</f>
        <v>0</v>
      </c>
      <c r="L66" s="242">
        <f>'01'!L66+'02'!L66+'03'!L66+'04'!L66+'05'!L66+'06'!L66+'07'!L66+'08'!L66+'09'!L66+'10'!L66+'11'!L66+'12'!L66</f>
        <v>0</v>
      </c>
      <c r="M66" s="242">
        <f>'01'!M66+'02'!M66+'03'!M66+'04'!M66+'05'!M66+'06'!M66+'07'!M66+'08'!M66+'09'!M66+'10'!M66+'11'!M66+'12'!M66</f>
        <v>0</v>
      </c>
      <c r="N66" s="242">
        <f>'01'!N66+'02'!N66+'03'!N66+'04'!N66+'05'!N66+'06'!N66+'07'!N66+'08'!N66+'09'!N66+'10'!N66+'11'!N66+'12'!N66</f>
        <v>0</v>
      </c>
      <c r="O66" s="242">
        <f>'01'!O66+'02'!O66+'03'!O66+'04'!O66+'05'!O66+'06'!O66+'07'!O66+'08'!O66+'09'!O66+'10'!O66+'11'!O66+'12'!O66</f>
        <v>0</v>
      </c>
      <c r="P66" s="242">
        <f>'01'!P66+'02'!P66+'03'!P66+'04'!P66+'05'!P66+'06'!P66+'07'!P66+'08'!P66+'09'!P66+'10'!P66+'11'!P66+'12'!P66</f>
        <v>0</v>
      </c>
      <c r="Q66" s="242">
        <f>'01'!Q66+'02'!Q66+'03'!Q66+'04'!Q66+'05'!Q66+'06'!Q66+'07'!Q66+'08'!Q66+'09'!Q66+'10'!Q66+'11'!Q66+'12'!Q66</f>
        <v>0</v>
      </c>
      <c r="R66" s="242">
        <f>'01'!R66+'02'!R66+'03'!R66+'04'!R66+'05'!R66+'06'!R66+'07'!R66+'08'!R66+'09'!R66+'10'!R66+'11'!R66+'12'!R66</f>
        <v>0</v>
      </c>
      <c r="S66" s="240">
        <f>'01'!S66+'02'!S66+'03'!S66+'04'!S66+'05'!S66+'06'!S66+'07'!S66+'08'!S66+'09'!S66+'10'!S66+'11'!S66+'12'!S66</f>
        <v>0</v>
      </c>
      <c r="T66" s="257">
        <f>'01'!T66+'02'!T66+'03'!T66+'04'!T66+'05'!T66+'06'!T66+'07'!T66+'08'!T66+'09'!T66+'10'!T66+'11'!T66+'12'!T66</f>
        <v>0</v>
      </c>
      <c r="U66" s="239">
        <f>'01'!U66+'02'!U66+'03'!U66+'04'!U66+'05'!U66+'06'!U66+'07'!U66+'08'!U66+'09'!U66+'10'!U66+'11'!U66+'12'!U66</f>
        <v>0</v>
      </c>
      <c r="V66" s="240">
        <f>'01'!V66+'02'!V66+'03'!V66+'04'!V66+'05'!V66+'06'!V66+'07'!V66+'08'!V66+'09'!V66+'10'!V66+'11'!V66+'12'!V66</f>
        <v>0</v>
      </c>
      <c r="W66" s="241">
        <f>'01'!W66+'02'!W66+'03'!W66+'04'!W66+'05'!W66+'06'!W66+'07'!W66+'08'!W66+'09'!W66+'10'!W66+'11'!W66+'12'!W66</f>
        <v>0</v>
      </c>
      <c r="X66" s="239">
        <f>'01'!X66+'02'!X66+'03'!X66+'04'!X66+'05'!X66+'06'!X66+'07'!X66+'08'!X66+'09'!X66+'10'!X66+'11'!X66+'12'!X66</f>
        <v>0</v>
      </c>
      <c r="Y66" s="242">
        <f>'01'!Y66+'02'!Y66+'03'!Y66+'04'!Y66+'05'!Y66+'06'!Y66+'07'!Y66+'08'!Y66+'09'!Y66+'10'!Y66+'11'!Y66+'12'!Y66</f>
        <v>0</v>
      </c>
      <c r="Z66" s="240">
        <f>'01'!Z66+'02'!Z66+'03'!Z66+'04'!Z66+'05'!Z66+'06'!Z66+'07'!Z66+'08'!Z66+'09'!Z66+'10'!Z66+'11'!Z66+'12'!Z66</f>
        <v>0</v>
      </c>
      <c r="AA66" s="264">
        <f>'01'!AA66+'02'!AA66+'03'!AA66+'04'!AA66+'05'!AA66+'06'!AA66+'07'!AA66+'08'!AA66+'09'!AA66+'10'!AA66+'11'!AA66+'12'!AA66</f>
        <v>0</v>
      </c>
      <c r="AB66" s="239">
        <f>'01'!AB66+'02'!AB66+'03'!AB66+'04'!AB66+'05'!AB66+'06'!AB66+'07'!AB66+'08'!AB66+'09'!AB66+'10'!AB66+'11'!AB66+'12'!AB66</f>
        <v>0</v>
      </c>
      <c r="AC66" s="242">
        <f>'01'!AC66+'02'!AC66+'03'!AC66+'04'!AC66+'05'!AC66+'06'!AC66+'07'!AC66+'08'!AC66+'09'!AC66+'10'!AC66+'11'!AC66+'12'!AC66</f>
        <v>0</v>
      </c>
      <c r="AD66" s="240">
        <f>'01'!AD66+'02'!AD66+'03'!AD66+'04'!AD66+'05'!AD66+'06'!AD66+'07'!AD66+'08'!AD66+'09'!AD66+'10'!AD66+'11'!AD66+'12'!AD66</f>
        <v>0</v>
      </c>
      <c r="AE66" s="244">
        <f>'01'!AE66+'02'!AE66+'03'!AE66+'04'!AE66+'05'!AE66+'06'!AE66+'07'!AE66+'08'!AE66+'09'!AE66+'10'!AE66+'11'!AE66+'12'!AE66</f>
        <v>0</v>
      </c>
      <c r="AF66" s="240">
        <f>'01'!AF66+'02'!AF66+'03'!AF66+'04'!AF66+'05'!AF66+'06'!AF66+'07'!AF66+'08'!AF66+'09'!AF66+'10'!AF66+'11'!AF66+'12'!AF66</f>
        <v>0</v>
      </c>
      <c r="AG66" s="239">
        <f>'01'!AG66+'02'!AG66+'03'!AG66+'04'!AG66+'05'!AG66+'06'!AG66+'07'!AG66+'08'!AG66+'09'!AG66+'10'!AG66+'11'!AG66+'12'!AG66</f>
        <v>0</v>
      </c>
      <c r="AH66" s="240">
        <f>'01'!AH66+'02'!AH66+'03'!AH66+'04'!AH66+'05'!AH66+'06'!AH66+'07'!AH66+'08'!AH66+'09'!AH66+'10'!AH66+'11'!AH66+'12'!AH66</f>
        <v>0</v>
      </c>
      <c r="AI66" s="248">
        <f>'01'!AI66+'02'!AI66+'03'!AI66+'04'!AI66+'05'!AI66+'06'!AI66+'07'!AI66+'08'!AI66+'09'!AI66+'10'!AI66+'11'!AI66+'12'!AI66</f>
        <v>0</v>
      </c>
      <c r="AJ66" s="246">
        <f>'01'!AJ66+'02'!AJ66+'03'!AJ66+'04'!AJ66+'05'!AJ66+'06'!AJ66+'07'!AJ66+'08'!AJ66+'09'!AJ66+'10'!AJ66+'11'!AJ66+'12'!AJ66</f>
        <v>0</v>
      </c>
      <c r="AK66" s="240">
        <f>'01'!AK66+'02'!AK66+'03'!AK66+'04'!AK66+'05'!AK66+'06'!AK66+'07'!AK66+'08'!AK66+'09'!AK66+'10'!AK66+'11'!AK66+'12'!AK66</f>
        <v>0</v>
      </c>
      <c r="AL66" s="273">
        <f>'01'!AL66+'02'!AL66+'03'!AL66+'04'!AL66+'05'!AL66+'06'!AL66+'07'!AL66+'08'!AL66+'09'!AL66+'10'!AL66+'11'!AL66+'12'!AL66</f>
        <v>0</v>
      </c>
      <c r="AM66" s="274">
        <f>'01'!AM66+'02'!AM66+'03'!AM66+'04'!AM66+'05'!AM66+'06'!AM66+'07'!AM66+'08'!AM66+'09'!AM66+'10'!AM66+'11'!AM66+'12'!AM66</f>
        <v>0</v>
      </c>
      <c r="AN66" s="272">
        <f>'01'!AN66+'02'!AN66+'03'!AN66+'04'!AN66+'05'!AN66+'06'!AN66+'07'!AN66+'08'!AN66+'09'!AN66+'10'!AN66+'11'!AN66+'12'!AN66</f>
        <v>0</v>
      </c>
      <c r="AO66" s="240">
        <f>'01'!AO66+'02'!AO66+'03'!AO66+'04'!AO66+'05'!AO66+'06'!AO66+'07'!AO66+'08'!AO66+'09'!AO66+'10'!AO66+'11'!AO66+'12'!AO66</f>
        <v>0</v>
      </c>
      <c r="AP66" s="249">
        <f>'01'!AP66+'02'!AP66+'03'!AP66+'04'!AP66+'05'!AP66+'06'!AP66+'07'!AP66+'08'!AP66+'09'!AP66+'10'!AP66+'11'!AP66+'12'!AP66</f>
        <v>0</v>
      </c>
      <c r="AQ66" s="249">
        <f>'01'!AQ66+'02'!AQ66+'03'!AQ66+'04'!AQ66+'05'!AQ66+'06'!AQ66+'07'!AQ66+'08'!AQ66+'09'!AQ66+'10'!AQ66+'11'!AQ66+'12'!AQ66</f>
        <v>0</v>
      </c>
      <c r="AR66" s="250">
        <f>'01'!AR66+'02'!AR66+'03'!AR66+'04'!AR66+'05'!AR66+'06'!AR66+'07'!AR66+'08'!AR66+'09'!AR66+'10'!AR66+'11'!AR66+'12'!AR66</f>
        <v>0</v>
      </c>
      <c r="AS66" s="251">
        <f>'01'!AS66+'02'!AS66+'03'!AS66+'04'!AS66+'05'!AS66+'06'!AS66+'07'!AS66+'08'!AS66+'09'!AS66+'10'!AS66+'11'!AS66+'12'!AS66</f>
        <v>0</v>
      </c>
      <c r="AT66" s="260">
        <f>'01'!AT66+'02'!AT66+'03'!AT66+'04'!AT66+'05'!AT66+'06'!AT66+'07'!AT66+'08'!AT66+'09'!AT66+'10'!AT66+'11'!AT66+'12'!AT66</f>
        <v>0</v>
      </c>
      <c r="AU66" s="261">
        <f>'01'!AU66+'02'!AU66+'03'!AU66+'04'!AU66+'05'!AU66+'06'!AU66+'07'!AU66+'08'!AU66+'09'!AU66+'10'!AU66+'11'!AU66+'12'!AU66</f>
        <v>0</v>
      </c>
      <c r="AV66" s="252">
        <f>'01'!AV66+'02'!AV66+'03'!AV66+'04'!AV66+'05'!AV66+'06'!AV66+'07'!AV66+'08'!AV66+'09'!AV66+'10'!AV66+'11'!AV66+'12'!AV66</f>
        <v>0</v>
      </c>
      <c r="AW66" s="273">
        <f>'01'!AW66+'02'!AW66+'03'!AW66+'04'!AW66+'05'!AW66+'06'!AW66+'07'!AW66+'08'!AW66+'09'!AW66+'10'!AW66+'11'!AW66+'12'!AW66</f>
        <v>0</v>
      </c>
      <c r="AX66" s="274">
        <f>'01'!AX66+'02'!AX66+'03'!AX66+'04'!AX66+'05'!AX66+'06'!AX66+'07'!AX66+'08'!AX66+'09'!AX66+'10'!AX66+'11'!AX66+'12'!AX66</f>
        <v>0</v>
      </c>
      <c r="AY66" s="253" t="str">
        <f t="shared" si="3"/>
        <v/>
      </c>
      <c r="AZ66" s="254"/>
      <c r="BA66" s="254"/>
      <c r="BB66" s="254"/>
      <c r="BC66" s="254"/>
      <c r="BD66" s="254"/>
      <c r="BE66" s="254"/>
      <c r="BF66" s="254"/>
      <c r="BG66" s="254"/>
      <c r="BH66" s="254"/>
      <c r="BI66" s="212"/>
      <c r="BJ66" s="212"/>
      <c r="BK66" s="212"/>
      <c r="BL66" s="212"/>
      <c r="BM66" s="212"/>
      <c r="BX66" s="201"/>
      <c r="CA66" s="255" t="str">
        <f t="shared" si="7"/>
        <v/>
      </c>
      <c r="CB66" s="255" t="str">
        <f t="shared" si="8"/>
        <v/>
      </c>
      <c r="CC66" s="255" t="str">
        <f t="shared" si="9"/>
        <v/>
      </c>
      <c r="CD66" s="255" t="str">
        <f t="shared" si="10"/>
        <v/>
      </c>
      <c r="CE66" s="255" t="str">
        <f t="shared" si="11"/>
        <v/>
      </c>
      <c r="CF66" s="255"/>
      <c r="CG66" s="256">
        <f t="shared" si="4"/>
        <v>0</v>
      </c>
      <c r="CH66" s="256">
        <f t="shared" si="5"/>
        <v>0</v>
      </c>
      <c r="CI66" s="256">
        <f t="shared" si="0"/>
        <v>0</v>
      </c>
      <c r="CJ66" s="256">
        <f t="shared" si="1"/>
        <v>0</v>
      </c>
      <c r="CK66" s="256">
        <f t="shared" si="2"/>
        <v>0</v>
      </c>
    </row>
    <row r="67" spans="1:104" ht="16.350000000000001" hidden="1" customHeight="1" x14ac:dyDescent="0.2">
      <c r="A67" s="241" t="s">
        <v>68</v>
      </c>
      <c r="B67" s="233">
        <f>SUM(C67:S67)</f>
        <v>0</v>
      </c>
      <c r="C67" s="239">
        <f>'01'!C67+'02'!C67+'03'!C67+'04'!C67+'05'!C67+'06'!C67+'07'!C67+'08'!C67+'09'!C67+'10'!C67+'11'!C67+'12'!C67</f>
        <v>0</v>
      </c>
      <c r="D67" s="242">
        <f>'01'!D67+'02'!D67+'03'!D67+'04'!D67+'05'!D67+'06'!D67+'07'!D67+'08'!D67+'09'!D67+'10'!D67+'11'!D67+'12'!D67</f>
        <v>0</v>
      </c>
      <c r="E67" s="242">
        <f>'01'!E67+'02'!E67+'03'!E67+'04'!E67+'05'!E67+'06'!E67+'07'!E67+'08'!E67+'09'!E67+'10'!E67+'11'!E67+'12'!E67</f>
        <v>0</v>
      </c>
      <c r="F67" s="242">
        <f>'01'!F67+'02'!F67+'03'!F67+'04'!F67+'05'!F67+'06'!F67+'07'!F67+'08'!F67+'09'!F67+'10'!F67+'11'!F67+'12'!F67</f>
        <v>0</v>
      </c>
      <c r="G67" s="242">
        <f>'01'!G67+'02'!G67+'03'!G67+'04'!G67+'05'!G67+'06'!G67+'07'!G67+'08'!G67+'09'!G67+'10'!G67+'11'!G67+'12'!G67</f>
        <v>0</v>
      </c>
      <c r="H67" s="242">
        <f>'01'!H67+'02'!H67+'03'!H67+'04'!H67+'05'!H67+'06'!H67+'07'!H67+'08'!H67+'09'!H67+'10'!H67+'11'!H67+'12'!H67</f>
        <v>0</v>
      </c>
      <c r="I67" s="242">
        <f>'01'!I67+'02'!I67+'03'!I67+'04'!I67+'05'!I67+'06'!I67+'07'!I67+'08'!I67+'09'!I67+'10'!I67+'11'!I67+'12'!I67</f>
        <v>0</v>
      </c>
      <c r="J67" s="242">
        <f>'01'!J67+'02'!J67+'03'!J67+'04'!J67+'05'!J67+'06'!J67+'07'!J67+'08'!J67+'09'!J67+'10'!J67+'11'!J67+'12'!J67</f>
        <v>0</v>
      </c>
      <c r="K67" s="242">
        <f>'01'!K67+'02'!K67+'03'!K67+'04'!K67+'05'!K67+'06'!K67+'07'!K67+'08'!K67+'09'!K67+'10'!K67+'11'!K67+'12'!K67</f>
        <v>0</v>
      </c>
      <c r="L67" s="242">
        <f>'01'!L67+'02'!L67+'03'!L67+'04'!L67+'05'!L67+'06'!L67+'07'!L67+'08'!L67+'09'!L67+'10'!L67+'11'!L67+'12'!L67</f>
        <v>0</v>
      </c>
      <c r="M67" s="242">
        <f>'01'!M67+'02'!M67+'03'!M67+'04'!M67+'05'!M67+'06'!M67+'07'!M67+'08'!M67+'09'!M67+'10'!M67+'11'!M67+'12'!M67</f>
        <v>0</v>
      </c>
      <c r="N67" s="242">
        <f>'01'!N67+'02'!N67+'03'!N67+'04'!N67+'05'!N67+'06'!N67+'07'!N67+'08'!N67+'09'!N67+'10'!N67+'11'!N67+'12'!N67</f>
        <v>0</v>
      </c>
      <c r="O67" s="242">
        <f>'01'!O67+'02'!O67+'03'!O67+'04'!O67+'05'!O67+'06'!O67+'07'!O67+'08'!O67+'09'!O67+'10'!O67+'11'!O67+'12'!O67</f>
        <v>0</v>
      </c>
      <c r="P67" s="242">
        <f>'01'!P67+'02'!P67+'03'!P67+'04'!P67+'05'!P67+'06'!P67+'07'!P67+'08'!P67+'09'!P67+'10'!P67+'11'!P67+'12'!P67</f>
        <v>0</v>
      </c>
      <c r="Q67" s="242">
        <f>'01'!Q67+'02'!Q67+'03'!Q67+'04'!Q67+'05'!Q67+'06'!Q67+'07'!Q67+'08'!Q67+'09'!Q67+'10'!Q67+'11'!Q67+'12'!Q67</f>
        <v>0</v>
      </c>
      <c r="R67" s="242">
        <f>'01'!R67+'02'!R67+'03'!R67+'04'!R67+'05'!R67+'06'!R67+'07'!R67+'08'!R67+'09'!R67+'10'!R67+'11'!R67+'12'!R67</f>
        <v>0</v>
      </c>
      <c r="S67" s="240">
        <f>'01'!S67+'02'!S67+'03'!S67+'04'!S67+'05'!S67+'06'!S67+'07'!S67+'08'!S67+'09'!S67+'10'!S67+'11'!S67+'12'!S67</f>
        <v>0</v>
      </c>
      <c r="T67" s="257">
        <f>'01'!T67+'02'!T67+'03'!T67+'04'!T67+'05'!T67+'06'!T67+'07'!T67+'08'!T67+'09'!T67+'10'!T67+'11'!T67+'12'!T67</f>
        <v>0</v>
      </c>
      <c r="U67" s="239">
        <f>'01'!U67+'02'!U67+'03'!U67+'04'!U67+'05'!U67+'06'!U67+'07'!U67+'08'!U67+'09'!U67+'10'!U67+'11'!U67+'12'!U67</f>
        <v>0</v>
      </c>
      <c r="V67" s="240">
        <f>'01'!V67+'02'!V67+'03'!V67+'04'!V67+'05'!V67+'06'!V67+'07'!V67+'08'!V67+'09'!V67+'10'!V67+'11'!V67+'12'!V67</f>
        <v>0</v>
      </c>
      <c r="W67" s="241">
        <f>'01'!W67+'02'!W67+'03'!W67+'04'!W67+'05'!W67+'06'!W67+'07'!W67+'08'!W67+'09'!W67+'10'!W67+'11'!W67+'12'!W67</f>
        <v>0</v>
      </c>
      <c r="X67" s="239">
        <f>'01'!X67+'02'!X67+'03'!X67+'04'!X67+'05'!X67+'06'!X67+'07'!X67+'08'!X67+'09'!X67+'10'!X67+'11'!X67+'12'!X67</f>
        <v>0</v>
      </c>
      <c r="Y67" s="242">
        <f>'01'!Y67+'02'!Y67+'03'!Y67+'04'!Y67+'05'!Y67+'06'!Y67+'07'!Y67+'08'!Y67+'09'!Y67+'10'!Y67+'11'!Y67+'12'!Y67</f>
        <v>0</v>
      </c>
      <c r="Z67" s="240">
        <f>'01'!Z67+'02'!Z67+'03'!Z67+'04'!Z67+'05'!Z67+'06'!Z67+'07'!Z67+'08'!Z67+'09'!Z67+'10'!Z67+'11'!Z67+'12'!Z67</f>
        <v>0</v>
      </c>
      <c r="AA67" s="264">
        <f>'01'!AA67+'02'!AA67+'03'!AA67+'04'!AA67+'05'!AA67+'06'!AA67+'07'!AA67+'08'!AA67+'09'!AA67+'10'!AA67+'11'!AA67+'12'!AA67</f>
        <v>0</v>
      </c>
      <c r="AB67" s="239">
        <f>'01'!AB67+'02'!AB67+'03'!AB67+'04'!AB67+'05'!AB67+'06'!AB67+'07'!AB67+'08'!AB67+'09'!AB67+'10'!AB67+'11'!AB67+'12'!AB67</f>
        <v>0</v>
      </c>
      <c r="AC67" s="242">
        <f>'01'!AC67+'02'!AC67+'03'!AC67+'04'!AC67+'05'!AC67+'06'!AC67+'07'!AC67+'08'!AC67+'09'!AC67+'10'!AC67+'11'!AC67+'12'!AC67</f>
        <v>0</v>
      </c>
      <c r="AD67" s="240">
        <f>'01'!AD67+'02'!AD67+'03'!AD67+'04'!AD67+'05'!AD67+'06'!AD67+'07'!AD67+'08'!AD67+'09'!AD67+'10'!AD67+'11'!AD67+'12'!AD67</f>
        <v>0</v>
      </c>
      <c r="AE67" s="244">
        <f>'01'!AE67+'02'!AE67+'03'!AE67+'04'!AE67+'05'!AE67+'06'!AE67+'07'!AE67+'08'!AE67+'09'!AE67+'10'!AE67+'11'!AE67+'12'!AE67</f>
        <v>0</v>
      </c>
      <c r="AF67" s="240">
        <f>'01'!AF67+'02'!AF67+'03'!AF67+'04'!AF67+'05'!AF67+'06'!AF67+'07'!AF67+'08'!AF67+'09'!AF67+'10'!AF67+'11'!AF67+'12'!AF67</f>
        <v>0</v>
      </c>
      <c r="AG67" s="239">
        <f>'01'!AG67+'02'!AG67+'03'!AG67+'04'!AG67+'05'!AG67+'06'!AG67+'07'!AG67+'08'!AG67+'09'!AG67+'10'!AG67+'11'!AG67+'12'!AG67</f>
        <v>0</v>
      </c>
      <c r="AH67" s="240">
        <f>'01'!AH67+'02'!AH67+'03'!AH67+'04'!AH67+'05'!AH67+'06'!AH67+'07'!AH67+'08'!AH67+'09'!AH67+'10'!AH67+'11'!AH67+'12'!AH67</f>
        <v>0</v>
      </c>
      <c r="AI67" s="248">
        <f>'01'!AI67+'02'!AI67+'03'!AI67+'04'!AI67+'05'!AI67+'06'!AI67+'07'!AI67+'08'!AI67+'09'!AI67+'10'!AI67+'11'!AI67+'12'!AI67</f>
        <v>0</v>
      </c>
      <c r="AJ67" s="246">
        <f>'01'!AJ67+'02'!AJ67+'03'!AJ67+'04'!AJ67+'05'!AJ67+'06'!AJ67+'07'!AJ67+'08'!AJ67+'09'!AJ67+'10'!AJ67+'11'!AJ67+'12'!AJ67</f>
        <v>0</v>
      </c>
      <c r="AK67" s="240">
        <f>'01'!AK67+'02'!AK67+'03'!AK67+'04'!AK67+'05'!AK67+'06'!AK67+'07'!AK67+'08'!AK67+'09'!AK67+'10'!AK67+'11'!AK67+'12'!AK67</f>
        <v>0</v>
      </c>
      <c r="AL67" s="239">
        <f>'01'!AL67+'02'!AL67+'03'!AL67+'04'!AL67+'05'!AL67+'06'!AL67+'07'!AL67+'08'!AL67+'09'!AL67+'10'!AL67+'11'!AL67+'12'!AL67</f>
        <v>0</v>
      </c>
      <c r="AM67" s="274">
        <f>'01'!AM67+'02'!AM67+'03'!AM67+'04'!AM67+'05'!AM67+'06'!AM67+'07'!AM67+'08'!AM67+'09'!AM67+'10'!AM67+'11'!AM67+'12'!AM67</f>
        <v>0</v>
      </c>
      <c r="AN67" s="272">
        <f>'01'!AN67+'02'!AN67+'03'!AN67+'04'!AN67+'05'!AN67+'06'!AN67+'07'!AN67+'08'!AN67+'09'!AN67+'10'!AN67+'11'!AN67+'12'!AN67</f>
        <v>0</v>
      </c>
      <c r="AO67" s="240">
        <f>'01'!AO67+'02'!AO67+'03'!AO67+'04'!AO67+'05'!AO67+'06'!AO67+'07'!AO67+'08'!AO67+'09'!AO67+'10'!AO67+'11'!AO67+'12'!AO67</f>
        <v>0</v>
      </c>
      <c r="AP67" s="249">
        <f>'01'!AP67+'02'!AP67+'03'!AP67+'04'!AP67+'05'!AP67+'06'!AP67+'07'!AP67+'08'!AP67+'09'!AP67+'10'!AP67+'11'!AP67+'12'!AP67</f>
        <v>0</v>
      </c>
      <c r="AQ67" s="249">
        <f>'01'!AQ67+'02'!AQ67+'03'!AQ67+'04'!AQ67+'05'!AQ67+'06'!AQ67+'07'!AQ67+'08'!AQ67+'09'!AQ67+'10'!AQ67+'11'!AQ67+'12'!AQ67</f>
        <v>0</v>
      </c>
      <c r="AR67" s="277">
        <f>'01'!AR67+'02'!AR67+'03'!AR67+'04'!AR67+'05'!AR67+'06'!AR67+'07'!AR67+'08'!AR67+'09'!AR67+'10'!AR67+'11'!AR67+'12'!AR67</f>
        <v>0</v>
      </c>
      <c r="AS67" s="251">
        <f>'01'!AS67+'02'!AS67+'03'!AS67+'04'!AS67+'05'!AS67+'06'!AS67+'07'!AS67+'08'!AS67+'09'!AS67+'10'!AS67+'11'!AS67+'12'!AS67</f>
        <v>0</v>
      </c>
      <c r="AT67" s="260">
        <f>'01'!AT67+'02'!AT67+'03'!AT67+'04'!AT67+'05'!AT67+'06'!AT67+'07'!AT67+'08'!AT67+'09'!AT67+'10'!AT67+'11'!AT67+'12'!AT67</f>
        <v>0</v>
      </c>
      <c r="AU67" s="261">
        <f>'01'!AU67+'02'!AU67+'03'!AU67+'04'!AU67+'05'!AU67+'06'!AU67+'07'!AU67+'08'!AU67+'09'!AU67+'10'!AU67+'11'!AU67+'12'!AU67</f>
        <v>0</v>
      </c>
      <c r="AV67" s="252">
        <f>'01'!AV67+'02'!AV67+'03'!AV67+'04'!AV67+'05'!AV67+'06'!AV67+'07'!AV67+'08'!AV67+'09'!AV67+'10'!AV67+'11'!AV67+'12'!AV67</f>
        <v>0</v>
      </c>
      <c r="AW67" s="239">
        <f>'01'!AW67+'02'!AW67+'03'!AW67+'04'!AW67+'05'!AW67+'06'!AW67+'07'!AW67+'08'!AW67+'09'!AW67+'10'!AW67+'11'!AW67+'12'!AW67</f>
        <v>0</v>
      </c>
      <c r="AX67" s="274">
        <f>'01'!AX67+'02'!AX67+'03'!AX67+'04'!AX67+'05'!AX67+'06'!AX67+'07'!AX67+'08'!AX67+'09'!AX67+'10'!AX67+'11'!AX67+'12'!AX67</f>
        <v>0</v>
      </c>
      <c r="AY67" s="253" t="str">
        <f t="shared" si="3"/>
        <v/>
      </c>
      <c r="AZ67" s="254"/>
      <c r="BA67" s="254"/>
      <c r="BB67" s="254"/>
      <c r="BC67" s="254"/>
      <c r="BD67" s="254"/>
      <c r="BE67" s="254"/>
      <c r="BF67" s="254"/>
      <c r="BG67" s="254"/>
      <c r="BH67" s="254"/>
      <c r="BI67" s="212"/>
      <c r="BJ67" s="212"/>
      <c r="BK67" s="212"/>
      <c r="BL67" s="212"/>
      <c r="BM67" s="212"/>
      <c r="BX67" s="201"/>
      <c r="CA67" s="255" t="str">
        <f t="shared" si="7"/>
        <v/>
      </c>
      <c r="CB67" s="255" t="str">
        <f t="shared" si="8"/>
        <v/>
      </c>
      <c r="CC67" s="255" t="str">
        <f t="shared" si="9"/>
        <v/>
      </c>
      <c r="CD67" s="255" t="str">
        <f t="shared" si="10"/>
        <v/>
      </c>
      <c r="CE67" s="255" t="str">
        <f t="shared" si="11"/>
        <v/>
      </c>
      <c r="CF67" s="255"/>
      <c r="CG67" s="256">
        <f t="shared" si="4"/>
        <v>0</v>
      </c>
      <c r="CH67" s="256">
        <f t="shared" si="5"/>
        <v>0</v>
      </c>
      <c r="CI67" s="256">
        <f t="shared" si="0"/>
        <v>0</v>
      </c>
      <c r="CJ67" s="256">
        <f t="shared" si="1"/>
        <v>0</v>
      </c>
      <c r="CK67" s="256">
        <f t="shared" si="2"/>
        <v>0</v>
      </c>
    </row>
    <row r="68" spans="1:104" ht="16.350000000000001" hidden="1" customHeight="1" x14ac:dyDescent="0.2">
      <c r="A68" s="241" t="s">
        <v>69</v>
      </c>
      <c r="B68" s="233">
        <f>SUM(C68:S68)</f>
        <v>0</v>
      </c>
      <c r="C68" s="239">
        <f>'01'!C68+'02'!C68+'03'!C68+'04'!C68+'05'!C68+'06'!C68+'07'!C68+'08'!C68+'09'!C68+'10'!C68+'11'!C68+'12'!C68</f>
        <v>0</v>
      </c>
      <c r="D68" s="242">
        <f>'01'!D68+'02'!D68+'03'!D68+'04'!D68+'05'!D68+'06'!D68+'07'!D68+'08'!D68+'09'!D68+'10'!D68+'11'!D68+'12'!D68</f>
        <v>0</v>
      </c>
      <c r="E68" s="242">
        <f>'01'!E68+'02'!E68+'03'!E68+'04'!E68+'05'!E68+'06'!E68+'07'!E68+'08'!E68+'09'!E68+'10'!E68+'11'!E68+'12'!E68</f>
        <v>0</v>
      </c>
      <c r="F68" s="242">
        <f>'01'!F68+'02'!F68+'03'!F68+'04'!F68+'05'!F68+'06'!F68+'07'!F68+'08'!F68+'09'!F68+'10'!F68+'11'!F68+'12'!F68</f>
        <v>0</v>
      </c>
      <c r="G68" s="242">
        <f>'01'!G68+'02'!G68+'03'!G68+'04'!G68+'05'!G68+'06'!G68+'07'!G68+'08'!G68+'09'!G68+'10'!G68+'11'!G68+'12'!G68</f>
        <v>0</v>
      </c>
      <c r="H68" s="242">
        <f>'01'!H68+'02'!H68+'03'!H68+'04'!H68+'05'!H68+'06'!H68+'07'!H68+'08'!H68+'09'!H68+'10'!H68+'11'!H68+'12'!H68</f>
        <v>0</v>
      </c>
      <c r="I68" s="242">
        <f>'01'!I68+'02'!I68+'03'!I68+'04'!I68+'05'!I68+'06'!I68+'07'!I68+'08'!I68+'09'!I68+'10'!I68+'11'!I68+'12'!I68</f>
        <v>0</v>
      </c>
      <c r="J68" s="242">
        <f>'01'!J68+'02'!J68+'03'!J68+'04'!J68+'05'!J68+'06'!J68+'07'!J68+'08'!J68+'09'!J68+'10'!J68+'11'!J68+'12'!J68</f>
        <v>0</v>
      </c>
      <c r="K68" s="242">
        <f>'01'!K68+'02'!K68+'03'!K68+'04'!K68+'05'!K68+'06'!K68+'07'!K68+'08'!K68+'09'!K68+'10'!K68+'11'!K68+'12'!K68</f>
        <v>0</v>
      </c>
      <c r="L68" s="242">
        <f>'01'!L68+'02'!L68+'03'!L68+'04'!L68+'05'!L68+'06'!L68+'07'!L68+'08'!L68+'09'!L68+'10'!L68+'11'!L68+'12'!L68</f>
        <v>0</v>
      </c>
      <c r="M68" s="242">
        <f>'01'!M68+'02'!M68+'03'!M68+'04'!M68+'05'!M68+'06'!M68+'07'!M68+'08'!M68+'09'!M68+'10'!M68+'11'!M68+'12'!M68</f>
        <v>0</v>
      </c>
      <c r="N68" s="242">
        <f>'01'!N68+'02'!N68+'03'!N68+'04'!N68+'05'!N68+'06'!N68+'07'!N68+'08'!N68+'09'!N68+'10'!N68+'11'!N68+'12'!N68</f>
        <v>0</v>
      </c>
      <c r="O68" s="242">
        <f>'01'!O68+'02'!O68+'03'!O68+'04'!O68+'05'!O68+'06'!O68+'07'!O68+'08'!O68+'09'!O68+'10'!O68+'11'!O68+'12'!O68</f>
        <v>0</v>
      </c>
      <c r="P68" s="242">
        <f>'01'!P68+'02'!P68+'03'!P68+'04'!P68+'05'!P68+'06'!P68+'07'!P68+'08'!P68+'09'!P68+'10'!P68+'11'!P68+'12'!P68</f>
        <v>0</v>
      </c>
      <c r="Q68" s="242">
        <f>'01'!Q68+'02'!Q68+'03'!Q68+'04'!Q68+'05'!Q68+'06'!Q68+'07'!Q68+'08'!Q68+'09'!Q68+'10'!Q68+'11'!Q68+'12'!Q68</f>
        <v>0</v>
      </c>
      <c r="R68" s="242">
        <f>'01'!R68+'02'!R68+'03'!R68+'04'!R68+'05'!R68+'06'!R68+'07'!R68+'08'!R68+'09'!R68+'10'!R68+'11'!R68+'12'!R68</f>
        <v>0</v>
      </c>
      <c r="S68" s="240">
        <f>'01'!S68+'02'!S68+'03'!S68+'04'!S68+'05'!S68+'06'!S68+'07'!S68+'08'!S68+'09'!S68+'10'!S68+'11'!S68+'12'!S68</f>
        <v>0</v>
      </c>
      <c r="T68" s="257">
        <f>'01'!T68+'02'!T68+'03'!T68+'04'!T68+'05'!T68+'06'!T68+'07'!T68+'08'!T68+'09'!T68+'10'!T68+'11'!T68+'12'!T68</f>
        <v>0</v>
      </c>
      <c r="U68" s="239">
        <f>'01'!U68+'02'!U68+'03'!U68+'04'!U68+'05'!U68+'06'!U68+'07'!U68+'08'!U68+'09'!U68+'10'!U68+'11'!U68+'12'!U68</f>
        <v>0</v>
      </c>
      <c r="V68" s="240">
        <f>'01'!V68+'02'!V68+'03'!V68+'04'!V68+'05'!V68+'06'!V68+'07'!V68+'08'!V68+'09'!V68+'10'!V68+'11'!V68+'12'!V68</f>
        <v>0</v>
      </c>
      <c r="W68" s="241">
        <f>'01'!W68+'02'!W68+'03'!W68+'04'!W68+'05'!W68+'06'!W68+'07'!W68+'08'!W68+'09'!W68+'10'!W68+'11'!W68+'12'!W68</f>
        <v>0</v>
      </c>
      <c r="X68" s="239">
        <f>'01'!X68+'02'!X68+'03'!X68+'04'!X68+'05'!X68+'06'!X68+'07'!X68+'08'!X68+'09'!X68+'10'!X68+'11'!X68+'12'!X68</f>
        <v>0</v>
      </c>
      <c r="Y68" s="242">
        <f>'01'!Y68+'02'!Y68+'03'!Y68+'04'!Y68+'05'!Y68+'06'!Y68+'07'!Y68+'08'!Y68+'09'!Y68+'10'!Y68+'11'!Y68+'12'!Y68</f>
        <v>0</v>
      </c>
      <c r="Z68" s="240">
        <f>'01'!Z68+'02'!Z68+'03'!Z68+'04'!Z68+'05'!Z68+'06'!Z68+'07'!Z68+'08'!Z68+'09'!Z68+'10'!Z68+'11'!Z68+'12'!Z68</f>
        <v>0</v>
      </c>
      <c r="AA68" s="264">
        <f>'01'!AA68+'02'!AA68+'03'!AA68+'04'!AA68+'05'!AA68+'06'!AA68+'07'!AA68+'08'!AA68+'09'!AA68+'10'!AA68+'11'!AA68+'12'!AA68</f>
        <v>0</v>
      </c>
      <c r="AB68" s="239">
        <f>'01'!AB68+'02'!AB68+'03'!AB68+'04'!AB68+'05'!AB68+'06'!AB68+'07'!AB68+'08'!AB68+'09'!AB68+'10'!AB68+'11'!AB68+'12'!AB68</f>
        <v>0</v>
      </c>
      <c r="AC68" s="242">
        <f>'01'!AC68+'02'!AC68+'03'!AC68+'04'!AC68+'05'!AC68+'06'!AC68+'07'!AC68+'08'!AC68+'09'!AC68+'10'!AC68+'11'!AC68+'12'!AC68</f>
        <v>0</v>
      </c>
      <c r="AD68" s="240">
        <f>'01'!AD68+'02'!AD68+'03'!AD68+'04'!AD68+'05'!AD68+'06'!AD68+'07'!AD68+'08'!AD68+'09'!AD68+'10'!AD68+'11'!AD68+'12'!AD68</f>
        <v>0</v>
      </c>
      <c r="AE68" s="244">
        <f>'01'!AE68+'02'!AE68+'03'!AE68+'04'!AE68+'05'!AE68+'06'!AE68+'07'!AE68+'08'!AE68+'09'!AE68+'10'!AE68+'11'!AE68+'12'!AE68</f>
        <v>0</v>
      </c>
      <c r="AF68" s="240">
        <f>'01'!AF68+'02'!AF68+'03'!AF68+'04'!AF68+'05'!AF68+'06'!AF68+'07'!AF68+'08'!AF68+'09'!AF68+'10'!AF68+'11'!AF68+'12'!AF68</f>
        <v>0</v>
      </c>
      <c r="AG68" s="239">
        <f>'01'!AG68+'02'!AG68+'03'!AG68+'04'!AG68+'05'!AG68+'06'!AG68+'07'!AG68+'08'!AG68+'09'!AG68+'10'!AG68+'11'!AG68+'12'!AG68</f>
        <v>0</v>
      </c>
      <c r="AH68" s="257">
        <f>'01'!AH68+'02'!AH68+'03'!AH68+'04'!AH68+'05'!AH68+'06'!AH68+'07'!AH68+'08'!AH68+'09'!AH68+'10'!AH68+'11'!AH68+'12'!AH68</f>
        <v>0</v>
      </c>
      <c r="AI68" s="248">
        <f>'01'!AI68+'02'!AI68+'03'!AI68+'04'!AI68+'05'!AI68+'06'!AI68+'07'!AI68+'08'!AI68+'09'!AI68+'10'!AI68+'11'!AI68+'12'!AI68</f>
        <v>0</v>
      </c>
      <c r="AJ68" s="246">
        <f>'01'!AJ68+'02'!AJ68+'03'!AJ68+'04'!AJ68+'05'!AJ68+'06'!AJ68+'07'!AJ68+'08'!AJ68+'09'!AJ68+'10'!AJ68+'11'!AJ68+'12'!AJ68</f>
        <v>0</v>
      </c>
      <c r="AK68" s="240">
        <f>'01'!AK68+'02'!AK68+'03'!AK68+'04'!AK68+'05'!AK68+'06'!AK68+'07'!AK68+'08'!AK68+'09'!AK68+'10'!AK68+'11'!AK68+'12'!AK68</f>
        <v>0</v>
      </c>
      <c r="AL68" s="239">
        <f>'01'!AL68+'02'!AL68+'03'!AL68+'04'!AL68+'05'!AL68+'06'!AL68+'07'!AL68+'08'!AL68+'09'!AL68+'10'!AL68+'11'!AL68+'12'!AL68</f>
        <v>0</v>
      </c>
      <c r="AM68" s="257">
        <f>'01'!AM68+'02'!AM68+'03'!AM68+'04'!AM68+'05'!AM68+'06'!AM68+'07'!AM68+'08'!AM68+'09'!AM68+'10'!AM68+'11'!AM68+'12'!AM68</f>
        <v>0</v>
      </c>
      <c r="AN68" s="272">
        <f>'01'!AN68+'02'!AN68+'03'!AN68+'04'!AN68+'05'!AN68+'06'!AN68+'07'!AN68+'08'!AN68+'09'!AN68+'10'!AN68+'11'!AN68+'12'!AN68</f>
        <v>0</v>
      </c>
      <c r="AO68" s="240">
        <f>'01'!AO68+'02'!AO68+'03'!AO68+'04'!AO68+'05'!AO68+'06'!AO68+'07'!AO68+'08'!AO68+'09'!AO68+'10'!AO68+'11'!AO68+'12'!AO68</f>
        <v>0</v>
      </c>
      <c r="AP68" s="272">
        <f>'01'!AP68+'02'!AP68+'03'!AP68+'04'!AP68+'05'!AP68+'06'!AP68+'07'!AP68+'08'!AP68+'09'!AP68+'10'!AP68+'11'!AP68+'12'!AP68</f>
        <v>0</v>
      </c>
      <c r="AQ68" s="240">
        <f>'01'!AQ68+'02'!AQ68+'03'!AQ68+'04'!AQ68+'05'!AQ68+'06'!AQ68+'07'!AQ68+'08'!AQ68+'09'!AQ68+'10'!AQ68+'11'!AQ68+'12'!AQ68</f>
        <v>0</v>
      </c>
      <c r="AR68" s="277">
        <f>'01'!AR68+'02'!AR68+'03'!AR68+'04'!AR68+'05'!AR68+'06'!AR68+'07'!AR68+'08'!AR68+'09'!AR68+'10'!AR68+'11'!AR68+'12'!AR68</f>
        <v>0</v>
      </c>
      <c r="AS68" s="278">
        <f>'01'!AS68+'02'!AS68+'03'!AS68+'04'!AS68+'05'!AS68+'06'!AS68+'07'!AS68+'08'!AS68+'09'!AS68+'10'!AS68+'11'!AS68+'12'!AS68</f>
        <v>0</v>
      </c>
      <c r="AT68" s="239">
        <f>'01'!AT68+'02'!AT68+'03'!AT68+'04'!AT68+'05'!AT68+'06'!AT68+'07'!AT68+'08'!AT68+'09'!AT68+'10'!AT68+'11'!AT68+'12'!AT68</f>
        <v>0</v>
      </c>
      <c r="AU68" s="242">
        <f>'01'!AU68+'02'!AU68+'03'!AU68+'04'!AU68+'05'!AU68+'06'!AU68+'07'!AU68+'08'!AU68+'09'!AU68+'10'!AU68+'11'!AU68+'12'!AU68</f>
        <v>0</v>
      </c>
      <c r="AV68" s="257">
        <f>'01'!AV68+'02'!AV68+'03'!AV68+'04'!AV68+'05'!AV68+'06'!AV68+'07'!AV68+'08'!AV68+'09'!AV68+'10'!AV68+'11'!AV68+'12'!AV68</f>
        <v>0</v>
      </c>
      <c r="AW68" s="239">
        <f>'01'!AW68+'02'!AW68+'03'!AW68+'04'!AW68+'05'!AW68+'06'!AW68+'07'!AW68+'08'!AW68+'09'!AW68+'10'!AW68+'11'!AW68+'12'!AW68</f>
        <v>0</v>
      </c>
      <c r="AX68" s="257">
        <f>'01'!AX68+'02'!AX68+'03'!AX68+'04'!AX68+'05'!AX68+'06'!AX68+'07'!AX68+'08'!AX68+'09'!AX68+'10'!AX68+'11'!AX68+'12'!AX68</f>
        <v>0</v>
      </c>
      <c r="AY68" s="253" t="str">
        <f t="shared" si="3"/>
        <v/>
      </c>
      <c r="AZ68" s="254"/>
      <c r="BA68" s="254"/>
      <c r="BB68" s="254"/>
      <c r="BC68" s="254"/>
      <c r="BD68" s="254"/>
      <c r="BE68" s="254"/>
      <c r="BF68" s="254"/>
      <c r="BG68" s="254"/>
      <c r="BH68" s="254"/>
      <c r="BI68" s="212"/>
      <c r="BJ68" s="212"/>
      <c r="BK68" s="212"/>
      <c r="BL68" s="212"/>
      <c r="BM68" s="212"/>
      <c r="BX68" s="201"/>
      <c r="CA68" s="255" t="str">
        <f t="shared" si="7"/>
        <v/>
      </c>
      <c r="CB68" s="255" t="str">
        <f t="shared" si="8"/>
        <v/>
      </c>
      <c r="CC68" s="255" t="str">
        <f t="shared" si="9"/>
        <v/>
      </c>
      <c r="CD68" s="255" t="str">
        <f t="shared" si="10"/>
        <v/>
      </c>
      <c r="CE68" s="255" t="str">
        <f t="shared" si="11"/>
        <v/>
      </c>
      <c r="CF68" s="255"/>
      <c r="CG68" s="256">
        <f t="shared" si="4"/>
        <v>0</v>
      </c>
      <c r="CH68" s="256">
        <f t="shared" si="5"/>
        <v>0</v>
      </c>
      <c r="CI68" s="256">
        <f t="shared" si="0"/>
        <v>0</v>
      </c>
      <c r="CJ68" s="256">
        <f t="shared" si="1"/>
        <v>0</v>
      </c>
      <c r="CK68" s="256">
        <f t="shared" si="2"/>
        <v>0</v>
      </c>
    </row>
    <row r="69" spans="1:104" ht="16.350000000000001" hidden="1" customHeight="1" x14ac:dyDescent="0.2">
      <c r="A69" s="232" t="s">
        <v>70</v>
      </c>
      <c r="B69" s="233">
        <f>SUM(C69:S69)</f>
        <v>0</v>
      </c>
      <c r="C69" s="239">
        <f>'01'!C69+'02'!C69+'03'!C69+'04'!C69+'05'!C69+'06'!C69+'07'!C69+'08'!C69+'09'!C69+'10'!C69+'11'!C69+'12'!C69</f>
        <v>0</v>
      </c>
      <c r="D69" s="242">
        <f>'01'!D69+'02'!D69+'03'!D69+'04'!D69+'05'!D69+'06'!D69+'07'!D69+'08'!D69+'09'!D69+'10'!D69+'11'!D69+'12'!D69</f>
        <v>0</v>
      </c>
      <c r="E69" s="242">
        <f>'01'!E69+'02'!E69+'03'!E69+'04'!E69+'05'!E69+'06'!E69+'07'!E69+'08'!E69+'09'!E69+'10'!E69+'11'!E69+'12'!E69</f>
        <v>0</v>
      </c>
      <c r="F69" s="242">
        <f>'01'!F69+'02'!F69+'03'!F69+'04'!F69+'05'!F69+'06'!F69+'07'!F69+'08'!F69+'09'!F69+'10'!F69+'11'!F69+'12'!F69</f>
        <v>0</v>
      </c>
      <c r="G69" s="242">
        <f>'01'!G69+'02'!G69+'03'!G69+'04'!G69+'05'!G69+'06'!G69+'07'!G69+'08'!G69+'09'!G69+'10'!G69+'11'!G69+'12'!G69</f>
        <v>0</v>
      </c>
      <c r="H69" s="242">
        <f>'01'!H69+'02'!H69+'03'!H69+'04'!H69+'05'!H69+'06'!H69+'07'!H69+'08'!H69+'09'!H69+'10'!H69+'11'!H69+'12'!H69</f>
        <v>0</v>
      </c>
      <c r="I69" s="242">
        <f>'01'!I69+'02'!I69+'03'!I69+'04'!I69+'05'!I69+'06'!I69+'07'!I69+'08'!I69+'09'!I69+'10'!I69+'11'!I69+'12'!I69</f>
        <v>0</v>
      </c>
      <c r="J69" s="242">
        <f>'01'!J69+'02'!J69+'03'!J69+'04'!J69+'05'!J69+'06'!J69+'07'!J69+'08'!J69+'09'!J69+'10'!J69+'11'!J69+'12'!J69</f>
        <v>0</v>
      </c>
      <c r="K69" s="242">
        <f>'01'!K69+'02'!K69+'03'!K69+'04'!K69+'05'!K69+'06'!K69+'07'!K69+'08'!K69+'09'!K69+'10'!K69+'11'!K69+'12'!K69</f>
        <v>0</v>
      </c>
      <c r="L69" s="242">
        <f>'01'!L69+'02'!L69+'03'!L69+'04'!L69+'05'!L69+'06'!L69+'07'!L69+'08'!L69+'09'!L69+'10'!L69+'11'!L69+'12'!L69</f>
        <v>0</v>
      </c>
      <c r="M69" s="242">
        <f>'01'!M69+'02'!M69+'03'!M69+'04'!M69+'05'!M69+'06'!M69+'07'!M69+'08'!M69+'09'!M69+'10'!M69+'11'!M69+'12'!M69</f>
        <v>0</v>
      </c>
      <c r="N69" s="242">
        <f>'01'!N69+'02'!N69+'03'!N69+'04'!N69+'05'!N69+'06'!N69+'07'!N69+'08'!N69+'09'!N69+'10'!N69+'11'!N69+'12'!N69</f>
        <v>0</v>
      </c>
      <c r="O69" s="242">
        <f>'01'!O69+'02'!O69+'03'!O69+'04'!O69+'05'!O69+'06'!O69+'07'!O69+'08'!O69+'09'!O69+'10'!O69+'11'!O69+'12'!O69</f>
        <v>0</v>
      </c>
      <c r="P69" s="242">
        <f>'01'!P69+'02'!P69+'03'!P69+'04'!P69+'05'!P69+'06'!P69+'07'!P69+'08'!P69+'09'!P69+'10'!P69+'11'!P69+'12'!P69</f>
        <v>0</v>
      </c>
      <c r="Q69" s="242">
        <f>'01'!Q69+'02'!Q69+'03'!Q69+'04'!Q69+'05'!Q69+'06'!Q69+'07'!Q69+'08'!Q69+'09'!Q69+'10'!Q69+'11'!Q69+'12'!Q69</f>
        <v>0</v>
      </c>
      <c r="R69" s="242">
        <f>'01'!R69+'02'!R69+'03'!R69+'04'!R69+'05'!R69+'06'!R69+'07'!R69+'08'!R69+'09'!R69+'10'!R69+'11'!R69+'12'!R69</f>
        <v>0</v>
      </c>
      <c r="S69" s="240">
        <f>'01'!S69+'02'!S69+'03'!S69+'04'!S69+'05'!S69+'06'!S69+'07'!S69+'08'!S69+'09'!S69+'10'!S69+'11'!S69+'12'!S69</f>
        <v>0</v>
      </c>
      <c r="T69" s="252">
        <f>'01'!T69+'02'!T69+'03'!T69+'04'!T69+'05'!T69+'06'!T69+'07'!T69+'08'!T69+'09'!T69+'10'!T69+'11'!T69+'12'!T69</f>
        <v>0</v>
      </c>
      <c r="U69" s="279">
        <f>'01'!U69+'02'!U69+'03'!U69+'04'!U69+'05'!U69+'06'!U69+'07'!U69+'08'!U69+'09'!U69+'10'!U69+'11'!U69+'12'!U69</f>
        <v>0</v>
      </c>
      <c r="V69" s="249">
        <f>'01'!V69+'02'!V69+'03'!V69+'04'!V69+'05'!V69+'06'!V69+'07'!V69+'08'!V69+'09'!V69+'10'!V69+'11'!V69+'12'!V69</f>
        <v>0</v>
      </c>
      <c r="W69" s="232">
        <f>'01'!W69+'02'!W69+'03'!W69+'04'!W69+'05'!W69+'06'!W69+'07'!W69+'08'!W69+'09'!W69+'10'!W69+'11'!W69+'12'!W69</f>
        <v>0</v>
      </c>
      <c r="X69" s="279">
        <f>'01'!X69+'02'!X69+'03'!X69+'04'!X69+'05'!X69+'06'!X69+'07'!X69+'08'!X69+'09'!X69+'10'!X69+'11'!X69+'12'!X69</f>
        <v>0</v>
      </c>
      <c r="Y69" s="261">
        <f>'01'!Y69+'02'!Y69+'03'!Y69+'04'!Y69+'05'!Y69+'06'!Y69+'07'!Y69+'08'!Y69+'09'!Y69+'10'!Y69+'11'!Y69+'12'!Y69</f>
        <v>0</v>
      </c>
      <c r="Z69" s="280">
        <f>'01'!Z69+'02'!Z69+'03'!Z69+'04'!Z69+'05'!Z69+'06'!Z69+'07'!Z69+'08'!Z69+'09'!Z69+'10'!Z69+'11'!Z69+'12'!Z69</f>
        <v>0</v>
      </c>
      <c r="AA69" s="281">
        <f>'01'!AA69+'02'!AA69+'03'!AA69+'04'!AA69+'05'!AA69+'06'!AA69+'07'!AA69+'08'!AA69+'09'!AA69+'10'!AA69+'11'!AA69+'12'!AA69</f>
        <v>0</v>
      </c>
      <c r="AB69" s="279">
        <f>'01'!AB69+'02'!AB69+'03'!AB69+'04'!AB69+'05'!AB69+'06'!AB69+'07'!AB69+'08'!AB69+'09'!AB69+'10'!AB69+'11'!AB69+'12'!AB69</f>
        <v>0</v>
      </c>
      <c r="AC69" s="261">
        <f>'01'!AC69+'02'!AC69+'03'!AC69+'04'!AC69+'05'!AC69+'06'!AC69+'07'!AC69+'08'!AC69+'09'!AC69+'10'!AC69+'11'!AC69+'12'!AC69</f>
        <v>0</v>
      </c>
      <c r="AD69" s="249">
        <f>'01'!AD69+'02'!AD69+'03'!AD69+'04'!AD69+'05'!AD69+'06'!AD69+'07'!AD69+'08'!AD69+'09'!AD69+'10'!AD69+'11'!AD69+'12'!AD69</f>
        <v>0</v>
      </c>
      <c r="AE69" s="280">
        <f>'01'!AE69+'02'!AE69+'03'!AE69+'04'!AE69+'05'!AE69+'06'!AE69+'07'!AE69+'08'!AE69+'09'!AE69+'10'!AE69+'11'!AE69+'12'!AE69</f>
        <v>0</v>
      </c>
      <c r="AF69" s="249">
        <f>'01'!AF69+'02'!AF69+'03'!AF69+'04'!AF69+'05'!AF69+'06'!AF69+'07'!AF69+'08'!AF69+'09'!AF69+'10'!AF69+'11'!AF69+'12'!AF69</f>
        <v>0</v>
      </c>
      <c r="AG69" s="260">
        <f>'01'!AG69+'02'!AG69+'03'!AG69+'04'!AG69+'05'!AG69+'06'!AG69+'07'!AG69+'08'!AG69+'09'!AG69+'10'!AG69+'11'!AG69+'12'!AG69</f>
        <v>0</v>
      </c>
      <c r="AH69" s="252">
        <f>'01'!AH69+'02'!AH69+'03'!AH69+'04'!AH69+'05'!AH69+'06'!AH69+'07'!AH69+'08'!AH69+'09'!AH69+'10'!AH69+'11'!AH69+'12'!AH69</f>
        <v>0</v>
      </c>
      <c r="AI69" s="280">
        <f>'01'!AI69+'02'!AI69+'03'!AI69+'04'!AI69+'05'!AI69+'06'!AI69+'07'!AI69+'08'!AI69+'09'!AI69+'10'!AI69+'11'!AI69+'12'!AI69</f>
        <v>0</v>
      </c>
      <c r="AJ69" s="279">
        <f>'01'!AJ69+'02'!AJ69+'03'!AJ69+'04'!AJ69+'05'!AJ69+'06'!AJ69+'07'!AJ69+'08'!AJ69+'09'!AJ69+'10'!AJ69+'11'!AJ69+'12'!AJ69</f>
        <v>0</v>
      </c>
      <c r="AK69" s="249">
        <f>'01'!AK69+'02'!AK69+'03'!AK69+'04'!AK69+'05'!AK69+'06'!AK69+'07'!AK69+'08'!AK69+'09'!AK69+'10'!AK69+'11'!AK69+'12'!AK69</f>
        <v>0</v>
      </c>
      <c r="AL69" s="260">
        <f>'01'!AL69+'02'!AL69+'03'!AL69+'04'!AL69+'05'!AL69+'06'!AL69+'07'!AL69+'08'!AL69+'09'!AL69+'10'!AL69+'11'!AL69+'12'!AL69</f>
        <v>0</v>
      </c>
      <c r="AM69" s="252">
        <f>'01'!AM69+'02'!AM69+'03'!AM69+'04'!AM69+'05'!AM69+'06'!AM69+'07'!AM69+'08'!AM69+'09'!AM69+'10'!AM69+'11'!AM69+'12'!AM69</f>
        <v>0</v>
      </c>
      <c r="AN69" s="252">
        <f>'01'!AN69+'02'!AN69+'03'!AN69+'04'!AN69+'05'!AN69+'06'!AN69+'07'!AN69+'08'!AN69+'09'!AN69+'10'!AN69+'11'!AN69+'12'!AN69</f>
        <v>0</v>
      </c>
      <c r="AO69" s="252">
        <f>'01'!AO69+'02'!AO69+'03'!AO69+'04'!AO69+'05'!AO69+'06'!AO69+'07'!AO69+'08'!AO69+'09'!AO69+'10'!AO69+'11'!AO69+'12'!AO69</f>
        <v>0</v>
      </c>
      <c r="AP69" s="252">
        <f>'01'!AP69+'02'!AP69+'03'!AP69+'04'!AP69+'05'!AP69+'06'!AP69+'07'!AP69+'08'!AP69+'09'!AP69+'10'!AP69+'11'!AP69+'12'!AP69</f>
        <v>0</v>
      </c>
      <c r="AQ69" s="252">
        <f>'01'!AQ69+'02'!AQ69+'03'!AQ69+'04'!AQ69+'05'!AQ69+'06'!AQ69+'07'!AQ69+'08'!AQ69+'09'!AQ69+'10'!AQ69+'11'!AQ69+'12'!AQ69</f>
        <v>0</v>
      </c>
      <c r="AR69" s="250">
        <f>'01'!AR69+'02'!AR69+'03'!AR69+'04'!AR69+'05'!AR69+'06'!AR69+'07'!AR69+'08'!AR69+'09'!AR69+'10'!AR69+'11'!AR69+'12'!AR69</f>
        <v>0</v>
      </c>
      <c r="AS69" s="282">
        <f>'01'!AS69+'02'!AS69+'03'!AS69+'04'!AS69+'05'!AS69+'06'!AS69+'07'!AS69+'08'!AS69+'09'!AS69+'10'!AS69+'11'!AS69+'12'!AS69</f>
        <v>0</v>
      </c>
      <c r="AT69" s="260">
        <f>'01'!AT69+'02'!AT69+'03'!AT69+'04'!AT69+'05'!AT69+'06'!AT69+'07'!AT69+'08'!AT69+'09'!AT69+'10'!AT69+'11'!AT69+'12'!AT69</f>
        <v>0</v>
      </c>
      <c r="AU69" s="261">
        <f>'01'!AU69+'02'!AU69+'03'!AU69+'04'!AU69+'05'!AU69+'06'!AU69+'07'!AU69+'08'!AU69+'09'!AU69+'10'!AU69+'11'!AU69+'12'!AU69</f>
        <v>0</v>
      </c>
      <c r="AV69" s="252">
        <f>'01'!AV69+'02'!AV69+'03'!AV69+'04'!AV69+'05'!AV69+'06'!AV69+'07'!AV69+'08'!AV69+'09'!AV69+'10'!AV69+'11'!AV69+'12'!AV69</f>
        <v>0</v>
      </c>
      <c r="AW69" s="260">
        <f>'01'!AW69+'02'!AW69+'03'!AW69+'04'!AW69+'05'!AW69+'06'!AW69+'07'!AW69+'08'!AW69+'09'!AW69+'10'!AW69+'11'!AW69+'12'!AW69</f>
        <v>0</v>
      </c>
      <c r="AX69" s="252">
        <f>'01'!AX69+'02'!AX69+'03'!AX69+'04'!AX69+'05'!AX69+'06'!AX69+'07'!AX69+'08'!AX69+'09'!AX69+'10'!AX69+'11'!AX69+'12'!AX69</f>
        <v>0</v>
      </c>
      <c r="AY69" s="253" t="str">
        <f t="shared" si="3"/>
        <v/>
      </c>
      <c r="AZ69" s="254"/>
      <c r="BA69" s="254"/>
      <c r="BB69" s="254"/>
      <c r="BC69" s="254"/>
      <c r="BD69" s="254"/>
      <c r="BE69" s="254"/>
      <c r="BF69" s="254"/>
      <c r="BG69" s="254"/>
      <c r="BH69" s="254"/>
      <c r="BI69" s="212"/>
      <c r="BJ69" s="212"/>
      <c r="BK69" s="212"/>
      <c r="BL69" s="212"/>
      <c r="BM69" s="212"/>
      <c r="BX69" s="201"/>
      <c r="CA69" s="255" t="str">
        <f t="shared" si="7"/>
        <v/>
      </c>
      <c r="CB69" s="255" t="str">
        <f t="shared" si="8"/>
        <v/>
      </c>
      <c r="CC69" s="255" t="str">
        <f t="shared" si="9"/>
        <v/>
      </c>
      <c r="CD69" s="255" t="str">
        <f t="shared" si="10"/>
        <v/>
      </c>
      <c r="CE69" s="255" t="str">
        <f t="shared" si="11"/>
        <v/>
      </c>
      <c r="CF69" s="255"/>
      <c r="CG69" s="256">
        <f t="shared" si="4"/>
        <v>0</v>
      </c>
      <c r="CH69" s="256">
        <f t="shared" si="5"/>
        <v>0</v>
      </c>
      <c r="CI69" s="256">
        <f t="shared" si="0"/>
        <v>0</v>
      </c>
      <c r="CJ69" s="256">
        <f t="shared" si="1"/>
        <v>0</v>
      </c>
      <c r="CK69" s="256">
        <f t="shared" si="2"/>
        <v>0</v>
      </c>
    </row>
    <row r="70" spans="1:104" ht="16.350000000000001" hidden="1" customHeight="1" x14ac:dyDescent="0.2">
      <c r="A70" s="243" t="s">
        <v>71</v>
      </c>
      <c r="B70" s="283">
        <f>SUM(C70:S70)</f>
        <v>0</v>
      </c>
      <c r="C70" s="284">
        <f>'01'!C70+'02'!C70+'03'!C70+'04'!C70+'05'!C70+'06'!C70+'07'!C70+'08'!C70+'09'!C70+'10'!C70+'11'!C70+'12'!C70</f>
        <v>0</v>
      </c>
      <c r="D70" s="285">
        <f>'01'!D70+'02'!D70+'03'!D70+'04'!D70+'05'!D70+'06'!D70+'07'!D70+'08'!D70+'09'!D70+'10'!D70+'11'!D70+'12'!D70</f>
        <v>0</v>
      </c>
      <c r="E70" s="285">
        <f>'01'!E70+'02'!E70+'03'!E70+'04'!E70+'05'!E70+'06'!E70+'07'!E70+'08'!E70+'09'!E70+'10'!E70+'11'!E70+'12'!E70</f>
        <v>0</v>
      </c>
      <c r="F70" s="285">
        <f>'01'!F70+'02'!F70+'03'!F70+'04'!F70+'05'!F70+'06'!F70+'07'!F70+'08'!F70+'09'!F70+'10'!F70+'11'!F70+'12'!F70</f>
        <v>0</v>
      </c>
      <c r="G70" s="285">
        <f>'01'!G70+'02'!G70+'03'!G70+'04'!G70+'05'!G70+'06'!G70+'07'!G70+'08'!G70+'09'!G70+'10'!G70+'11'!G70+'12'!G70</f>
        <v>0</v>
      </c>
      <c r="H70" s="285">
        <f>'01'!H70+'02'!H70+'03'!H70+'04'!H70+'05'!H70+'06'!H70+'07'!H70+'08'!H70+'09'!H70+'10'!H70+'11'!H70+'12'!H70</f>
        <v>0</v>
      </c>
      <c r="I70" s="285">
        <f>'01'!I70+'02'!I70+'03'!I70+'04'!I70+'05'!I70+'06'!I70+'07'!I70+'08'!I70+'09'!I70+'10'!I70+'11'!I70+'12'!I70</f>
        <v>0</v>
      </c>
      <c r="J70" s="285">
        <f>'01'!J70+'02'!J70+'03'!J70+'04'!J70+'05'!J70+'06'!J70+'07'!J70+'08'!J70+'09'!J70+'10'!J70+'11'!J70+'12'!J70</f>
        <v>0</v>
      </c>
      <c r="K70" s="285">
        <f>'01'!K70+'02'!K70+'03'!K70+'04'!K70+'05'!K70+'06'!K70+'07'!K70+'08'!K70+'09'!K70+'10'!K70+'11'!K70+'12'!K70</f>
        <v>0</v>
      </c>
      <c r="L70" s="285">
        <f>'01'!L70+'02'!L70+'03'!L70+'04'!L70+'05'!L70+'06'!L70+'07'!L70+'08'!L70+'09'!L70+'10'!L70+'11'!L70+'12'!L70</f>
        <v>0</v>
      </c>
      <c r="M70" s="285">
        <f>'01'!M70+'02'!M70+'03'!M70+'04'!M70+'05'!M70+'06'!M70+'07'!M70+'08'!M70+'09'!M70+'10'!M70+'11'!M70+'12'!M70</f>
        <v>0</v>
      </c>
      <c r="N70" s="285">
        <f>'01'!N70+'02'!N70+'03'!N70+'04'!N70+'05'!N70+'06'!N70+'07'!N70+'08'!N70+'09'!N70+'10'!N70+'11'!N70+'12'!N70</f>
        <v>0</v>
      </c>
      <c r="O70" s="285">
        <f>'01'!O70+'02'!O70+'03'!O70+'04'!O70+'05'!O70+'06'!O70+'07'!O70+'08'!O70+'09'!O70+'10'!O70+'11'!O70+'12'!O70</f>
        <v>0</v>
      </c>
      <c r="P70" s="285">
        <f>'01'!P70+'02'!P70+'03'!P70+'04'!P70+'05'!P70+'06'!P70+'07'!P70+'08'!P70+'09'!P70+'10'!P70+'11'!P70+'12'!P70</f>
        <v>0</v>
      </c>
      <c r="Q70" s="285">
        <f>'01'!Q70+'02'!Q70+'03'!Q70+'04'!Q70+'05'!Q70+'06'!Q70+'07'!Q70+'08'!Q70+'09'!Q70+'10'!Q70+'11'!Q70+'12'!Q70</f>
        <v>0</v>
      </c>
      <c r="R70" s="285">
        <f>'01'!R70+'02'!R70+'03'!R70+'04'!R70+'05'!R70+'06'!R70+'07'!R70+'08'!R70+'09'!R70+'10'!R70+'11'!R70+'12'!R70</f>
        <v>0</v>
      </c>
      <c r="S70" s="286">
        <f>'01'!S70+'02'!S70+'03'!S70+'04'!S70+'05'!S70+'06'!S70+'07'!S70+'08'!S70+'09'!S70+'10'!S70+'11'!S70+'12'!S70</f>
        <v>0</v>
      </c>
      <c r="T70" s="287">
        <f>'01'!T70+'02'!T70+'03'!T70+'04'!T70+'05'!T70+'06'!T70+'07'!T70+'08'!T70+'09'!T70+'10'!T70+'11'!T70+'12'!T70</f>
        <v>0</v>
      </c>
      <c r="U70" s="288">
        <f>'01'!U70+'02'!U70+'03'!U70+'04'!U70+'05'!U70+'06'!U70+'07'!U70+'08'!U70+'09'!U70+'10'!U70+'11'!U70+'12'!U70</f>
        <v>0</v>
      </c>
      <c r="V70" s="286">
        <f>'01'!V70+'02'!V70+'03'!V70+'04'!V70+'05'!V70+'06'!V70+'07'!V70+'08'!V70+'09'!V70+'10'!V70+'11'!V70+'12'!V70</f>
        <v>0</v>
      </c>
      <c r="W70" s="289">
        <f>'01'!W70+'02'!W70+'03'!W70+'04'!W70+'05'!W70+'06'!W70+'07'!W70+'08'!W70+'09'!W70+'10'!W70+'11'!W70+'12'!W70</f>
        <v>0</v>
      </c>
      <c r="X70" s="288">
        <f>'01'!X70+'02'!X70+'03'!X70+'04'!X70+'05'!X70+'06'!X70+'07'!X70+'08'!X70+'09'!X70+'10'!X70+'11'!X70+'12'!X70</f>
        <v>0</v>
      </c>
      <c r="Y70" s="285">
        <f>'01'!Y70+'02'!Y70+'03'!Y70+'04'!Y70+'05'!Y70+'06'!Y70+'07'!Y70+'08'!Y70+'09'!Y70+'10'!Y70+'11'!Y70+'12'!Y70</f>
        <v>0</v>
      </c>
      <c r="Z70" s="290">
        <f>'01'!Z70+'02'!Z70+'03'!Z70+'04'!Z70+'05'!Z70+'06'!Z70+'07'!Z70+'08'!Z70+'09'!Z70+'10'!Z70+'11'!Z70+'12'!Z70</f>
        <v>0</v>
      </c>
      <c r="AA70" s="291">
        <f>'01'!AA70+'02'!AA70+'03'!AA70+'04'!AA70+'05'!AA70+'06'!AA70+'07'!AA70+'08'!AA70+'09'!AA70+'10'!AA70+'11'!AA70+'12'!AA70</f>
        <v>0</v>
      </c>
      <c r="AB70" s="288">
        <f>'01'!AB70+'02'!AB70+'03'!AB70+'04'!AB70+'05'!AB70+'06'!AB70+'07'!AB70+'08'!AB70+'09'!AB70+'10'!AB70+'11'!AB70+'12'!AB70</f>
        <v>0</v>
      </c>
      <c r="AC70" s="285">
        <f>'01'!AC70+'02'!AC70+'03'!AC70+'04'!AC70+'05'!AC70+'06'!AC70+'07'!AC70+'08'!AC70+'09'!AC70+'10'!AC70+'11'!AC70+'12'!AC70</f>
        <v>0</v>
      </c>
      <c r="AD70" s="286">
        <f>'01'!AD70+'02'!AD70+'03'!AD70+'04'!AD70+'05'!AD70+'06'!AD70+'07'!AD70+'08'!AD70+'09'!AD70+'10'!AD70+'11'!AD70+'12'!AD70</f>
        <v>0</v>
      </c>
      <c r="AE70" s="290">
        <f>'01'!AE70+'02'!AE70+'03'!AE70+'04'!AE70+'05'!AE70+'06'!AE70+'07'!AE70+'08'!AE70+'09'!AE70+'10'!AE70+'11'!AE70+'12'!AE70</f>
        <v>0</v>
      </c>
      <c r="AF70" s="286">
        <f>'01'!AF70+'02'!AF70+'03'!AF70+'04'!AF70+'05'!AF70+'06'!AF70+'07'!AF70+'08'!AF70+'09'!AF70+'10'!AF70+'11'!AF70+'12'!AF70</f>
        <v>0</v>
      </c>
      <c r="AG70" s="284">
        <f>'01'!AG70+'02'!AG70+'03'!AG70+'04'!AG70+'05'!AG70+'06'!AG70+'07'!AG70+'08'!AG70+'09'!AG70+'10'!AG70+'11'!AG70+'12'!AG70</f>
        <v>0</v>
      </c>
      <c r="AH70" s="287">
        <f>'01'!AH70+'02'!AH70+'03'!AH70+'04'!AH70+'05'!AH70+'06'!AH70+'07'!AH70+'08'!AH70+'09'!AH70+'10'!AH70+'11'!AH70+'12'!AH70</f>
        <v>0</v>
      </c>
      <c r="AI70" s="290">
        <f>'01'!AI70+'02'!AI70+'03'!AI70+'04'!AI70+'05'!AI70+'06'!AI70+'07'!AI70+'08'!AI70+'09'!AI70+'10'!AI70+'11'!AI70+'12'!AI70</f>
        <v>0</v>
      </c>
      <c r="AJ70" s="288">
        <f>'01'!AJ70+'02'!AJ70+'03'!AJ70+'04'!AJ70+'05'!AJ70+'06'!AJ70+'07'!AJ70+'08'!AJ70+'09'!AJ70+'10'!AJ70+'11'!AJ70+'12'!AJ70</f>
        <v>0</v>
      </c>
      <c r="AK70" s="286">
        <f>'01'!AK70+'02'!AK70+'03'!AK70+'04'!AK70+'05'!AK70+'06'!AK70+'07'!AK70+'08'!AK70+'09'!AK70+'10'!AK70+'11'!AK70+'12'!AK70</f>
        <v>0</v>
      </c>
      <c r="AL70" s="284">
        <f>'01'!AL70+'02'!AL70+'03'!AL70+'04'!AL70+'05'!AL70+'06'!AL70+'07'!AL70+'08'!AL70+'09'!AL70+'10'!AL70+'11'!AL70+'12'!AL70</f>
        <v>0</v>
      </c>
      <c r="AM70" s="287">
        <f>'01'!AM70+'02'!AM70+'03'!AM70+'04'!AM70+'05'!AM70+'06'!AM70+'07'!AM70+'08'!AM70+'09'!AM70+'10'!AM70+'11'!AM70+'12'!AM70</f>
        <v>0</v>
      </c>
      <c r="AN70" s="287">
        <f>'01'!AN70+'02'!AN70+'03'!AN70+'04'!AN70+'05'!AN70+'06'!AN70+'07'!AN70+'08'!AN70+'09'!AN70+'10'!AN70+'11'!AN70+'12'!AN70</f>
        <v>0</v>
      </c>
      <c r="AO70" s="287">
        <f>'01'!AO70+'02'!AO70+'03'!AO70+'04'!AO70+'05'!AO70+'06'!AO70+'07'!AO70+'08'!AO70+'09'!AO70+'10'!AO70+'11'!AO70+'12'!AO70</f>
        <v>0</v>
      </c>
      <c r="AP70" s="287">
        <f>'01'!AP70+'02'!AP70+'03'!AP70+'04'!AP70+'05'!AP70+'06'!AP70+'07'!AP70+'08'!AP70+'09'!AP70+'10'!AP70+'11'!AP70+'12'!AP70</f>
        <v>0</v>
      </c>
      <c r="AQ70" s="287">
        <f>'01'!AQ70+'02'!AQ70+'03'!AQ70+'04'!AQ70+'05'!AQ70+'06'!AQ70+'07'!AQ70+'08'!AQ70+'09'!AQ70+'10'!AQ70+'11'!AQ70+'12'!AQ70</f>
        <v>0</v>
      </c>
      <c r="AR70" s="292">
        <f>'01'!AR70+'02'!AR70+'03'!AR70+'04'!AR70+'05'!AR70+'06'!AR70+'07'!AR70+'08'!AR70+'09'!AR70+'10'!AR70+'11'!AR70+'12'!AR70</f>
        <v>0</v>
      </c>
      <c r="AS70" s="293">
        <f>'01'!AS70+'02'!AS70+'03'!AS70+'04'!AS70+'05'!AS70+'06'!AS70+'07'!AS70+'08'!AS70+'09'!AS70+'10'!AS70+'11'!AS70+'12'!AS70</f>
        <v>0</v>
      </c>
      <c r="AT70" s="284">
        <f>'01'!AT70+'02'!AT70+'03'!AT70+'04'!AT70+'05'!AT70+'06'!AT70+'07'!AT70+'08'!AT70+'09'!AT70+'10'!AT70+'11'!AT70+'12'!AT70</f>
        <v>0</v>
      </c>
      <c r="AU70" s="285">
        <f>'01'!AU70+'02'!AU70+'03'!AU70+'04'!AU70+'05'!AU70+'06'!AU70+'07'!AU70+'08'!AU70+'09'!AU70+'10'!AU70+'11'!AU70+'12'!AU70</f>
        <v>0</v>
      </c>
      <c r="AV70" s="287">
        <f>'01'!AV70+'02'!AV70+'03'!AV70+'04'!AV70+'05'!AV70+'06'!AV70+'07'!AV70+'08'!AV70+'09'!AV70+'10'!AV70+'11'!AV70+'12'!AV70</f>
        <v>0</v>
      </c>
      <c r="AW70" s="284">
        <f>'01'!AW70+'02'!AW70+'03'!AW70+'04'!AW70+'05'!AW70+'06'!AW70+'07'!AW70+'08'!AW70+'09'!AW70+'10'!AW70+'11'!AW70+'12'!AW70</f>
        <v>0</v>
      </c>
      <c r="AX70" s="287">
        <f>'01'!AX70+'02'!AX70+'03'!AX70+'04'!AX70+'05'!AX70+'06'!AX70+'07'!AX70+'08'!AX70+'09'!AX70+'10'!AX70+'11'!AX70+'12'!AX70</f>
        <v>0</v>
      </c>
      <c r="AY70" s="253" t="str">
        <f t="shared" si="3"/>
        <v/>
      </c>
      <c r="AZ70" s="254"/>
      <c r="BA70" s="254"/>
      <c r="BB70" s="254"/>
      <c r="BC70" s="254"/>
      <c r="BD70" s="254"/>
      <c r="BE70" s="254"/>
      <c r="BF70" s="254"/>
      <c r="BG70" s="254"/>
      <c r="BH70" s="254"/>
      <c r="BI70" s="212"/>
      <c r="BJ70" s="212"/>
      <c r="BK70" s="212"/>
      <c r="BL70" s="212"/>
      <c r="BM70" s="212"/>
      <c r="BX70" s="201"/>
      <c r="CA70" s="255" t="str">
        <f t="shared" si="7"/>
        <v/>
      </c>
      <c r="CB70" s="255" t="str">
        <f t="shared" si="8"/>
        <v/>
      </c>
      <c r="CC70" s="255" t="str">
        <f t="shared" si="9"/>
        <v/>
      </c>
      <c r="CD70" s="255" t="str">
        <f t="shared" si="10"/>
        <v/>
      </c>
      <c r="CE70" s="255" t="str">
        <f t="shared" si="11"/>
        <v/>
      </c>
      <c r="CF70" s="255"/>
      <c r="CG70" s="256">
        <f t="shared" si="4"/>
        <v>0</v>
      </c>
      <c r="CH70" s="256">
        <f t="shared" si="5"/>
        <v>0</v>
      </c>
      <c r="CI70" s="256">
        <f t="shared" si="0"/>
        <v>0</v>
      </c>
      <c r="CJ70" s="256">
        <f t="shared" si="1"/>
        <v>0</v>
      </c>
      <c r="CK70" s="256">
        <f t="shared" si="2"/>
        <v>0</v>
      </c>
    </row>
    <row r="71" spans="1:104" s="204" customFormat="1" ht="16.350000000000001" customHeight="1" x14ac:dyDescent="0.15">
      <c r="A71" s="294" t="s">
        <v>118</v>
      </c>
      <c r="B71" s="295">
        <f t="shared" ref="B71:AA71" si="13">SUM(B11:B70)</f>
        <v>59870</v>
      </c>
      <c r="C71" s="296">
        <f t="shared" si="13"/>
        <v>4288</v>
      </c>
      <c r="D71" s="297">
        <f t="shared" si="13"/>
        <v>2755</v>
      </c>
      <c r="E71" s="297">
        <f t="shared" si="13"/>
        <v>2396</v>
      </c>
      <c r="F71" s="297">
        <f t="shared" si="13"/>
        <v>1488</v>
      </c>
      <c r="G71" s="297">
        <f t="shared" si="13"/>
        <v>1726</v>
      </c>
      <c r="H71" s="297">
        <f t="shared" si="13"/>
        <v>2618</v>
      </c>
      <c r="I71" s="297">
        <f t="shared" si="13"/>
        <v>2919</v>
      </c>
      <c r="J71" s="297">
        <f t="shared" si="13"/>
        <v>3155</v>
      </c>
      <c r="K71" s="297">
        <f t="shared" si="13"/>
        <v>2806</v>
      </c>
      <c r="L71" s="297">
        <f t="shared" si="13"/>
        <v>3451</v>
      </c>
      <c r="M71" s="297">
        <f t="shared" si="13"/>
        <v>3858</v>
      </c>
      <c r="N71" s="297">
        <f t="shared" si="13"/>
        <v>4762</v>
      </c>
      <c r="O71" s="297">
        <f t="shared" si="13"/>
        <v>4739</v>
      </c>
      <c r="P71" s="297">
        <f t="shared" si="13"/>
        <v>5197</v>
      </c>
      <c r="Q71" s="297">
        <f t="shared" si="13"/>
        <v>5036</v>
      </c>
      <c r="R71" s="297">
        <f t="shared" si="13"/>
        <v>4118</v>
      </c>
      <c r="S71" s="298">
        <f t="shared" si="13"/>
        <v>4558</v>
      </c>
      <c r="T71" s="299">
        <f t="shared" si="13"/>
        <v>59535</v>
      </c>
      <c r="U71" s="300">
        <f t="shared" si="13"/>
        <v>25284</v>
      </c>
      <c r="V71" s="298">
        <f t="shared" si="13"/>
        <v>34586</v>
      </c>
      <c r="W71" s="300">
        <f t="shared" si="13"/>
        <v>4061</v>
      </c>
      <c r="X71" s="300">
        <f t="shared" si="13"/>
        <v>795</v>
      </c>
      <c r="Y71" s="297">
        <f t="shared" si="13"/>
        <v>3254</v>
      </c>
      <c r="Z71" s="299">
        <f t="shared" si="13"/>
        <v>12</v>
      </c>
      <c r="AA71" s="296">
        <f t="shared" si="13"/>
        <v>22037</v>
      </c>
      <c r="AB71" s="300">
        <f t="shared" ref="AB71:AX71" si="14">SUM(AB11:AB70)</f>
        <v>5751</v>
      </c>
      <c r="AC71" s="297">
        <f t="shared" si="14"/>
        <v>15953</v>
      </c>
      <c r="AD71" s="298">
        <f t="shared" si="14"/>
        <v>333</v>
      </c>
      <c r="AE71" s="300">
        <f t="shared" si="14"/>
        <v>6136</v>
      </c>
      <c r="AF71" s="298">
        <f t="shared" si="14"/>
        <v>834</v>
      </c>
      <c r="AG71" s="296">
        <f t="shared" si="14"/>
        <v>2735</v>
      </c>
      <c r="AH71" s="301">
        <f t="shared" si="14"/>
        <v>2739</v>
      </c>
      <c r="AI71" s="301">
        <f t="shared" si="14"/>
        <v>30692</v>
      </c>
      <c r="AJ71" s="300">
        <f t="shared" si="14"/>
        <v>108</v>
      </c>
      <c r="AK71" s="298">
        <f t="shared" si="14"/>
        <v>2748</v>
      </c>
      <c r="AL71" s="296">
        <f t="shared" si="14"/>
        <v>432</v>
      </c>
      <c r="AM71" s="301">
        <f t="shared" si="14"/>
        <v>3795</v>
      </c>
      <c r="AN71" s="301">
        <f t="shared" si="14"/>
        <v>0</v>
      </c>
      <c r="AO71" s="301">
        <f t="shared" si="14"/>
        <v>0</v>
      </c>
      <c r="AP71" s="301">
        <f t="shared" si="14"/>
        <v>374</v>
      </c>
      <c r="AQ71" s="302">
        <f t="shared" si="14"/>
        <v>48</v>
      </c>
      <c r="AR71" s="303">
        <f t="shared" si="14"/>
        <v>0</v>
      </c>
      <c r="AS71" s="304">
        <f t="shared" si="14"/>
        <v>0</v>
      </c>
      <c r="AT71" s="303">
        <f t="shared" si="14"/>
        <v>0</v>
      </c>
      <c r="AU71" s="305">
        <f t="shared" si="14"/>
        <v>0</v>
      </c>
      <c r="AV71" s="306">
        <f t="shared" si="14"/>
        <v>0</v>
      </c>
      <c r="AW71" s="303">
        <f t="shared" si="14"/>
        <v>0</v>
      </c>
      <c r="AX71" s="306">
        <f t="shared" si="14"/>
        <v>0</v>
      </c>
      <c r="AY71" s="307"/>
      <c r="AZ71" s="307"/>
      <c r="BA71" s="307"/>
      <c r="BB71" s="307"/>
      <c r="BC71" s="307"/>
      <c r="BD71" s="307"/>
      <c r="BE71" s="307"/>
      <c r="BF71" s="307"/>
      <c r="BG71" s="307"/>
      <c r="BH71" s="307"/>
      <c r="BI71" s="307"/>
      <c r="BJ71" s="307"/>
      <c r="BK71" s="307"/>
      <c r="BL71" s="307"/>
      <c r="BM71" s="307"/>
      <c r="BY71" s="308"/>
      <c r="CA71" s="309"/>
      <c r="CB71" s="309"/>
      <c r="CC71" s="309"/>
      <c r="CD71" s="309"/>
      <c r="CE71" s="309"/>
      <c r="CF71" s="309"/>
      <c r="CG71" s="310"/>
      <c r="CH71" s="310"/>
      <c r="CI71" s="310"/>
      <c r="CJ71" s="310"/>
      <c r="CK71" s="310"/>
      <c r="CL71" s="309"/>
      <c r="CM71" s="309"/>
      <c r="CN71" s="309"/>
      <c r="CO71" s="309"/>
      <c r="CP71" s="309"/>
      <c r="CQ71" s="309"/>
      <c r="CR71" s="309"/>
      <c r="CS71" s="309"/>
      <c r="CT71" s="309"/>
      <c r="CU71" s="309"/>
      <c r="CV71" s="309"/>
      <c r="CW71" s="309"/>
      <c r="CX71" s="309"/>
      <c r="CY71" s="309"/>
      <c r="CZ71" s="309"/>
    </row>
    <row r="72" spans="1:104" ht="31.35" customHeight="1" x14ac:dyDescent="0.2">
      <c r="A72" s="311" t="s">
        <v>133</v>
      </c>
      <c r="B72" s="3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CG72" s="211"/>
      <c r="CH72" s="211"/>
      <c r="CI72" s="211"/>
      <c r="CJ72" s="211"/>
      <c r="CK72" s="211"/>
    </row>
    <row r="73" spans="1:104" ht="16.350000000000001" customHeight="1" x14ac:dyDescent="0.2">
      <c r="A73" s="313" t="s">
        <v>134</v>
      </c>
      <c r="B73" s="314" t="s">
        <v>118</v>
      </c>
      <c r="C73" s="213" t="s">
        <v>135</v>
      </c>
      <c r="D73" s="214" t="s">
        <v>136</v>
      </c>
      <c r="E73" s="215" t="s">
        <v>137</v>
      </c>
      <c r="F73" s="215" t="s">
        <v>138</v>
      </c>
      <c r="G73" s="215" t="s">
        <v>139</v>
      </c>
      <c r="H73" s="216" t="s">
        <v>140</v>
      </c>
      <c r="I73" s="216" t="s">
        <v>141</v>
      </c>
      <c r="J73" s="216" t="s">
        <v>142</v>
      </c>
      <c r="K73" s="216" t="s">
        <v>143</v>
      </c>
      <c r="L73" s="216" t="s">
        <v>144</v>
      </c>
      <c r="M73" s="216" t="s">
        <v>145</v>
      </c>
      <c r="N73" s="216" t="s">
        <v>146</v>
      </c>
      <c r="O73" s="216" t="s">
        <v>147</v>
      </c>
      <c r="P73" s="216" t="s">
        <v>148</v>
      </c>
      <c r="Q73" s="216" t="s">
        <v>149</v>
      </c>
      <c r="R73" s="216" t="s">
        <v>150</v>
      </c>
      <c r="S73" s="217" t="s">
        <v>151</v>
      </c>
      <c r="T73" s="20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CG73" s="211"/>
      <c r="CH73" s="211"/>
      <c r="CI73" s="211"/>
      <c r="CJ73" s="211"/>
      <c r="CK73" s="211"/>
    </row>
    <row r="74" spans="1:104" ht="16.350000000000001" hidden="1" customHeight="1" x14ac:dyDescent="0.2">
      <c r="A74" s="315" t="s">
        <v>152</v>
      </c>
      <c r="B74" s="316">
        <f t="shared" ref="B74:B88" si="15">SUM(C74:S74)</f>
        <v>0</v>
      </c>
      <c r="C74" s="234">
        <f>'01'!C74+'02'!C74+'03'!C74+'04'!C74+'05'!C74+'06'!C74+'07'!C74+'08'!C74+'09'!C74+'10'!C74+'11'!C74+'12'!C74</f>
        <v>0</v>
      </c>
      <c r="D74" s="235">
        <f>'01'!D74+'02'!D74+'03'!D74+'04'!D74+'05'!D74+'06'!D74+'07'!D74+'08'!D74+'09'!D74+'10'!D74+'11'!D74+'12'!D74</f>
        <v>0</v>
      </c>
      <c r="E74" s="235">
        <f>'01'!E74+'02'!E74+'03'!E74+'04'!E74+'05'!E74+'06'!E74+'07'!E74+'08'!E74+'09'!E74+'10'!E74+'11'!E74+'12'!E74</f>
        <v>0</v>
      </c>
      <c r="F74" s="235">
        <f>'01'!F74+'02'!F74+'03'!F74+'04'!F74+'05'!F74+'06'!F74+'07'!F74+'08'!F74+'09'!F74+'10'!F74+'11'!F74+'12'!F74</f>
        <v>0</v>
      </c>
      <c r="G74" s="235">
        <f>'01'!G74+'02'!G74+'03'!G74+'04'!G74+'05'!G74+'06'!G74+'07'!G74+'08'!G74+'09'!G74+'10'!G74+'11'!G74+'12'!G74</f>
        <v>0</v>
      </c>
      <c r="H74" s="235">
        <f>'01'!H74+'02'!H74+'03'!H74+'04'!H74+'05'!H74+'06'!H74+'07'!H74+'08'!H74+'09'!H74+'10'!H74+'11'!H74+'12'!H74</f>
        <v>0</v>
      </c>
      <c r="I74" s="235">
        <f>'01'!I74+'02'!I74+'03'!I74+'04'!I74+'05'!I74+'06'!I74+'07'!I74+'08'!I74+'09'!I74+'10'!I74+'11'!I74+'12'!I74</f>
        <v>0</v>
      </c>
      <c r="J74" s="235">
        <f>'01'!J74+'02'!J74+'03'!J74+'04'!J74+'05'!J74+'06'!J74+'07'!J74+'08'!J74+'09'!J74+'10'!J74+'11'!J74+'12'!J74</f>
        <v>0</v>
      </c>
      <c r="K74" s="235">
        <f>'01'!K74+'02'!K74+'03'!K74+'04'!K74+'05'!K74+'06'!K74+'07'!K74+'08'!K74+'09'!K74+'10'!K74+'11'!K74+'12'!K74</f>
        <v>0</v>
      </c>
      <c r="L74" s="235">
        <f>'01'!L74+'02'!L74+'03'!L74+'04'!L74+'05'!L74+'06'!L74+'07'!L74+'08'!L74+'09'!L74+'10'!L74+'11'!L74+'12'!L74</f>
        <v>0</v>
      </c>
      <c r="M74" s="235">
        <f>'01'!M74+'02'!M74+'03'!M74+'04'!M74+'05'!M74+'06'!M74+'07'!M74+'08'!M74+'09'!M74+'10'!M74+'11'!M74+'12'!M74</f>
        <v>0</v>
      </c>
      <c r="N74" s="235">
        <f>'01'!N74+'02'!N74+'03'!N74+'04'!N74+'05'!N74+'06'!N74+'07'!N74+'08'!N74+'09'!N74+'10'!N74+'11'!N74+'12'!N74</f>
        <v>0</v>
      </c>
      <c r="O74" s="235">
        <f>'01'!O74+'02'!O74+'03'!O74+'04'!O74+'05'!O74+'06'!O74+'07'!O74+'08'!O74+'09'!O74+'10'!O74+'11'!O74+'12'!O74</f>
        <v>0</v>
      </c>
      <c r="P74" s="235">
        <f>'01'!P74+'02'!P74+'03'!P74+'04'!P74+'05'!P74+'06'!P74+'07'!P74+'08'!P74+'09'!P74+'10'!P74+'11'!P74+'12'!P74</f>
        <v>0</v>
      </c>
      <c r="Q74" s="235">
        <f>'01'!Q74+'02'!Q74+'03'!Q74+'04'!Q74+'05'!Q74+'06'!Q74+'07'!Q74+'08'!Q74+'09'!Q74+'10'!Q74+'11'!Q74+'12'!Q74</f>
        <v>0</v>
      </c>
      <c r="R74" s="235">
        <f>'01'!R74+'02'!R74+'03'!R74+'04'!R74+'05'!R74+'06'!R74+'07'!R74+'08'!R74+'09'!R74+'10'!R74+'11'!R74+'12'!R74</f>
        <v>0</v>
      </c>
      <c r="S74" s="247">
        <f>'01'!S74+'02'!S74+'03'!S74+'04'!S74+'05'!S74+'06'!S74+'07'!S74+'08'!S74+'09'!S74+'10'!S74+'11'!S74+'12'!S74</f>
        <v>0</v>
      </c>
      <c r="T74" s="20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CG74" s="211"/>
      <c r="CH74" s="211"/>
      <c r="CI74" s="211"/>
      <c r="CJ74" s="211"/>
      <c r="CK74" s="211"/>
    </row>
    <row r="75" spans="1:104" ht="16.350000000000001" customHeight="1" x14ac:dyDescent="0.2">
      <c r="A75" s="317" t="s">
        <v>153</v>
      </c>
      <c r="B75" s="318">
        <f t="shared" si="15"/>
        <v>1233</v>
      </c>
      <c r="C75" s="239">
        <f>'01'!C75+'02'!C75+'03'!C75+'04'!C75+'05'!C75+'06'!C75+'07'!C75+'08'!C75+'09'!C75+'10'!C75+'11'!C75+'12'!C75</f>
        <v>30</v>
      </c>
      <c r="D75" s="242">
        <f>'01'!D75+'02'!D75+'03'!D75+'04'!D75+'05'!D75+'06'!D75+'07'!D75+'08'!D75+'09'!D75+'10'!D75+'11'!D75+'12'!D75</f>
        <v>85</v>
      </c>
      <c r="E75" s="242">
        <f>'01'!E75+'02'!E75+'03'!E75+'04'!E75+'05'!E75+'06'!E75+'07'!E75+'08'!E75+'09'!E75+'10'!E75+'11'!E75+'12'!E75</f>
        <v>86</v>
      </c>
      <c r="F75" s="242">
        <f>'01'!F75+'02'!F75+'03'!F75+'04'!F75+'05'!F75+'06'!F75+'07'!F75+'08'!F75+'09'!F75+'10'!F75+'11'!F75+'12'!F75</f>
        <v>45</v>
      </c>
      <c r="G75" s="242">
        <f>'01'!G75+'02'!G75+'03'!G75+'04'!G75+'05'!G75+'06'!G75+'07'!G75+'08'!G75+'09'!G75+'10'!G75+'11'!G75+'12'!G75</f>
        <v>20</v>
      </c>
      <c r="H75" s="242">
        <f>'01'!H75+'02'!H75+'03'!H75+'04'!H75+'05'!H75+'06'!H75+'07'!H75+'08'!H75+'09'!H75+'10'!H75+'11'!H75+'12'!H75</f>
        <v>22</v>
      </c>
      <c r="I75" s="242">
        <f>'01'!I75+'02'!I75+'03'!I75+'04'!I75+'05'!I75+'06'!I75+'07'!I75+'08'!I75+'09'!I75+'10'!I75+'11'!I75+'12'!I75</f>
        <v>36</v>
      </c>
      <c r="J75" s="242">
        <f>'01'!J75+'02'!J75+'03'!J75+'04'!J75+'05'!J75+'06'!J75+'07'!J75+'08'!J75+'09'!J75+'10'!J75+'11'!J75+'12'!J75</f>
        <v>36</v>
      </c>
      <c r="K75" s="242">
        <f>'01'!K75+'02'!K75+'03'!K75+'04'!K75+'05'!K75+'06'!K75+'07'!K75+'08'!K75+'09'!K75+'10'!K75+'11'!K75+'12'!K75</f>
        <v>48</v>
      </c>
      <c r="L75" s="242">
        <f>'01'!L75+'02'!L75+'03'!L75+'04'!L75+'05'!L75+'06'!L75+'07'!L75+'08'!L75+'09'!L75+'10'!L75+'11'!L75+'12'!L75</f>
        <v>82</v>
      </c>
      <c r="M75" s="242">
        <f>'01'!M75+'02'!M75+'03'!M75+'04'!M75+'05'!M75+'06'!M75+'07'!M75+'08'!M75+'09'!M75+'10'!M75+'11'!M75+'12'!M75</f>
        <v>101</v>
      </c>
      <c r="N75" s="242">
        <f>'01'!N75+'02'!N75+'03'!N75+'04'!N75+'05'!N75+'06'!N75+'07'!N75+'08'!N75+'09'!N75+'10'!N75+'11'!N75+'12'!N75</f>
        <v>138</v>
      </c>
      <c r="O75" s="242">
        <f>'01'!O75+'02'!O75+'03'!O75+'04'!O75+'05'!O75+'06'!O75+'07'!O75+'08'!O75+'09'!O75+'10'!O75+'11'!O75+'12'!O75</f>
        <v>146</v>
      </c>
      <c r="P75" s="242">
        <f>'01'!P75+'02'!P75+'03'!P75+'04'!P75+'05'!P75+'06'!P75+'07'!P75+'08'!P75+'09'!P75+'10'!P75+'11'!P75+'12'!P75</f>
        <v>165</v>
      </c>
      <c r="Q75" s="242">
        <f>'01'!Q75+'02'!Q75+'03'!Q75+'04'!Q75+'05'!Q75+'06'!Q75+'07'!Q75+'08'!Q75+'09'!Q75+'10'!Q75+'11'!Q75+'12'!Q75</f>
        <v>91</v>
      </c>
      <c r="R75" s="242">
        <f>'01'!R75+'02'!R75+'03'!R75+'04'!R75+'05'!R75+'06'!R75+'07'!R75+'08'!R75+'09'!R75+'10'!R75+'11'!R75+'12'!R75</f>
        <v>74</v>
      </c>
      <c r="S75" s="240">
        <f>'01'!S75+'02'!S75+'03'!S75+'04'!S75+'05'!S75+'06'!S75+'07'!S75+'08'!S75+'09'!S75+'10'!S75+'11'!S75+'12'!S75</f>
        <v>28</v>
      </c>
      <c r="T75" s="20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CG75" s="211"/>
      <c r="CH75" s="211"/>
      <c r="CI75" s="211"/>
      <c r="CJ75" s="211"/>
      <c r="CK75" s="211"/>
    </row>
    <row r="76" spans="1:104" ht="16.350000000000001" customHeight="1" x14ac:dyDescent="0.2">
      <c r="A76" s="317" t="s">
        <v>154</v>
      </c>
      <c r="B76" s="318">
        <f t="shared" si="15"/>
        <v>2159</v>
      </c>
      <c r="C76" s="239">
        <f>'01'!C76+'02'!C76+'03'!C76+'04'!C76+'05'!C76+'06'!C76+'07'!C76+'08'!C76+'09'!C76+'10'!C76+'11'!C76+'12'!C76</f>
        <v>0</v>
      </c>
      <c r="D76" s="242">
        <f>'01'!D76+'02'!D76+'03'!D76+'04'!D76+'05'!D76+'06'!D76+'07'!D76+'08'!D76+'09'!D76+'10'!D76+'11'!D76+'12'!D76</f>
        <v>0</v>
      </c>
      <c r="E76" s="242">
        <f>'01'!E76+'02'!E76+'03'!E76+'04'!E76+'05'!E76+'06'!E76+'07'!E76+'08'!E76+'09'!E76+'10'!E76+'11'!E76+'12'!E76</f>
        <v>0</v>
      </c>
      <c r="F76" s="242">
        <f>'01'!F76+'02'!F76+'03'!F76+'04'!F76+'05'!F76+'06'!F76+'07'!F76+'08'!F76+'09'!F76+'10'!F76+'11'!F76+'12'!F76</f>
        <v>24</v>
      </c>
      <c r="G76" s="242">
        <f>'01'!G76+'02'!G76+'03'!G76+'04'!G76+'05'!G76+'06'!G76+'07'!G76+'08'!G76+'09'!G76+'10'!G76+'11'!G76+'12'!G76</f>
        <v>34</v>
      </c>
      <c r="H76" s="242">
        <f>'01'!H76+'02'!H76+'03'!H76+'04'!H76+'05'!H76+'06'!H76+'07'!H76+'08'!H76+'09'!H76+'10'!H76+'11'!H76+'12'!H76</f>
        <v>63</v>
      </c>
      <c r="I76" s="242">
        <f>'01'!I76+'02'!I76+'03'!I76+'04'!I76+'05'!I76+'06'!I76+'07'!I76+'08'!I76+'09'!I76+'10'!I76+'11'!I76+'12'!I76</f>
        <v>70</v>
      </c>
      <c r="J76" s="242">
        <f>'01'!J76+'02'!J76+'03'!J76+'04'!J76+'05'!J76+'06'!J76+'07'!J76+'08'!J76+'09'!J76+'10'!J76+'11'!J76+'12'!J76</f>
        <v>102</v>
      </c>
      <c r="K76" s="242">
        <f>'01'!K76+'02'!K76+'03'!K76+'04'!K76+'05'!K76+'06'!K76+'07'!K76+'08'!K76+'09'!K76+'10'!K76+'11'!K76+'12'!K76</f>
        <v>182</v>
      </c>
      <c r="L76" s="242">
        <f>'01'!L76+'02'!L76+'03'!L76+'04'!L76+'05'!L76+'06'!L76+'07'!L76+'08'!L76+'09'!L76+'10'!L76+'11'!L76+'12'!L76</f>
        <v>283</v>
      </c>
      <c r="M76" s="242">
        <f>'01'!M76+'02'!M76+'03'!M76+'04'!M76+'05'!M76+'06'!M76+'07'!M76+'08'!M76+'09'!M76+'10'!M76+'11'!M76+'12'!M76</f>
        <v>279</v>
      </c>
      <c r="N76" s="242">
        <f>'01'!N76+'02'!N76+'03'!N76+'04'!N76+'05'!N76+'06'!N76+'07'!N76+'08'!N76+'09'!N76+'10'!N76+'11'!N76+'12'!N76</f>
        <v>288</v>
      </c>
      <c r="O76" s="242">
        <f>'01'!O76+'02'!O76+'03'!O76+'04'!O76+'05'!O76+'06'!O76+'07'!O76+'08'!O76+'09'!O76+'10'!O76+'11'!O76+'12'!O76</f>
        <v>237</v>
      </c>
      <c r="P76" s="242">
        <f>'01'!P76+'02'!P76+'03'!P76+'04'!P76+'05'!P76+'06'!P76+'07'!P76+'08'!P76+'09'!P76+'10'!P76+'11'!P76+'12'!P76</f>
        <v>259</v>
      </c>
      <c r="Q76" s="242">
        <f>'01'!Q76+'02'!Q76+'03'!Q76+'04'!Q76+'05'!Q76+'06'!Q76+'07'!Q76+'08'!Q76+'09'!Q76+'10'!Q76+'11'!Q76+'12'!Q76</f>
        <v>163</v>
      </c>
      <c r="R76" s="242">
        <f>'01'!R76+'02'!R76+'03'!R76+'04'!R76+'05'!R76+'06'!R76+'07'!R76+'08'!R76+'09'!R76+'10'!R76+'11'!R76+'12'!R76</f>
        <v>98</v>
      </c>
      <c r="S76" s="240">
        <f>'01'!S76+'02'!S76+'03'!S76+'04'!S76+'05'!S76+'06'!S76+'07'!S76+'08'!S76+'09'!S76+'10'!S76+'11'!S76+'12'!S76</f>
        <v>77</v>
      </c>
      <c r="T76" s="20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CG76" s="211"/>
      <c r="CH76" s="211"/>
      <c r="CI76" s="211"/>
      <c r="CJ76" s="211"/>
      <c r="CK76" s="211"/>
    </row>
    <row r="77" spans="1:104" ht="16.350000000000001" customHeight="1" x14ac:dyDescent="0.2">
      <c r="A77" s="317" t="s">
        <v>155</v>
      </c>
      <c r="B77" s="318">
        <f t="shared" si="15"/>
        <v>2530</v>
      </c>
      <c r="C77" s="239">
        <f>'01'!C77+'02'!C77+'03'!C77+'04'!C77+'05'!C77+'06'!C77+'07'!C77+'08'!C77+'09'!C77+'10'!C77+'11'!C77+'12'!C77</f>
        <v>11</v>
      </c>
      <c r="D77" s="242">
        <f>'01'!D77+'02'!D77+'03'!D77+'04'!D77+'05'!D77+'06'!D77+'07'!D77+'08'!D77+'09'!D77+'10'!D77+'11'!D77+'12'!D77</f>
        <v>33</v>
      </c>
      <c r="E77" s="242">
        <f>'01'!E77+'02'!E77+'03'!E77+'04'!E77+'05'!E77+'06'!E77+'07'!E77+'08'!E77+'09'!E77+'10'!E77+'11'!E77+'12'!E77</f>
        <v>55</v>
      </c>
      <c r="F77" s="242">
        <f>'01'!F77+'02'!F77+'03'!F77+'04'!F77+'05'!F77+'06'!F77+'07'!F77+'08'!F77+'09'!F77+'10'!F77+'11'!F77+'12'!F77</f>
        <v>162</v>
      </c>
      <c r="G77" s="242">
        <f>'01'!G77+'02'!G77+'03'!G77+'04'!G77+'05'!G77+'06'!G77+'07'!G77+'08'!G77+'09'!G77+'10'!G77+'11'!G77+'12'!G77</f>
        <v>349</v>
      </c>
      <c r="H77" s="242">
        <f>'01'!H77+'02'!H77+'03'!H77+'04'!H77+'05'!H77+'06'!H77+'07'!H77+'08'!H77+'09'!H77+'10'!H77+'11'!H77+'12'!H77</f>
        <v>675</v>
      </c>
      <c r="I77" s="242">
        <f>'01'!I77+'02'!I77+'03'!I77+'04'!I77+'05'!I77+'06'!I77+'07'!I77+'08'!I77+'09'!I77+'10'!I77+'11'!I77+'12'!I77</f>
        <v>561</v>
      </c>
      <c r="J77" s="242">
        <f>'01'!J77+'02'!J77+'03'!J77+'04'!J77+'05'!J77+'06'!J77+'07'!J77+'08'!J77+'09'!J77+'10'!J77+'11'!J77+'12'!J77</f>
        <v>474</v>
      </c>
      <c r="K77" s="242">
        <f>'01'!K77+'02'!K77+'03'!K77+'04'!K77+'05'!K77+'06'!K77+'07'!K77+'08'!K77+'09'!K77+'10'!K77+'11'!K77+'12'!K77</f>
        <v>181</v>
      </c>
      <c r="L77" s="242">
        <f>'01'!L77+'02'!L77+'03'!L77+'04'!L77+'05'!L77+'06'!L77+'07'!L77+'08'!L77+'09'!L77+'10'!L77+'11'!L77+'12'!L77</f>
        <v>7</v>
      </c>
      <c r="M77" s="242">
        <f>'01'!M77+'02'!M77+'03'!M77+'04'!M77+'05'!M77+'06'!M77+'07'!M77+'08'!M77+'09'!M77+'10'!M77+'11'!M77+'12'!M77</f>
        <v>14</v>
      </c>
      <c r="N77" s="242">
        <f>'01'!N77+'02'!N77+'03'!N77+'04'!N77+'05'!N77+'06'!N77+'07'!N77+'08'!N77+'09'!N77+'10'!N77+'11'!N77+'12'!N77</f>
        <v>5</v>
      </c>
      <c r="O77" s="242">
        <f>'01'!O77+'02'!O77+'03'!O77+'04'!O77+'05'!O77+'06'!O77+'07'!O77+'08'!O77+'09'!O77+'10'!O77+'11'!O77+'12'!O77</f>
        <v>0</v>
      </c>
      <c r="P77" s="242">
        <f>'01'!P77+'02'!P77+'03'!P77+'04'!P77+'05'!P77+'06'!P77+'07'!P77+'08'!P77+'09'!P77+'10'!P77+'11'!P77+'12'!P77</f>
        <v>2</v>
      </c>
      <c r="Q77" s="242">
        <f>'01'!Q77+'02'!Q77+'03'!Q77+'04'!Q77+'05'!Q77+'06'!Q77+'07'!Q77+'08'!Q77+'09'!Q77+'10'!Q77+'11'!Q77+'12'!Q77</f>
        <v>1</v>
      </c>
      <c r="R77" s="242">
        <f>'01'!R77+'02'!R77+'03'!R77+'04'!R77+'05'!R77+'06'!R77+'07'!R77+'08'!R77+'09'!R77+'10'!R77+'11'!R77+'12'!R77</f>
        <v>0</v>
      </c>
      <c r="S77" s="240">
        <f>'01'!S77+'02'!S77+'03'!S77+'04'!S77+'05'!S77+'06'!S77+'07'!S77+'08'!S77+'09'!S77+'10'!S77+'11'!S77+'12'!S77</f>
        <v>0</v>
      </c>
      <c r="T77" s="20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CG77" s="211"/>
      <c r="CH77" s="211"/>
      <c r="CI77" s="211"/>
      <c r="CJ77" s="211"/>
      <c r="CK77" s="211"/>
    </row>
    <row r="78" spans="1:104" ht="16.350000000000001" customHeight="1" x14ac:dyDescent="0.2">
      <c r="A78" s="317" t="s">
        <v>156</v>
      </c>
      <c r="B78" s="318">
        <f t="shared" si="15"/>
        <v>6</v>
      </c>
      <c r="C78" s="239">
        <f>'01'!C78+'02'!C78+'03'!C78+'04'!C78+'05'!C78+'06'!C78+'07'!C78+'08'!C78+'09'!C78+'10'!C78+'11'!C78+'12'!C78</f>
        <v>0</v>
      </c>
      <c r="D78" s="242">
        <f>'01'!D78+'02'!D78+'03'!D78+'04'!D78+'05'!D78+'06'!D78+'07'!D78+'08'!D78+'09'!D78+'10'!D78+'11'!D78+'12'!D78</f>
        <v>0</v>
      </c>
      <c r="E78" s="242">
        <f>'01'!E78+'02'!E78+'03'!E78+'04'!E78+'05'!E78+'06'!E78+'07'!E78+'08'!E78+'09'!E78+'10'!E78+'11'!E78+'12'!E78</f>
        <v>0</v>
      </c>
      <c r="F78" s="242">
        <f>'01'!F78+'02'!F78+'03'!F78+'04'!F78+'05'!F78+'06'!F78+'07'!F78+'08'!F78+'09'!F78+'10'!F78+'11'!F78+'12'!F78</f>
        <v>0</v>
      </c>
      <c r="G78" s="242">
        <f>'01'!G78+'02'!G78+'03'!G78+'04'!G78+'05'!G78+'06'!G78+'07'!G78+'08'!G78+'09'!G78+'10'!G78+'11'!G78+'12'!G78</f>
        <v>0</v>
      </c>
      <c r="H78" s="242">
        <f>'01'!H78+'02'!H78+'03'!H78+'04'!H78+'05'!H78+'06'!H78+'07'!H78+'08'!H78+'09'!H78+'10'!H78+'11'!H78+'12'!H78</f>
        <v>3</v>
      </c>
      <c r="I78" s="242">
        <f>'01'!I78+'02'!I78+'03'!I78+'04'!I78+'05'!I78+'06'!I78+'07'!I78+'08'!I78+'09'!I78+'10'!I78+'11'!I78+'12'!I78</f>
        <v>3</v>
      </c>
      <c r="J78" s="242">
        <f>'01'!J78+'02'!J78+'03'!J78+'04'!J78+'05'!J78+'06'!J78+'07'!J78+'08'!J78+'09'!J78+'10'!J78+'11'!J78+'12'!J78</f>
        <v>0</v>
      </c>
      <c r="K78" s="242">
        <f>'01'!K78+'02'!K78+'03'!K78+'04'!K78+'05'!K78+'06'!K78+'07'!K78+'08'!K78+'09'!K78+'10'!K78+'11'!K78+'12'!K78</f>
        <v>0</v>
      </c>
      <c r="L78" s="242">
        <f>'01'!L78+'02'!L78+'03'!L78+'04'!L78+'05'!L78+'06'!L78+'07'!L78+'08'!L78+'09'!L78+'10'!L78+'11'!L78+'12'!L78</f>
        <v>0</v>
      </c>
      <c r="M78" s="242">
        <f>'01'!M78+'02'!M78+'03'!M78+'04'!M78+'05'!M78+'06'!M78+'07'!M78+'08'!M78+'09'!M78+'10'!M78+'11'!M78+'12'!M78</f>
        <v>0</v>
      </c>
      <c r="N78" s="242">
        <f>'01'!N78+'02'!N78+'03'!N78+'04'!N78+'05'!N78+'06'!N78+'07'!N78+'08'!N78+'09'!N78+'10'!N78+'11'!N78+'12'!N78</f>
        <v>0</v>
      </c>
      <c r="O78" s="242">
        <f>'01'!O78+'02'!O78+'03'!O78+'04'!O78+'05'!O78+'06'!O78+'07'!O78+'08'!O78+'09'!O78+'10'!O78+'11'!O78+'12'!O78</f>
        <v>0</v>
      </c>
      <c r="P78" s="242">
        <f>'01'!P78+'02'!P78+'03'!P78+'04'!P78+'05'!P78+'06'!P78+'07'!P78+'08'!P78+'09'!P78+'10'!P78+'11'!P78+'12'!P78</f>
        <v>0</v>
      </c>
      <c r="Q78" s="242">
        <f>'01'!Q78+'02'!Q78+'03'!Q78+'04'!Q78+'05'!Q78+'06'!Q78+'07'!Q78+'08'!Q78+'09'!Q78+'10'!Q78+'11'!Q78+'12'!Q78</f>
        <v>0</v>
      </c>
      <c r="R78" s="242">
        <f>'01'!R78+'02'!R78+'03'!R78+'04'!R78+'05'!R78+'06'!R78+'07'!R78+'08'!R78+'09'!R78+'10'!R78+'11'!R78+'12'!R78</f>
        <v>0</v>
      </c>
      <c r="S78" s="240">
        <f>'01'!S78+'02'!S78+'03'!S78+'04'!S78+'05'!S78+'06'!S78+'07'!S78+'08'!S78+'09'!S78+'10'!S78+'11'!S78+'12'!S78</f>
        <v>0</v>
      </c>
      <c r="T78" s="20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CG78" s="211"/>
      <c r="CH78" s="211"/>
      <c r="CI78" s="211"/>
      <c r="CJ78" s="211"/>
      <c r="CK78" s="211"/>
    </row>
    <row r="79" spans="1:104" ht="16.350000000000001" customHeight="1" x14ac:dyDescent="0.2">
      <c r="A79" s="317" t="s">
        <v>157</v>
      </c>
      <c r="B79" s="318">
        <f t="shared" si="15"/>
        <v>1291</v>
      </c>
      <c r="C79" s="239">
        <f>'01'!C79+'02'!C79+'03'!C79+'04'!C79+'05'!C79+'06'!C79+'07'!C79+'08'!C79+'09'!C79+'10'!C79+'11'!C79+'12'!C79</f>
        <v>6</v>
      </c>
      <c r="D79" s="242">
        <f>'01'!D79+'02'!D79+'03'!D79+'04'!D79+'05'!D79+'06'!D79+'07'!D79+'08'!D79+'09'!D79+'10'!D79+'11'!D79+'12'!D79</f>
        <v>3</v>
      </c>
      <c r="E79" s="242">
        <f>'01'!E79+'02'!E79+'03'!E79+'04'!E79+'05'!E79+'06'!E79+'07'!E79+'08'!E79+'09'!E79+'10'!E79+'11'!E79+'12'!E79</f>
        <v>2</v>
      </c>
      <c r="F79" s="242">
        <f>'01'!F79+'02'!F79+'03'!F79+'04'!F79+'05'!F79+'06'!F79+'07'!F79+'08'!F79+'09'!F79+'10'!F79+'11'!F79+'12'!F79</f>
        <v>13</v>
      </c>
      <c r="G79" s="242">
        <f>'01'!G79+'02'!G79+'03'!G79+'04'!G79+'05'!G79+'06'!G79+'07'!G79+'08'!G79+'09'!G79+'10'!G79+'11'!G79+'12'!G79</f>
        <v>29</v>
      </c>
      <c r="H79" s="242">
        <f>'01'!H79+'02'!H79+'03'!H79+'04'!H79+'05'!H79+'06'!H79+'07'!H79+'08'!H79+'09'!H79+'10'!H79+'11'!H79+'12'!H79</f>
        <v>9</v>
      </c>
      <c r="I79" s="242">
        <f>'01'!I79+'02'!I79+'03'!I79+'04'!I79+'05'!I79+'06'!I79+'07'!I79+'08'!I79+'09'!I79+'10'!I79+'11'!I79+'12'!I79</f>
        <v>24</v>
      </c>
      <c r="J79" s="242">
        <f>'01'!J79+'02'!J79+'03'!J79+'04'!J79+'05'!J79+'06'!J79+'07'!J79+'08'!J79+'09'!J79+'10'!J79+'11'!J79+'12'!J79</f>
        <v>77</v>
      </c>
      <c r="K79" s="242">
        <f>'01'!K79+'02'!K79+'03'!K79+'04'!K79+'05'!K79+'06'!K79+'07'!K79+'08'!K79+'09'!K79+'10'!K79+'11'!K79+'12'!K79</f>
        <v>53</v>
      </c>
      <c r="L79" s="242">
        <f>'01'!L79+'02'!L79+'03'!L79+'04'!L79+'05'!L79+'06'!L79+'07'!L79+'08'!L79+'09'!L79+'10'!L79+'11'!L79+'12'!L79</f>
        <v>74</v>
      </c>
      <c r="M79" s="242">
        <f>'01'!M79+'02'!M79+'03'!M79+'04'!M79+'05'!M79+'06'!M79+'07'!M79+'08'!M79+'09'!M79+'10'!M79+'11'!M79+'12'!M79</f>
        <v>95</v>
      </c>
      <c r="N79" s="242">
        <f>'01'!N79+'02'!N79+'03'!N79+'04'!N79+'05'!N79+'06'!N79+'07'!N79+'08'!N79+'09'!N79+'10'!N79+'11'!N79+'12'!N79</f>
        <v>149</v>
      </c>
      <c r="O79" s="242">
        <f>'01'!O79+'02'!O79+'03'!O79+'04'!O79+'05'!O79+'06'!O79+'07'!O79+'08'!O79+'09'!O79+'10'!O79+'11'!O79+'12'!O79</f>
        <v>122</v>
      </c>
      <c r="P79" s="242">
        <f>'01'!P79+'02'!P79+'03'!P79+'04'!P79+'05'!P79+'06'!P79+'07'!P79+'08'!P79+'09'!P79+'10'!P79+'11'!P79+'12'!P79</f>
        <v>142</v>
      </c>
      <c r="Q79" s="242">
        <f>'01'!Q79+'02'!Q79+'03'!Q79+'04'!Q79+'05'!Q79+'06'!Q79+'07'!Q79+'08'!Q79+'09'!Q79+'10'!Q79+'11'!Q79+'12'!Q79</f>
        <v>197</v>
      </c>
      <c r="R79" s="242">
        <f>'01'!R79+'02'!R79+'03'!R79+'04'!R79+'05'!R79+'06'!R79+'07'!R79+'08'!R79+'09'!R79+'10'!R79+'11'!R79+'12'!R79</f>
        <v>183</v>
      </c>
      <c r="S79" s="240">
        <f>'01'!S79+'02'!S79+'03'!S79+'04'!S79+'05'!S79+'06'!S79+'07'!S79+'08'!S79+'09'!S79+'10'!S79+'11'!S79+'12'!S79</f>
        <v>113</v>
      </c>
      <c r="T79" s="202"/>
      <c r="CG79" s="211"/>
      <c r="CH79" s="211"/>
      <c r="CI79" s="211"/>
      <c r="CJ79" s="211"/>
      <c r="CK79" s="211"/>
    </row>
    <row r="80" spans="1:104" ht="16.350000000000001" customHeight="1" x14ac:dyDescent="0.2">
      <c r="A80" s="317" t="s">
        <v>158</v>
      </c>
      <c r="B80" s="318">
        <f t="shared" si="15"/>
        <v>2308</v>
      </c>
      <c r="C80" s="239">
        <f>'01'!C80+'02'!C80+'03'!C80+'04'!C80+'05'!C80+'06'!C80+'07'!C80+'08'!C80+'09'!C80+'10'!C80+'11'!C80+'12'!C80</f>
        <v>0</v>
      </c>
      <c r="D80" s="242">
        <f>'01'!D80+'02'!D80+'03'!D80+'04'!D80+'05'!D80+'06'!D80+'07'!D80+'08'!D80+'09'!D80+'10'!D80+'11'!D80+'12'!D80</f>
        <v>0</v>
      </c>
      <c r="E80" s="242">
        <f>'01'!E80+'02'!E80+'03'!E80+'04'!E80+'05'!E80+'06'!E80+'07'!E80+'08'!E80+'09'!E80+'10'!E80+'11'!E80+'12'!E80</f>
        <v>0</v>
      </c>
      <c r="F80" s="242">
        <f>'01'!F80+'02'!F80+'03'!F80+'04'!F80+'05'!F80+'06'!F80+'07'!F80+'08'!F80+'09'!F80+'10'!F80+'11'!F80+'12'!F80</f>
        <v>0</v>
      </c>
      <c r="G80" s="242">
        <f>'01'!G80+'02'!G80+'03'!G80+'04'!G80+'05'!G80+'06'!G80+'07'!G80+'08'!G80+'09'!G80+'10'!G80+'11'!G80+'12'!G80</f>
        <v>6</v>
      </c>
      <c r="H80" s="242">
        <f>'01'!H80+'02'!H80+'03'!H80+'04'!H80+'05'!H80+'06'!H80+'07'!H80+'08'!H80+'09'!H80+'10'!H80+'11'!H80+'12'!H80</f>
        <v>9</v>
      </c>
      <c r="I80" s="242">
        <f>'01'!I80+'02'!I80+'03'!I80+'04'!I80+'05'!I80+'06'!I80+'07'!I80+'08'!I80+'09'!I80+'10'!I80+'11'!I80+'12'!I80</f>
        <v>31</v>
      </c>
      <c r="J80" s="242">
        <f>'01'!J80+'02'!J80+'03'!J80+'04'!J80+'05'!J80+'06'!J80+'07'!J80+'08'!J80+'09'!J80+'10'!J80+'11'!J80+'12'!J80</f>
        <v>31</v>
      </c>
      <c r="K80" s="242">
        <f>'01'!K80+'02'!K80+'03'!K80+'04'!K80+'05'!K80+'06'!K80+'07'!K80+'08'!K80+'09'!K80+'10'!K80+'11'!K80+'12'!K80</f>
        <v>38</v>
      </c>
      <c r="L80" s="242">
        <f>'01'!L80+'02'!L80+'03'!L80+'04'!L80+'05'!L80+'06'!L80+'07'!L80+'08'!L80+'09'!L80+'10'!L80+'11'!L80+'12'!L80</f>
        <v>78</v>
      </c>
      <c r="M80" s="242">
        <f>'01'!M80+'02'!M80+'03'!M80+'04'!M80+'05'!M80+'06'!M80+'07'!M80+'08'!M80+'09'!M80+'10'!M80+'11'!M80+'12'!M80</f>
        <v>162</v>
      </c>
      <c r="N80" s="242">
        <f>'01'!N80+'02'!N80+'03'!N80+'04'!N80+'05'!N80+'06'!N80+'07'!N80+'08'!N80+'09'!N80+'10'!N80+'11'!N80+'12'!N80</f>
        <v>208</v>
      </c>
      <c r="O80" s="242">
        <f>'01'!O80+'02'!O80+'03'!O80+'04'!O80+'05'!O80+'06'!O80+'07'!O80+'08'!O80+'09'!O80+'10'!O80+'11'!O80+'12'!O80</f>
        <v>231</v>
      </c>
      <c r="P80" s="242">
        <f>'01'!P80+'02'!P80+'03'!P80+'04'!P80+'05'!P80+'06'!P80+'07'!P80+'08'!P80+'09'!P80+'10'!P80+'11'!P80+'12'!P80</f>
        <v>334</v>
      </c>
      <c r="Q80" s="242">
        <f>'01'!Q80+'02'!Q80+'03'!Q80+'04'!Q80+'05'!Q80+'06'!Q80+'07'!Q80+'08'!Q80+'09'!Q80+'10'!Q80+'11'!Q80+'12'!Q80</f>
        <v>353</v>
      </c>
      <c r="R80" s="242">
        <f>'01'!R80+'02'!R80+'03'!R80+'04'!R80+'05'!R80+'06'!R80+'07'!R80+'08'!R80+'09'!R80+'10'!R80+'11'!R80+'12'!R80</f>
        <v>286</v>
      </c>
      <c r="S80" s="240">
        <f>'01'!S80+'02'!S80+'03'!S80+'04'!S80+'05'!S80+'06'!S80+'07'!S80+'08'!S80+'09'!S80+'10'!S80+'11'!S80+'12'!S80</f>
        <v>541</v>
      </c>
      <c r="T80" s="202"/>
      <c r="CG80" s="211"/>
      <c r="CH80" s="211"/>
      <c r="CI80" s="211"/>
      <c r="CJ80" s="211"/>
      <c r="CK80" s="211"/>
    </row>
    <row r="81" spans="1:89" ht="16.350000000000001" hidden="1" customHeight="1" x14ac:dyDescent="0.2">
      <c r="A81" s="317" t="s">
        <v>159</v>
      </c>
      <c r="B81" s="318">
        <f t="shared" si="15"/>
        <v>0</v>
      </c>
      <c r="C81" s="239">
        <f>'01'!C81+'02'!C81+'03'!C81+'04'!C81+'05'!C81+'06'!C81+'07'!C81+'08'!C81+'09'!C81+'10'!C81+'11'!C81+'12'!C81</f>
        <v>0</v>
      </c>
      <c r="D81" s="242">
        <f>'01'!D81+'02'!D81+'03'!D81+'04'!D81+'05'!D81+'06'!D81+'07'!D81+'08'!D81+'09'!D81+'10'!D81+'11'!D81+'12'!D81</f>
        <v>0</v>
      </c>
      <c r="E81" s="242">
        <f>'01'!E81+'02'!E81+'03'!E81+'04'!E81+'05'!E81+'06'!E81+'07'!E81+'08'!E81+'09'!E81+'10'!E81+'11'!E81+'12'!E81</f>
        <v>0</v>
      </c>
      <c r="F81" s="242">
        <f>'01'!F81+'02'!F81+'03'!F81+'04'!F81+'05'!F81+'06'!F81+'07'!F81+'08'!F81+'09'!F81+'10'!F81+'11'!F81+'12'!F81</f>
        <v>0</v>
      </c>
      <c r="G81" s="242">
        <f>'01'!G81+'02'!G81+'03'!G81+'04'!G81+'05'!G81+'06'!G81+'07'!G81+'08'!G81+'09'!G81+'10'!G81+'11'!G81+'12'!G81</f>
        <v>0</v>
      </c>
      <c r="H81" s="242">
        <f>'01'!H81+'02'!H81+'03'!H81+'04'!H81+'05'!H81+'06'!H81+'07'!H81+'08'!H81+'09'!H81+'10'!H81+'11'!H81+'12'!H81</f>
        <v>0</v>
      </c>
      <c r="I81" s="242">
        <f>'01'!I81+'02'!I81+'03'!I81+'04'!I81+'05'!I81+'06'!I81+'07'!I81+'08'!I81+'09'!I81+'10'!I81+'11'!I81+'12'!I81</f>
        <v>0</v>
      </c>
      <c r="J81" s="242">
        <f>'01'!J81+'02'!J81+'03'!J81+'04'!J81+'05'!J81+'06'!J81+'07'!J81+'08'!J81+'09'!J81+'10'!J81+'11'!J81+'12'!J81</f>
        <v>0</v>
      </c>
      <c r="K81" s="242">
        <f>'01'!K81+'02'!K81+'03'!K81+'04'!K81+'05'!K81+'06'!K81+'07'!K81+'08'!K81+'09'!K81+'10'!K81+'11'!K81+'12'!K81</f>
        <v>0</v>
      </c>
      <c r="L81" s="242">
        <f>'01'!L81+'02'!L81+'03'!L81+'04'!L81+'05'!L81+'06'!L81+'07'!L81+'08'!L81+'09'!L81+'10'!L81+'11'!L81+'12'!L81</f>
        <v>0</v>
      </c>
      <c r="M81" s="242">
        <f>'01'!M81+'02'!M81+'03'!M81+'04'!M81+'05'!M81+'06'!M81+'07'!M81+'08'!M81+'09'!M81+'10'!M81+'11'!M81+'12'!M81</f>
        <v>0</v>
      </c>
      <c r="N81" s="242">
        <f>'01'!N81+'02'!N81+'03'!N81+'04'!N81+'05'!N81+'06'!N81+'07'!N81+'08'!N81+'09'!N81+'10'!N81+'11'!N81+'12'!N81</f>
        <v>0</v>
      </c>
      <c r="O81" s="242">
        <f>'01'!O81+'02'!O81+'03'!O81+'04'!O81+'05'!O81+'06'!O81+'07'!O81+'08'!O81+'09'!O81+'10'!O81+'11'!O81+'12'!O81</f>
        <v>0</v>
      </c>
      <c r="P81" s="242">
        <f>'01'!P81+'02'!P81+'03'!P81+'04'!P81+'05'!P81+'06'!P81+'07'!P81+'08'!P81+'09'!P81+'10'!P81+'11'!P81+'12'!P81</f>
        <v>0</v>
      </c>
      <c r="Q81" s="242">
        <f>'01'!Q81+'02'!Q81+'03'!Q81+'04'!Q81+'05'!Q81+'06'!Q81+'07'!Q81+'08'!Q81+'09'!Q81+'10'!Q81+'11'!Q81+'12'!Q81</f>
        <v>0</v>
      </c>
      <c r="R81" s="242">
        <f>'01'!R81+'02'!R81+'03'!R81+'04'!R81+'05'!R81+'06'!R81+'07'!R81+'08'!R81+'09'!R81+'10'!R81+'11'!R81+'12'!R81</f>
        <v>0</v>
      </c>
      <c r="S81" s="240">
        <f>'01'!S81+'02'!S81+'03'!S81+'04'!S81+'05'!S81+'06'!S81+'07'!S81+'08'!S81+'09'!S81+'10'!S81+'11'!S81+'12'!S81</f>
        <v>0</v>
      </c>
      <c r="T81" s="202"/>
      <c r="CG81" s="211"/>
      <c r="CH81" s="211"/>
      <c r="CI81" s="211"/>
      <c r="CJ81" s="211"/>
      <c r="CK81" s="211"/>
    </row>
    <row r="82" spans="1:89" ht="16.350000000000001" customHeight="1" x14ac:dyDescent="0.2">
      <c r="A82" s="317" t="s">
        <v>160</v>
      </c>
      <c r="B82" s="318">
        <f t="shared" si="15"/>
        <v>1361</v>
      </c>
      <c r="C82" s="239">
        <f>'01'!C82+'02'!C82+'03'!C82+'04'!C82+'05'!C82+'06'!C82+'07'!C82+'08'!C82+'09'!C82+'10'!C82+'11'!C82+'12'!C82</f>
        <v>0</v>
      </c>
      <c r="D82" s="242">
        <f>'01'!D82+'02'!D82+'03'!D82+'04'!D82+'05'!D82+'06'!D82+'07'!D82+'08'!D82+'09'!D82+'10'!D82+'11'!D82+'12'!D82</f>
        <v>0</v>
      </c>
      <c r="E82" s="242">
        <f>'01'!E82+'02'!E82+'03'!E82+'04'!E82+'05'!E82+'06'!E82+'07'!E82+'08'!E82+'09'!E82+'10'!E82+'11'!E82+'12'!E82</f>
        <v>0</v>
      </c>
      <c r="F82" s="242">
        <f>'01'!F82+'02'!F82+'03'!F82+'04'!F82+'05'!F82+'06'!F82+'07'!F82+'08'!F82+'09'!F82+'10'!F82+'11'!F82+'12'!F82</f>
        <v>2</v>
      </c>
      <c r="G82" s="242">
        <f>'01'!G82+'02'!G82+'03'!G82+'04'!G82+'05'!G82+'06'!G82+'07'!G82+'08'!G82+'09'!G82+'10'!G82+'11'!G82+'12'!G82</f>
        <v>53</v>
      </c>
      <c r="H82" s="242">
        <f>'01'!H82+'02'!H82+'03'!H82+'04'!H82+'05'!H82+'06'!H82+'07'!H82+'08'!H82+'09'!H82+'10'!H82+'11'!H82+'12'!H82</f>
        <v>169</v>
      </c>
      <c r="I82" s="242">
        <f>'01'!I82+'02'!I82+'03'!I82+'04'!I82+'05'!I82+'06'!I82+'07'!I82+'08'!I82+'09'!I82+'10'!I82+'11'!I82+'12'!I82</f>
        <v>210</v>
      </c>
      <c r="J82" s="242">
        <f>'01'!J82+'02'!J82+'03'!J82+'04'!J82+'05'!J82+'06'!J82+'07'!J82+'08'!J82+'09'!J82+'10'!J82+'11'!J82+'12'!J82</f>
        <v>196</v>
      </c>
      <c r="K82" s="242">
        <f>'01'!K82+'02'!K82+'03'!K82+'04'!K82+'05'!K82+'06'!K82+'07'!K82+'08'!K82+'09'!K82+'10'!K82+'11'!K82+'12'!K82</f>
        <v>173</v>
      </c>
      <c r="L82" s="242">
        <f>'01'!L82+'02'!L82+'03'!L82+'04'!L82+'05'!L82+'06'!L82+'07'!L82+'08'!L82+'09'!L82+'10'!L82+'11'!L82+'12'!L82</f>
        <v>177</v>
      </c>
      <c r="M82" s="242">
        <f>'01'!M82+'02'!M82+'03'!M82+'04'!M82+'05'!M82+'06'!M82+'07'!M82+'08'!M82+'09'!M82+'10'!M82+'11'!M82+'12'!M82</f>
        <v>131</v>
      </c>
      <c r="N82" s="242">
        <f>'01'!N82+'02'!N82+'03'!N82+'04'!N82+'05'!N82+'06'!N82+'07'!N82+'08'!N82+'09'!N82+'10'!N82+'11'!N82+'12'!N82</f>
        <v>110</v>
      </c>
      <c r="O82" s="242">
        <f>'01'!O82+'02'!O82+'03'!O82+'04'!O82+'05'!O82+'06'!O82+'07'!O82+'08'!O82+'09'!O82+'10'!O82+'11'!O82+'12'!O82</f>
        <v>55</v>
      </c>
      <c r="P82" s="242">
        <f>'01'!P82+'02'!P82+'03'!P82+'04'!P82+'05'!P82+'06'!P82+'07'!P82+'08'!P82+'09'!P82+'10'!P82+'11'!P82+'12'!P82</f>
        <v>40</v>
      </c>
      <c r="Q82" s="242">
        <f>'01'!Q82+'02'!Q82+'03'!Q82+'04'!Q82+'05'!Q82+'06'!Q82+'07'!Q82+'08'!Q82+'09'!Q82+'10'!Q82+'11'!Q82+'12'!Q82</f>
        <v>22</v>
      </c>
      <c r="R82" s="242">
        <f>'01'!R82+'02'!R82+'03'!R82+'04'!R82+'05'!R82+'06'!R82+'07'!R82+'08'!R82+'09'!R82+'10'!R82+'11'!R82+'12'!R82</f>
        <v>16</v>
      </c>
      <c r="S82" s="240">
        <f>'01'!S82+'02'!S82+'03'!S82+'04'!S82+'05'!S82+'06'!S82+'07'!S82+'08'!S82+'09'!S82+'10'!S82+'11'!S82+'12'!S82</f>
        <v>7</v>
      </c>
      <c r="T82" s="308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CG82" s="211"/>
      <c r="CH82" s="211"/>
      <c r="CI82" s="211"/>
      <c r="CJ82" s="211"/>
      <c r="CK82" s="211"/>
    </row>
    <row r="83" spans="1:89" ht="16.350000000000001" hidden="1" customHeight="1" x14ac:dyDescent="0.2">
      <c r="A83" s="317" t="s">
        <v>161</v>
      </c>
      <c r="B83" s="318">
        <f t="shared" si="15"/>
        <v>0</v>
      </c>
      <c r="C83" s="239">
        <f>'01'!C83+'02'!C83+'03'!C83+'04'!C83+'05'!C83+'06'!C83+'07'!C83+'08'!C83+'09'!C83+'10'!C83+'11'!C83+'12'!C83</f>
        <v>0</v>
      </c>
      <c r="D83" s="242">
        <f>'01'!D83+'02'!D83+'03'!D83+'04'!D83+'05'!D83+'06'!D83+'07'!D83+'08'!D83+'09'!D83+'10'!D83+'11'!D83+'12'!D83</f>
        <v>0</v>
      </c>
      <c r="E83" s="242">
        <f>'01'!E83+'02'!E83+'03'!E83+'04'!E83+'05'!E83+'06'!E83+'07'!E83+'08'!E83+'09'!E83+'10'!E83+'11'!E83+'12'!E83</f>
        <v>0</v>
      </c>
      <c r="F83" s="242">
        <f>'01'!F83+'02'!F83+'03'!F83+'04'!F83+'05'!F83+'06'!F83+'07'!F83+'08'!F83+'09'!F83+'10'!F83+'11'!F83+'12'!F83</f>
        <v>0</v>
      </c>
      <c r="G83" s="242">
        <f>'01'!G83+'02'!G83+'03'!G83+'04'!G83+'05'!G83+'06'!G83+'07'!G83+'08'!G83+'09'!G83+'10'!G83+'11'!G83+'12'!G83</f>
        <v>0</v>
      </c>
      <c r="H83" s="242">
        <f>'01'!H83+'02'!H83+'03'!H83+'04'!H83+'05'!H83+'06'!H83+'07'!H83+'08'!H83+'09'!H83+'10'!H83+'11'!H83+'12'!H83</f>
        <v>0</v>
      </c>
      <c r="I83" s="242">
        <f>'01'!I83+'02'!I83+'03'!I83+'04'!I83+'05'!I83+'06'!I83+'07'!I83+'08'!I83+'09'!I83+'10'!I83+'11'!I83+'12'!I83</f>
        <v>0</v>
      </c>
      <c r="J83" s="242">
        <f>'01'!J83+'02'!J83+'03'!J83+'04'!J83+'05'!J83+'06'!J83+'07'!J83+'08'!J83+'09'!J83+'10'!J83+'11'!J83+'12'!J83</f>
        <v>0</v>
      </c>
      <c r="K83" s="242">
        <f>'01'!K83+'02'!K83+'03'!K83+'04'!K83+'05'!K83+'06'!K83+'07'!K83+'08'!K83+'09'!K83+'10'!K83+'11'!K83+'12'!K83</f>
        <v>0</v>
      </c>
      <c r="L83" s="242">
        <f>'01'!L83+'02'!L83+'03'!L83+'04'!L83+'05'!L83+'06'!L83+'07'!L83+'08'!L83+'09'!L83+'10'!L83+'11'!L83+'12'!L83</f>
        <v>0</v>
      </c>
      <c r="M83" s="242">
        <f>'01'!M83+'02'!M83+'03'!M83+'04'!M83+'05'!M83+'06'!M83+'07'!M83+'08'!M83+'09'!M83+'10'!M83+'11'!M83+'12'!M83</f>
        <v>0</v>
      </c>
      <c r="N83" s="242">
        <f>'01'!N83+'02'!N83+'03'!N83+'04'!N83+'05'!N83+'06'!N83+'07'!N83+'08'!N83+'09'!N83+'10'!N83+'11'!N83+'12'!N83</f>
        <v>0</v>
      </c>
      <c r="O83" s="242">
        <f>'01'!O83+'02'!O83+'03'!O83+'04'!O83+'05'!O83+'06'!O83+'07'!O83+'08'!O83+'09'!O83+'10'!O83+'11'!O83+'12'!O83</f>
        <v>0</v>
      </c>
      <c r="P83" s="242">
        <f>'01'!P83+'02'!P83+'03'!P83+'04'!P83+'05'!P83+'06'!P83+'07'!P83+'08'!P83+'09'!P83+'10'!P83+'11'!P83+'12'!P83</f>
        <v>0</v>
      </c>
      <c r="Q83" s="242">
        <f>'01'!Q83+'02'!Q83+'03'!Q83+'04'!Q83+'05'!Q83+'06'!Q83+'07'!Q83+'08'!Q83+'09'!Q83+'10'!Q83+'11'!Q83+'12'!Q83</f>
        <v>0</v>
      </c>
      <c r="R83" s="242">
        <f>'01'!R83+'02'!R83+'03'!R83+'04'!R83+'05'!R83+'06'!R83+'07'!R83+'08'!R83+'09'!R83+'10'!R83+'11'!R83+'12'!R83</f>
        <v>0</v>
      </c>
      <c r="S83" s="240">
        <f>'01'!S83+'02'!S83+'03'!S83+'04'!S83+'05'!S83+'06'!S83+'07'!S83+'08'!S83+'09'!S83+'10'!S83+'11'!S83+'12'!S83</f>
        <v>0</v>
      </c>
      <c r="T83" s="202"/>
      <c r="CG83" s="211"/>
      <c r="CH83" s="211"/>
      <c r="CI83" s="211"/>
      <c r="CJ83" s="211"/>
      <c r="CK83" s="211"/>
    </row>
    <row r="84" spans="1:89" ht="16.350000000000001" customHeight="1" x14ac:dyDescent="0.2">
      <c r="A84" s="317" t="s">
        <v>162</v>
      </c>
      <c r="B84" s="318">
        <f t="shared" si="15"/>
        <v>375</v>
      </c>
      <c r="C84" s="239">
        <f>'01'!C84+'02'!C84+'03'!C84+'04'!C84+'05'!C84+'06'!C84+'07'!C84+'08'!C84+'09'!C84+'10'!C84+'11'!C84+'12'!C84</f>
        <v>14</v>
      </c>
      <c r="D84" s="242">
        <f>'01'!D84+'02'!D84+'03'!D84+'04'!D84+'05'!D84+'06'!D84+'07'!D84+'08'!D84+'09'!D84+'10'!D84+'11'!D84+'12'!D84</f>
        <v>98</v>
      </c>
      <c r="E84" s="242">
        <f>'01'!E84+'02'!E84+'03'!E84+'04'!E84+'05'!E84+'06'!E84+'07'!E84+'08'!E84+'09'!E84+'10'!E84+'11'!E84+'12'!E84</f>
        <v>152</v>
      </c>
      <c r="F84" s="242">
        <f>'01'!F84+'02'!F84+'03'!F84+'04'!F84+'05'!F84+'06'!F84+'07'!F84+'08'!F84+'09'!F84+'10'!F84+'11'!F84+'12'!F84</f>
        <v>103</v>
      </c>
      <c r="G84" s="242">
        <f>'01'!G84+'02'!G84+'03'!G84+'04'!G84+'05'!G84+'06'!G84+'07'!G84+'08'!G84+'09'!G84+'10'!G84+'11'!G84+'12'!G84</f>
        <v>8</v>
      </c>
      <c r="H84" s="242">
        <f>'01'!H84+'02'!H84+'03'!H84+'04'!H84+'05'!H84+'06'!H84+'07'!H84+'08'!H84+'09'!H84+'10'!H84+'11'!H84+'12'!H84</f>
        <v>0</v>
      </c>
      <c r="I84" s="242">
        <f>'01'!I84+'02'!I84+'03'!I84+'04'!I84+'05'!I84+'06'!I84+'07'!I84+'08'!I84+'09'!I84+'10'!I84+'11'!I84+'12'!I84</f>
        <v>0</v>
      </c>
      <c r="J84" s="242">
        <f>'01'!J84+'02'!J84+'03'!J84+'04'!J84+'05'!J84+'06'!J84+'07'!J84+'08'!J84+'09'!J84+'10'!J84+'11'!J84+'12'!J84</f>
        <v>0</v>
      </c>
      <c r="K84" s="242">
        <f>'01'!K84+'02'!K84+'03'!K84+'04'!K84+'05'!K84+'06'!K84+'07'!K84+'08'!K84+'09'!K84+'10'!K84+'11'!K84+'12'!K84</f>
        <v>0</v>
      </c>
      <c r="L84" s="242">
        <f>'01'!L84+'02'!L84+'03'!L84+'04'!L84+'05'!L84+'06'!L84+'07'!L84+'08'!L84+'09'!L84+'10'!L84+'11'!L84+'12'!L84</f>
        <v>0</v>
      </c>
      <c r="M84" s="242">
        <f>'01'!M84+'02'!M84+'03'!M84+'04'!M84+'05'!M84+'06'!M84+'07'!M84+'08'!M84+'09'!M84+'10'!M84+'11'!M84+'12'!M84</f>
        <v>0</v>
      </c>
      <c r="N84" s="242">
        <f>'01'!N84+'02'!N84+'03'!N84+'04'!N84+'05'!N84+'06'!N84+'07'!N84+'08'!N84+'09'!N84+'10'!N84+'11'!N84+'12'!N84</f>
        <v>0</v>
      </c>
      <c r="O84" s="242">
        <f>'01'!O84+'02'!O84+'03'!O84+'04'!O84+'05'!O84+'06'!O84+'07'!O84+'08'!O84+'09'!O84+'10'!O84+'11'!O84+'12'!O84</f>
        <v>0</v>
      </c>
      <c r="P84" s="242">
        <f>'01'!P84+'02'!P84+'03'!P84+'04'!P84+'05'!P84+'06'!P84+'07'!P84+'08'!P84+'09'!P84+'10'!P84+'11'!P84+'12'!P84</f>
        <v>0</v>
      </c>
      <c r="Q84" s="242">
        <f>'01'!Q84+'02'!Q84+'03'!Q84+'04'!Q84+'05'!Q84+'06'!Q84+'07'!Q84+'08'!Q84+'09'!Q84+'10'!Q84+'11'!Q84+'12'!Q84</f>
        <v>0</v>
      </c>
      <c r="R84" s="242">
        <f>'01'!R84+'02'!R84+'03'!R84+'04'!R84+'05'!R84+'06'!R84+'07'!R84+'08'!R84+'09'!R84+'10'!R84+'11'!R84+'12'!R84</f>
        <v>0</v>
      </c>
      <c r="S84" s="240">
        <f>'01'!S84+'02'!S84+'03'!S84+'04'!S84+'05'!S84+'06'!S84+'07'!S84+'08'!S84+'09'!S84+'10'!S84+'11'!S84+'12'!S84</f>
        <v>0</v>
      </c>
      <c r="T84" s="202"/>
      <c r="CG84" s="211"/>
      <c r="CH84" s="211"/>
      <c r="CI84" s="211"/>
      <c r="CJ84" s="211"/>
      <c r="CK84" s="211"/>
    </row>
    <row r="85" spans="1:89" ht="16.350000000000001" customHeight="1" x14ac:dyDescent="0.2">
      <c r="A85" s="317" t="s">
        <v>163</v>
      </c>
      <c r="B85" s="318">
        <f t="shared" si="15"/>
        <v>652</v>
      </c>
      <c r="C85" s="239">
        <f>'01'!C85+'02'!C85+'03'!C85+'04'!C85+'05'!C85+'06'!C85+'07'!C85+'08'!C85+'09'!C85+'10'!C85+'11'!C85+'12'!C85</f>
        <v>476</v>
      </c>
      <c r="D85" s="242">
        <f>'01'!D85+'02'!D85+'03'!D85+'04'!D85+'05'!D85+'06'!D85+'07'!D85+'08'!D85+'09'!D85+'10'!D85+'11'!D85+'12'!D85</f>
        <v>99</v>
      </c>
      <c r="E85" s="242">
        <f>'01'!E85+'02'!E85+'03'!E85+'04'!E85+'05'!E85+'06'!E85+'07'!E85+'08'!E85+'09'!E85+'10'!E85+'11'!E85+'12'!E85</f>
        <v>63</v>
      </c>
      <c r="F85" s="242">
        <f>'01'!F85+'02'!F85+'03'!F85+'04'!F85+'05'!F85+'06'!F85+'07'!F85+'08'!F85+'09'!F85+'10'!F85+'11'!F85+'12'!F85</f>
        <v>14</v>
      </c>
      <c r="G85" s="242">
        <f>'01'!G85+'02'!G85+'03'!G85+'04'!G85+'05'!G85+'06'!G85+'07'!G85+'08'!G85+'09'!G85+'10'!G85+'11'!G85+'12'!G85</f>
        <v>0</v>
      </c>
      <c r="H85" s="242">
        <f>'01'!H85+'02'!H85+'03'!H85+'04'!H85+'05'!H85+'06'!H85+'07'!H85+'08'!H85+'09'!H85+'10'!H85+'11'!H85+'12'!H85</f>
        <v>0</v>
      </c>
      <c r="I85" s="242">
        <f>'01'!I85+'02'!I85+'03'!I85+'04'!I85+'05'!I85+'06'!I85+'07'!I85+'08'!I85+'09'!I85+'10'!I85+'11'!I85+'12'!I85</f>
        <v>0</v>
      </c>
      <c r="J85" s="242">
        <f>'01'!J85+'02'!J85+'03'!J85+'04'!J85+'05'!J85+'06'!J85+'07'!J85+'08'!J85+'09'!J85+'10'!J85+'11'!J85+'12'!J85</f>
        <v>0</v>
      </c>
      <c r="K85" s="242">
        <f>'01'!K85+'02'!K85+'03'!K85+'04'!K85+'05'!K85+'06'!K85+'07'!K85+'08'!K85+'09'!K85+'10'!K85+'11'!K85+'12'!K85</f>
        <v>0</v>
      </c>
      <c r="L85" s="242">
        <f>'01'!L85+'02'!L85+'03'!L85+'04'!L85+'05'!L85+'06'!L85+'07'!L85+'08'!L85+'09'!L85+'10'!L85+'11'!L85+'12'!L85</f>
        <v>0</v>
      </c>
      <c r="M85" s="242">
        <f>'01'!M85+'02'!M85+'03'!M85+'04'!M85+'05'!M85+'06'!M85+'07'!M85+'08'!M85+'09'!M85+'10'!M85+'11'!M85+'12'!M85</f>
        <v>0</v>
      </c>
      <c r="N85" s="242">
        <f>'01'!N85+'02'!N85+'03'!N85+'04'!N85+'05'!N85+'06'!N85+'07'!N85+'08'!N85+'09'!N85+'10'!N85+'11'!N85+'12'!N85</f>
        <v>0</v>
      </c>
      <c r="O85" s="242">
        <f>'01'!O85+'02'!O85+'03'!O85+'04'!O85+'05'!O85+'06'!O85+'07'!O85+'08'!O85+'09'!O85+'10'!O85+'11'!O85+'12'!O85</f>
        <v>0</v>
      </c>
      <c r="P85" s="242">
        <f>'01'!P85+'02'!P85+'03'!P85+'04'!P85+'05'!P85+'06'!P85+'07'!P85+'08'!P85+'09'!P85+'10'!P85+'11'!P85+'12'!P85</f>
        <v>0</v>
      </c>
      <c r="Q85" s="242">
        <f>'01'!Q85+'02'!Q85+'03'!Q85+'04'!Q85+'05'!Q85+'06'!Q85+'07'!Q85+'08'!Q85+'09'!Q85+'10'!Q85+'11'!Q85+'12'!Q85</f>
        <v>0</v>
      </c>
      <c r="R85" s="242">
        <f>'01'!R85+'02'!R85+'03'!R85+'04'!R85+'05'!R85+'06'!R85+'07'!R85+'08'!R85+'09'!R85+'10'!R85+'11'!R85+'12'!R85</f>
        <v>0</v>
      </c>
      <c r="S85" s="240">
        <f>'01'!S85+'02'!S85+'03'!S85+'04'!S85+'05'!S85+'06'!S85+'07'!S85+'08'!S85+'09'!S85+'10'!S85+'11'!S85+'12'!S85</f>
        <v>0</v>
      </c>
      <c r="T85" s="20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CG85" s="211"/>
      <c r="CH85" s="211"/>
      <c r="CI85" s="211"/>
      <c r="CJ85" s="211"/>
      <c r="CK85" s="211"/>
    </row>
    <row r="86" spans="1:89" ht="16.350000000000001" customHeight="1" x14ac:dyDescent="0.2">
      <c r="A86" s="317" t="s">
        <v>164</v>
      </c>
      <c r="B86" s="318">
        <f t="shared" si="15"/>
        <v>155</v>
      </c>
      <c r="C86" s="239">
        <f>'01'!C86+'02'!C86+'03'!C86+'04'!C86+'05'!C86+'06'!C86+'07'!C86+'08'!C86+'09'!C86+'10'!C86+'11'!C86+'12'!C86</f>
        <v>0</v>
      </c>
      <c r="D86" s="242">
        <f>'01'!D86+'02'!D86+'03'!D86+'04'!D86+'05'!D86+'06'!D86+'07'!D86+'08'!D86+'09'!D86+'10'!D86+'11'!D86+'12'!D86</f>
        <v>0</v>
      </c>
      <c r="E86" s="242">
        <f>'01'!E86+'02'!E86+'03'!E86+'04'!E86+'05'!E86+'06'!E86+'07'!E86+'08'!E86+'09'!E86+'10'!E86+'11'!E86+'12'!E86</f>
        <v>0</v>
      </c>
      <c r="F86" s="242">
        <f>'01'!F86+'02'!F86+'03'!F86+'04'!F86+'05'!F86+'06'!F86+'07'!F86+'08'!F86+'09'!F86+'10'!F86+'11'!F86+'12'!F86</f>
        <v>6</v>
      </c>
      <c r="G86" s="242">
        <f>'01'!G86+'02'!G86+'03'!G86+'04'!G86+'05'!G86+'06'!G86+'07'!G86+'08'!G86+'09'!G86+'10'!G86+'11'!G86+'12'!G86</f>
        <v>36</v>
      </c>
      <c r="H86" s="242">
        <f>'01'!H86+'02'!H86+'03'!H86+'04'!H86+'05'!H86+'06'!H86+'07'!H86+'08'!H86+'09'!H86+'10'!H86+'11'!H86+'12'!H86</f>
        <v>24</v>
      </c>
      <c r="I86" s="242">
        <f>'01'!I86+'02'!I86+'03'!I86+'04'!I86+'05'!I86+'06'!I86+'07'!I86+'08'!I86+'09'!I86+'10'!I86+'11'!I86+'12'!I86</f>
        <v>25</v>
      </c>
      <c r="J86" s="242">
        <f>'01'!J86+'02'!J86+'03'!J86+'04'!J86+'05'!J86+'06'!J86+'07'!J86+'08'!J86+'09'!J86+'10'!J86+'11'!J86+'12'!J86</f>
        <v>23</v>
      </c>
      <c r="K86" s="242">
        <f>'01'!K86+'02'!K86+'03'!K86+'04'!K86+'05'!K86+'06'!K86+'07'!K86+'08'!K86+'09'!K86+'10'!K86+'11'!K86+'12'!K86</f>
        <v>14</v>
      </c>
      <c r="L86" s="242">
        <f>'01'!L86+'02'!L86+'03'!L86+'04'!L86+'05'!L86+'06'!L86+'07'!L86+'08'!L86+'09'!L86+'10'!L86+'11'!L86+'12'!L86</f>
        <v>7</v>
      </c>
      <c r="M86" s="242">
        <f>'01'!M86+'02'!M86+'03'!M86+'04'!M86+'05'!M86+'06'!M86+'07'!M86+'08'!M86+'09'!M86+'10'!M86+'11'!M86+'12'!M86</f>
        <v>10</v>
      </c>
      <c r="N86" s="242">
        <f>'01'!N86+'02'!N86+'03'!N86+'04'!N86+'05'!N86+'06'!N86+'07'!N86+'08'!N86+'09'!N86+'10'!N86+'11'!N86+'12'!N86</f>
        <v>9</v>
      </c>
      <c r="O86" s="242">
        <f>'01'!O86+'02'!O86+'03'!O86+'04'!O86+'05'!O86+'06'!O86+'07'!O86+'08'!O86+'09'!O86+'10'!O86+'11'!O86+'12'!O86</f>
        <v>1</v>
      </c>
      <c r="P86" s="242">
        <f>'01'!P86+'02'!P86+'03'!P86+'04'!P86+'05'!P86+'06'!P86+'07'!P86+'08'!P86+'09'!P86+'10'!P86+'11'!P86+'12'!P86</f>
        <v>0</v>
      </c>
      <c r="Q86" s="242">
        <f>'01'!Q86+'02'!Q86+'03'!Q86+'04'!Q86+'05'!Q86+'06'!Q86+'07'!Q86+'08'!Q86+'09'!Q86+'10'!Q86+'11'!Q86+'12'!Q86</f>
        <v>0</v>
      </c>
      <c r="R86" s="242">
        <f>'01'!R86+'02'!R86+'03'!R86+'04'!R86+'05'!R86+'06'!R86+'07'!R86+'08'!R86+'09'!R86+'10'!R86+'11'!R86+'12'!R86</f>
        <v>0</v>
      </c>
      <c r="S86" s="240">
        <f>'01'!S86+'02'!S86+'03'!S86+'04'!S86+'05'!S86+'06'!S86+'07'!S86+'08'!S86+'09'!S86+'10'!S86+'11'!S86+'12'!S86</f>
        <v>0</v>
      </c>
      <c r="T86" s="20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CG86" s="211"/>
      <c r="CH86" s="211"/>
      <c r="CI86" s="211"/>
      <c r="CJ86" s="211"/>
      <c r="CK86" s="211"/>
    </row>
    <row r="87" spans="1:89" ht="16.350000000000001" customHeight="1" x14ac:dyDescent="0.2">
      <c r="A87" s="317" t="s">
        <v>165</v>
      </c>
      <c r="B87" s="318">
        <f t="shared" si="15"/>
        <v>159</v>
      </c>
      <c r="C87" s="239">
        <f>'01'!C87+'02'!C87+'03'!C87+'04'!C87+'05'!C87+'06'!C87+'07'!C87+'08'!C87+'09'!C87+'10'!C87+'11'!C87+'12'!C87</f>
        <v>0</v>
      </c>
      <c r="D87" s="242">
        <f>'01'!D87+'02'!D87+'03'!D87+'04'!D87+'05'!D87+'06'!D87+'07'!D87+'08'!D87+'09'!D87+'10'!D87+'11'!D87+'12'!D87</f>
        <v>0</v>
      </c>
      <c r="E87" s="242">
        <f>'01'!E87+'02'!E87+'03'!E87+'04'!E87+'05'!E87+'06'!E87+'07'!E87+'08'!E87+'09'!E87+'10'!E87+'11'!E87+'12'!E87</f>
        <v>0</v>
      </c>
      <c r="F87" s="242">
        <f>'01'!F87+'02'!F87+'03'!F87+'04'!F87+'05'!F87+'06'!F87+'07'!F87+'08'!F87+'09'!F87+'10'!F87+'11'!F87+'12'!F87</f>
        <v>0</v>
      </c>
      <c r="G87" s="242">
        <f>'01'!G87+'02'!G87+'03'!G87+'04'!G87+'05'!G87+'06'!G87+'07'!G87+'08'!G87+'09'!G87+'10'!G87+'11'!G87+'12'!G87</f>
        <v>7</v>
      </c>
      <c r="H87" s="242">
        <f>'01'!H87+'02'!H87+'03'!H87+'04'!H87+'05'!H87+'06'!H87+'07'!H87+'08'!H87+'09'!H87+'10'!H87+'11'!H87+'12'!H87</f>
        <v>32</v>
      </c>
      <c r="I87" s="242">
        <f>'01'!I87+'02'!I87+'03'!I87+'04'!I87+'05'!I87+'06'!I87+'07'!I87+'08'!I87+'09'!I87+'10'!I87+'11'!I87+'12'!I87</f>
        <v>19</v>
      </c>
      <c r="J87" s="242">
        <f>'01'!J87+'02'!J87+'03'!J87+'04'!J87+'05'!J87+'06'!J87+'07'!J87+'08'!J87+'09'!J87+'10'!J87+'11'!J87+'12'!J87</f>
        <v>23</v>
      </c>
      <c r="K87" s="242">
        <f>'01'!K87+'02'!K87+'03'!K87+'04'!K87+'05'!K87+'06'!K87+'07'!K87+'08'!K87+'09'!K87+'10'!K87+'11'!K87+'12'!K87</f>
        <v>15</v>
      </c>
      <c r="L87" s="242">
        <f>'01'!L87+'02'!L87+'03'!L87+'04'!L87+'05'!L87+'06'!L87+'07'!L87+'08'!L87+'09'!L87+'10'!L87+'11'!L87+'12'!L87</f>
        <v>22</v>
      </c>
      <c r="M87" s="242">
        <f>'01'!M87+'02'!M87+'03'!M87+'04'!M87+'05'!M87+'06'!M87+'07'!M87+'08'!M87+'09'!M87+'10'!M87+'11'!M87+'12'!M87</f>
        <v>28</v>
      </c>
      <c r="N87" s="242">
        <f>'01'!N87+'02'!N87+'03'!N87+'04'!N87+'05'!N87+'06'!N87+'07'!N87+'08'!N87+'09'!N87+'10'!N87+'11'!N87+'12'!N87</f>
        <v>6</v>
      </c>
      <c r="O87" s="242">
        <f>'01'!O87+'02'!O87+'03'!O87+'04'!O87+'05'!O87+'06'!O87+'07'!O87+'08'!O87+'09'!O87+'10'!O87+'11'!O87+'12'!O87</f>
        <v>0</v>
      </c>
      <c r="P87" s="242">
        <f>'01'!P87+'02'!P87+'03'!P87+'04'!P87+'05'!P87+'06'!P87+'07'!P87+'08'!P87+'09'!P87+'10'!P87+'11'!P87+'12'!P87</f>
        <v>3</v>
      </c>
      <c r="Q87" s="242">
        <f>'01'!Q87+'02'!Q87+'03'!Q87+'04'!Q87+'05'!Q87+'06'!Q87+'07'!Q87+'08'!Q87+'09'!Q87+'10'!Q87+'11'!Q87+'12'!Q87</f>
        <v>3</v>
      </c>
      <c r="R87" s="242">
        <f>'01'!R87+'02'!R87+'03'!R87+'04'!R87+'05'!R87+'06'!R87+'07'!R87+'08'!R87+'09'!R87+'10'!R87+'11'!R87+'12'!R87</f>
        <v>1</v>
      </c>
      <c r="S87" s="240">
        <f>'01'!S87+'02'!S87+'03'!S87+'04'!S87+'05'!S87+'06'!S87+'07'!S87+'08'!S87+'09'!S87+'10'!S87+'11'!S87+'12'!S87</f>
        <v>0</v>
      </c>
      <c r="T87" s="20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CG87" s="211"/>
      <c r="CH87" s="211"/>
      <c r="CI87" s="211"/>
      <c r="CJ87" s="211"/>
      <c r="CK87" s="211"/>
    </row>
    <row r="88" spans="1:89" ht="16.350000000000001" customHeight="1" x14ac:dyDescent="0.2">
      <c r="A88" s="319" t="s">
        <v>166</v>
      </c>
      <c r="B88" s="320">
        <f t="shared" si="15"/>
        <v>3218</v>
      </c>
      <c r="C88" s="284">
        <f>'01'!C88+'02'!C88+'03'!C88+'04'!C88+'05'!C88+'06'!C88+'07'!C88+'08'!C88+'09'!C88+'10'!C88+'11'!C88+'12'!C88</f>
        <v>0</v>
      </c>
      <c r="D88" s="285">
        <f>'01'!D88+'02'!D88+'03'!D88+'04'!D88+'05'!D88+'06'!D88+'07'!D88+'08'!D88+'09'!D88+'10'!D88+'11'!D88+'12'!D88</f>
        <v>0</v>
      </c>
      <c r="E88" s="285">
        <f>'01'!E88+'02'!E88+'03'!E88+'04'!E88+'05'!E88+'06'!E88+'07'!E88+'08'!E88+'09'!E88+'10'!E88+'11'!E88+'12'!E88</f>
        <v>0</v>
      </c>
      <c r="F88" s="285">
        <f>'01'!F88+'02'!F88+'03'!F88+'04'!F88+'05'!F88+'06'!F88+'07'!F88+'08'!F88+'09'!F88+'10'!F88+'11'!F88+'12'!F88</f>
        <v>17</v>
      </c>
      <c r="G88" s="285">
        <f>'01'!G88+'02'!G88+'03'!G88+'04'!G88+'05'!G88+'06'!G88+'07'!G88+'08'!G88+'09'!G88+'10'!G88+'11'!G88+'12'!G88</f>
        <v>130</v>
      </c>
      <c r="H88" s="285">
        <f>'01'!H88+'02'!H88+'03'!H88+'04'!H88+'05'!H88+'06'!H88+'07'!H88+'08'!H88+'09'!H88+'10'!H88+'11'!H88+'12'!H88</f>
        <v>285</v>
      </c>
      <c r="I88" s="285">
        <f>'01'!I88+'02'!I88+'03'!I88+'04'!I88+'05'!I88+'06'!I88+'07'!I88+'08'!I88+'09'!I88+'10'!I88+'11'!I88+'12'!I88</f>
        <v>355</v>
      </c>
      <c r="J88" s="285">
        <f>'01'!J88+'02'!J88+'03'!J88+'04'!J88+'05'!J88+'06'!J88+'07'!J88+'08'!J88+'09'!J88+'10'!J88+'11'!J88+'12'!J88</f>
        <v>410</v>
      </c>
      <c r="K88" s="285">
        <f>'01'!K88+'02'!K88+'03'!K88+'04'!K88+'05'!K88+'06'!K88+'07'!K88+'08'!K88+'09'!K88+'10'!K88+'11'!K88+'12'!K88</f>
        <v>341</v>
      </c>
      <c r="L88" s="285">
        <f>'01'!L88+'02'!L88+'03'!L88+'04'!L88+'05'!L88+'06'!L88+'07'!L88+'08'!L88+'09'!L88+'10'!L88+'11'!L88+'12'!L88</f>
        <v>355</v>
      </c>
      <c r="M88" s="285">
        <f>'01'!M88+'02'!M88+'03'!M88+'04'!M88+'05'!M88+'06'!M88+'07'!M88+'08'!M88+'09'!M88+'10'!M88+'11'!M88+'12'!M88</f>
        <v>323</v>
      </c>
      <c r="N88" s="285">
        <f>'01'!N88+'02'!N88+'03'!N88+'04'!N88+'05'!N88+'06'!N88+'07'!N88+'08'!N88+'09'!N88+'10'!N88+'11'!N88+'12'!N88</f>
        <v>370</v>
      </c>
      <c r="O88" s="285">
        <f>'01'!O88+'02'!O88+'03'!O88+'04'!O88+'05'!O88+'06'!O88+'07'!O88+'08'!O88+'09'!O88+'10'!O88+'11'!O88+'12'!O88</f>
        <v>309</v>
      </c>
      <c r="P88" s="285">
        <f>'01'!P88+'02'!P88+'03'!P88+'04'!P88+'05'!P88+'06'!P88+'07'!P88+'08'!P88+'09'!P88+'10'!P88+'11'!P88+'12'!P88</f>
        <v>113</v>
      </c>
      <c r="Q88" s="285">
        <f>'01'!Q88+'02'!Q88+'03'!Q88+'04'!Q88+'05'!Q88+'06'!Q88+'07'!Q88+'08'!Q88+'09'!Q88+'10'!Q88+'11'!Q88+'12'!Q88</f>
        <v>72</v>
      </c>
      <c r="R88" s="285">
        <f>'01'!R88+'02'!R88+'03'!R88+'04'!R88+'05'!R88+'06'!R88+'07'!R88+'08'!R88+'09'!R88+'10'!R88+'11'!R88+'12'!R88</f>
        <v>59</v>
      </c>
      <c r="S88" s="286">
        <f>'01'!S88+'02'!S88+'03'!S88+'04'!S88+'05'!S88+'06'!S88+'07'!S88+'08'!S88+'09'!S88+'10'!S88+'11'!S88+'12'!S88</f>
        <v>79</v>
      </c>
      <c r="T88" s="20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CG88" s="211"/>
      <c r="CH88" s="211"/>
      <c r="CI88" s="211"/>
      <c r="CJ88" s="211"/>
      <c r="CK88" s="211"/>
    </row>
    <row r="89" spans="1:89" ht="16.350000000000001" customHeight="1" x14ac:dyDescent="0.2">
      <c r="A89" s="321" t="s">
        <v>167</v>
      </c>
      <c r="B89" s="295">
        <f t="shared" ref="B89:S89" si="16">SUM(B74:B88)</f>
        <v>15447</v>
      </c>
      <c r="C89" s="296">
        <f t="shared" si="16"/>
        <v>537</v>
      </c>
      <c r="D89" s="297">
        <f t="shared" si="16"/>
        <v>318</v>
      </c>
      <c r="E89" s="297">
        <f t="shared" si="16"/>
        <v>358</v>
      </c>
      <c r="F89" s="297">
        <f t="shared" si="16"/>
        <v>386</v>
      </c>
      <c r="G89" s="297">
        <f t="shared" si="16"/>
        <v>672</v>
      </c>
      <c r="H89" s="297">
        <f t="shared" si="16"/>
        <v>1291</v>
      </c>
      <c r="I89" s="297">
        <f t="shared" si="16"/>
        <v>1334</v>
      </c>
      <c r="J89" s="297">
        <f t="shared" si="16"/>
        <v>1372</v>
      </c>
      <c r="K89" s="297">
        <f t="shared" si="16"/>
        <v>1045</v>
      </c>
      <c r="L89" s="297">
        <f t="shared" si="16"/>
        <v>1085</v>
      </c>
      <c r="M89" s="297">
        <f t="shared" si="16"/>
        <v>1143</v>
      </c>
      <c r="N89" s="297">
        <f t="shared" si="16"/>
        <v>1283</v>
      </c>
      <c r="O89" s="297">
        <f t="shared" si="16"/>
        <v>1101</v>
      </c>
      <c r="P89" s="297">
        <f t="shared" si="16"/>
        <v>1058</v>
      </c>
      <c r="Q89" s="297">
        <f t="shared" si="16"/>
        <v>902</v>
      </c>
      <c r="R89" s="297">
        <f t="shared" si="16"/>
        <v>717</v>
      </c>
      <c r="S89" s="298">
        <f t="shared" si="16"/>
        <v>845</v>
      </c>
      <c r="T89" s="20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CG89" s="211"/>
      <c r="CH89" s="211"/>
      <c r="CI89" s="211"/>
      <c r="CJ89" s="211"/>
      <c r="CK89" s="211"/>
    </row>
    <row r="90" spans="1:89" ht="31.35" customHeight="1" x14ac:dyDescent="0.2">
      <c r="A90" s="311" t="s">
        <v>168</v>
      </c>
      <c r="B90" s="322"/>
      <c r="C90" s="322"/>
      <c r="D90" s="322"/>
      <c r="E90" s="322"/>
      <c r="F90" s="322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C90" s="323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CG90" s="211"/>
      <c r="CH90" s="211"/>
      <c r="CI90" s="211"/>
      <c r="CJ90" s="211"/>
      <c r="CK90" s="211"/>
    </row>
    <row r="91" spans="1:89" ht="16.350000000000001" customHeight="1" x14ac:dyDescent="0.2">
      <c r="A91" s="624" t="s">
        <v>169</v>
      </c>
      <c r="B91" s="625"/>
      <c r="C91" s="624" t="s">
        <v>167</v>
      </c>
      <c r="D91" s="630"/>
      <c r="E91" s="625"/>
      <c r="F91" s="603" t="s">
        <v>170</v>
      </c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605"/>
      <c r="AI91" s="605"/>
      <c r="AJ91" s="605"/>
      <c r="AK91" s="605"/>
      <c r="AL91" s="605"/>
      <c r="AM91" s="613"/>
      <c r="AN91" s="592" t="s">
        <v>171</v>
      </c>
      <c r="AO91" s="614" t="s">
        <v>172</v>
      </c>
      <c r="AP91" s="617" t="s">
        <v>173</v>
      </c>
      <c r="AQ91" s="592" t="s">
        <v>174</v>
      </c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CG91" s="211"/>
      <c r="CH91" s="211"/>
      <c r="CI91" s="211"/>
      <c r="CJ91" s="211"/>
      <c r="CK91" s="211"/>
    </row>
    <row r="92" spans="1:89" ht="16.350000000000001" customHeight="1" x14ac:dyDescent="0.2">
      <c r="A92" s="626"/>
      <c r="B92" s="627"/>
      <c r="C92" s="628"/>
      <c r="D92" s="631"/>
      <c r="E92" s="629"/>
      <c r="F92" s="611" t="s">
        <v>99</v>
      </c>
      <c r="G92" s="612"/>
      <c r="H92" s="611" t="s">
        <v>100</v>
      </c>
      <c r="I92" s="612"/>
      <c r="J92" s="611" t="s">
        <v>101</v>
      </c>
      <c r="K92" s="612"/>
      <c r="L92" s="611" t="s">
        <v>102</v>
      </c>
      <c r="M92" s="612"/>
      <c r="N92" s="611" t="s">
        <v>103</v>
      </c>
      <c r="O92" s="612"/>
      <c r="P92" s="603" t="s">
        <v>104</v>
      </c>
      <c r="Q92" s="604"/>
      <c r="R92" s="603" t="s">
        <v>105</v>
      </c>
      <c r="S92" s="604"/>
      <c r="T92" s="603" t="s">
        <v>106</v>
      </c>
      <c r="U92" s="604"/>
      <c r="V92" s="603" t="s">
        <v>107</v>
      </c>
      <c r="W92" s="604"/>
      <c r="X92" s="603" t="s">
        <v>108</v>
      </c>
      <c r="Y92" s="604"/>
      <c r="Z92" s="603" t="s">
        <v>109</v>
      </c>
      <c r="AA92" s="604"/>
      <c r="AB92" s="603" t="s">
        <v>110</v>
      </c>
      <c r="AC92" s="604"/>
      <c r="AD92" s="603" t="s">
        <v>111</v>
      </c>
      <c r="AE92" s="604"/>
      <c r="AF92" s="603" t="s">
        <v>112</v>
      </c>
      <c r="AG92" s="604"/>
      <c r="AH92" s="603" t="s">
        <v>113</v>
      </c>
      <c r="AI92" s="604"/>
      <c r="AJ92" s="603" t="s">
        <v>114</v>
      </c>
      <c r="AK92" s="604"/>
      <c r="AL92" s="603" t="s">
        <v>115</v>
      </c>
      <c r="AM92" s="613"/>
      <c r="AN92" s="610"/>
      <c r="AO92" s="615"/>
      <c r="AP92" s="618"/>
      <c r="AQ92" s="610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CG92" s="211"/>
      <c r="CH92" s="211"/>
      <c r="CI92" s="211"/>
      <c r="CJ92" s="211"/>
      <c r="CK92" s="211"/>
    </row>
    <row r="93" spans="1:89" ht="16.350000000000001" customHeight="1" x14ac:dyDescent="0.2">
      <c r="A93" s="628"/>
      <c r="B93" s="629"/>
      <c r="C93" s="221" t="s">
        <v>175</v>
      </c>
      <c r="D93" s="216" t="s">
        <v>116</v>
      </c>
      <c r="E93" s="324" t="s">
        <v>117</v>
      </c>
      <c r="F93" s="325" t="s">
        <v>116</v>
      </c>
      <c r="G93" s="326" t="s">
        <v>117</v>
      </c>
      <c r="H93" s="325" t="s">
        <v>116</v>
      </c>
      <c r="I93" s="326" t="s">
        <v>117</v>
      </c>
      <c r="J93" s="325" t="s">
        <v>116</v>
      </c>
      <c r="K93" s="326" t="s">
        <v>117</v>
      </c>
      <c r="L93" s="325" t="s">
        <v>116</v>
      </c>
      <c r="M93" s="326" t="s">
        <v>117</v>
      </c>
      <c r="N93" s="325" t="s">
        <v>116</v>
      </c>
      <c r="O93" s="326" t="s">
        <v>117</v>
      </c>
      <c r="P93" s="325" t="s">
        <v>116</v>
      </c>
      <c r="Q93" s="326" t="s">
        <v>117</v>
      </c>
      <c r="R93" s="325" t="s">
        <v>116</v>
      </c>
      <c r="S93" s="326" t="s">
        <v>117</v>
      </c>
      <c r="T93" s="325" t="s">
        <v>116</v>
      </c>
      <c r="U93" s="326" t="s">
        <v>117</v>
      </c>
      <c r="V93" s="325" t="s">
        <v>116</v>
      </c>
      <c r="W93" s="326" t="s">
        <v>117</v>
      </c>
      <c r="X93" s="325" t="s">
        <v>116</v>
      </c>
      <c r="Y93" s="326" t="s">
        <v>117</v>
      </c>
      <c r="Z93" s="325" t="s">
        <v>116</v>
      </c>
      <c r="AA93" s="326" t="s">
        <v>117</v>
      </c>
      <c r="AB93" s="325" t="s">
        <v>116</v>
      </c>
      <c r="AC93" s="326" t="s">
        <v>117</v>
      </c>
      <c r="AD93" s="325" t="s">
        <v>116</v>
      </c>
      <c r="AE93" s="326" t="s">
        <v>117</v>
      </c>
      <c r="AF93" s="325" t="s">
        <v>116</v>
      </c>
      <c r="AG93" s="326" t="s">
        <v>117</v>
      </c>
      <c r="AH93" s="325" t="s">
        <v>116</v>
      </c>
      <c r="AI93" s="326" t="s">
        <v>117</v>
      </c>
      <c r="AJ93" s="325" t="s">
        <v>116</v>
      </c>
      <c r="AK93" s="326" t="s">
        <v>117</v>
      </c>
      <c r="AL93" s="325" t="s">
        <v>116</v>
      </c>
      <c r="AM93" s="327" t="s">
        <v>117</v>
      </c>
      <c r="AN93" s="597"/>
      <c r="AO93" s="616"/>
      <c r="AP93" s="619"/>
      <c r="AQ93" s="597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CG93" s="211"/>
      <c r="CH93" s="211"/>
      <c r="CI93" s="211"/>
      <c r="CJ93" s="211"/>
      <c r="CK93" s="211"/>
    </row>
    <row r="94" spans="1:89" ht="16.350000000000001" customHeight="1" x14ac:dyDescent="0.2">
      <c r="A94" s="622" t="s">
        <v>176</v>
      </c>
      <c r="B94" s="623"/>
      <c r="C94" s="328">
        <f>SUM(D94+E94)</f>
        <v>9591</v>
      </c>
      <c r="D94" s="329">
        <f>SUM(F94+H94+J94+L94+N94+P94+R94+T94+V94+X94+Z94+AB94+AD94+AF94+AH94+AJ94+AL94)</f>
        <v>4641</v>
      </c>
      <c r="E94" s="330">
        <f>SUM(G94+I94+K94+M94+O94+Q94+S94+U94+W94+Y94+AA94+AC94+AE94+AG94+AI94+AK94+AM94)</f>
        <v>4950</v>
      </c>
      <c r="F94" s="331">
        <f>'01'!F94+'02'!F94+'03'!F94+'04'!F94+'05'!F94+'06'!F94+'07'!F94+'08'!F94+'09'!F94+'10'!F94+'11'!F94+'12'!F94</f>
        <v>66</v>
      </c>
      <c r="G94" s="332">
        <f>'01'!G94+'02'!G94+'03'!G94+'04'!G94+'05'!G94+'06'!G94+'07'!G94+'08'!G94+'09'!G94+'10'!G94+'11'!G94+'12'!G94</f>
        <v>48</v>
      </c>
      <c r="H94" s="331">
        <f>'01'!H94+'02'!H94+'03'!H94+'04'!H94+'05'!H94+'06'!H94+'07'!H94+'08'!H94+'09'!H94+'10'!H94+'11'!H94+'12'!H94</f>
        <v>38</v>
      </c>
      <c r="I94" s="332">
        <f>'01'!I94+'02'!I94+'03'!I94+'04'!I94+'05'!I94+'06'!I94+'07'!I94+'08'!I94+'09'!I94+'10'!I94+'11'!I94+'12'!I94</f>
        <v>23</v>
      </c>
      <c r="J94" s="331">
        <f>'01'!J94+'02'!J94+'03'!J94+'04'!J94+'05'!J94+'06'!J94+'07'!J94+'08'!J94+'09'!J94+'10'!J94+'11'!J94+'12'!J94</f>
        <v>24</v>
      </c>
      <c r="K94" s="245">
        <f>'01'!K94+'02'!K94+'03'!K94+'04'!K94+'05'!K94+'06'!K94+'07'!K94+'08'!K94+'09'!K94+'10'!K94+'11'!K94+'12'!K94</f>
        <v>39</v>
      </c>
      <c r="L94" s="331">
        <f>'01'!L94+'02'!L94+'03'!L94+'04'!L94+'05'!L94+'06'!L94+'07'!L94+'08'!L94+'09'!L94+'10'!L94+'11'!L94+'12'!L94</f>
        <v>30</v>
      </c>
      <c r="M94" s="245">
        <f>'01'!M94+'02'!M94+'03'!M94+'04'!M94+'05'!M94+'06'!M94+'07'!M94+'08'!M94+'09'!M94+'10'!M94+'11'!M94+'12'!M94</f>
        <v>40</v>
      </c>
      <c r="N94" s="331">
        <f>'01'!N94+'02'!N94+'03'!N94+'04'!N94+'05'!N94+'06'!N94+'07'!N94+'08'!N94+'09'!N94+'10'!N94+'11'!N94+'12'!N94</f>
        <v>34</v>
      </c>
      <c r="O94" s="245">
        <f>'01'!O94+'02'!O94+'03'!O94+'04'!O94+'05'!O94+'06'!O94+'07'!O94+'08'!O94+'09'!O94+'10'!O94+'11'!O94+'12'!O94</f>
        <v>56</v>
      </c>
      <c r="P94" s="331">
        <f>'01'!P94+'02'!P94+'03'!P94+'04'!P94+'05'!P94+'06'!P94+'07'!P94+'08'!P94+'09'!P94+'10'!P94+'11'!P94+'12'!P94</f>
        <v>28</v>
      </c>
      <c r="Q94" s="245">
        <f>'01'!Q94+'02'!Q94+'03'!Q94+'04'!Q94+'05'!Q94+'06'!Q94+'07'!Q94+'08'!Q94+'09'!Q94+'10'!Q94+'11'!Q94+'12'!Q94</f>
        <v>44</v>
      </c>
      <c r="R94" s="331">
        <f>'01'!R94+'02'!R94+'03'!R94+'04'!R94+'05'!R94+'06'!R94+'07'!R94+'08'!R94+'09'!R94+'10'!R94+'11'!R94+'12'!R94</f>
        <v>39</v>
      </c>
      <c r="S94" s="245">
        <f>'01'!S94+'02'!S94+'03'!S94+'04'!S94+'05'!S94+'06'!S94+'07'!S94+'08'!S94+'09'!S94+'10'!S94+'11'!S94+'12'!S94</f>
        <v>80</v>
      </c>
      <c r="T94" s="331">
        <f>'01'!T94+'02'!T94+'03'!T94+'04'!T94+'05'!T94+'06'!T94+'07'!T94+'08'!T94+'09'!T94+'10'!T94+'11'!T94+'12'!T94</f>
        <v>71</v>
      </c>
      <c r="U94" s="245">
        <f>'01'!U94+'02'!U94+'03'!U94+'04'!U94+'05'!U94+'06'!U94+'07'!U94+'08'!U94+'09'!U94+'10'!U94+'11'!U94+'12'!U94</f>
        <v>197</v>
      </c>
      <c r="V94" s="331">
        <f>'01'!V94+'02'!V94+'03'!V94+'04'!V94+'05'!V94+'06'!V94+'07'!V94+'08'!V94+'09'!V94+'10'!V94+'11'!V94+'12'!V94</f>
        <v>82</v>
      </c>
      <c r="W94" s="245">
        <f>'01'!W94+'02'!W94+'03'!W94+'04'!W94+'05'!W94+'06'!W94+'07'!W94+'08'!W94+'09'!W94+'10'!W94+'11'!W94+'12'!W94</f>
        <v>214</v>
      </c>
      <c r="X94" s="331">
        <f>'01'!X94+'02'!X94+'03'!X94+'04'!X94+'05'!X94+'06'!X94+'07'!X94+'08'!X94+'09'!X94+'10'!X94+'11'!X94+'12'!X94</f>
        <v>132</v>
      </c>
      <c r="Y94" s="245">
        <f>'01'!Y94+'02'!Y94+'03'!Y94+'04'!Y94+'05'!Y94+'06'!Y94+'07'!Y94+'08'!Y94+'09'!Y94+'10'!Y94+'11'!Y94+'12'!Y94</f>
        <v>268</v>
      </c>
      <c r="Z94" s="331">
        <f>'01'!Z94+'02'!Z94+'03'!Z94+'04'!Z94+'05'!Z94+'06'!Z94+'07'!Z94+'08'!Z94+'09'!Z94+'10'!Z94+'11'!Z94+'12'!Z94</f>
        <v>233</v>
      </c>
      <c r="AA94" s="245">
        <f>'01'!AA94+'02'!AA94+'03'!AA94+'04'!AA94+'05'!AA94+'06'!AA94+'07'!AA94+'08'!AA94+'09'!AA94+'10'!AA94+'11'!AA94+'12'!AA94</f>
        <v>296</v>
      </c>
      <c r="AB94" s="331">
        <f>'01'!AB94+'02'!AB94+'03'!AB94+'04'!AB94+'05'!AB94+'06'!AB94+'07'!AB94+'08'!AB94+'09'!AB94+'10'!AB94+'11'!AB94+'12'!AB94</f>
        <v>397</v>
      </c>
      <c r="AC94" s="245">
        <f>'01'!AC94+'02'!AC94+'03'!AC94+'04'!AC94+'05'!AC94+'06'!AC94+'07'!AC94+'08'!AC94+'09'!AC94+'10'!AC94+'11'!AC94+'12'!AC94</f>
        <v>391</v>
      </c>
      <c r="AD94" s="331">
        <f>'01'!AD94+'02'!AD94+'03'!AD94+'04'!AD94+'05'!AD94+'06'!AD94+'07'!AD94+'08'!AD94+'09'!AD94+'10'!AD94+'11'!AD94+'12'!AD94</f>
        <v>405</v>
      </c>
      <c r="AE94" s="245">
        <f>'01'!AE94+'02'!AE94+'03'!AE94+'04'!AE94+'05'!AE94+'06'!AE94+'07'!AE94+'08'!AE94+'09'!AE94+'10'!AE94+'11'!AE94+'12'!AE94</f>
        <v>488</v>
      </c>
      <c r="AF94" s="331">
        <f>'01'!AF94+'02'!AF94+'03'!AF94+'04'!AF94+'05'!AF94+'06'!AF94+'07'!AF94+'08'!AF94+'09'!AF94+'10'!AF94+'11'!AF94+'12'!AF94</f>
        <v>697</v>
      </c>
      <c r="AG94" s="245">
        <f>'01'!AG94+'02'!AG94+'03'!AG94+'04'!AG94+'05'!AG94+'06'!AG94+'07'!AG94+'08'!AG94+'09'!AG94+'10'!AG94+'11'!AG94+'12'!AG94</f>
        <v>647</v>
      </c>
      <c r="AH94" s="331">
        <f>'01'!AH94+'02'!AH94+'03'!AH94+'04'!AH94+'05'!AH94+'06'!AH94+'07'!AH94+'08'!AH94+'09'!AH94+'10'!AH94+'11'!AH94+'12'!AH94</f>
        <v>808</v>
      </c>
      <c r="AI94" s="245">
        <f>'01'!AI94+'02'!AI94+'03'!AI94+'04'!AI94+'05'!AI94+'06'!AI94+'07'!AI94+'08'!AI94+'09'!AI94+'10'!AI94+'11'!AI94+'12'!AI94</f>
        <v>734</v>
      </c>
      <c r="AJ94" s="331">
        <f>'01'!AJ94+'02'!AJ94+'03'!AJ94+'04'!AJ94+'05'!AJ94+'06'!AJ94+'07'!AJ94+'08'!AJ94+'09'!AJ94+'10'!AJ94+'11'!AJ94+'12'!AJ94</f>
        <v>740</v>
      </c>
      <c r="AK94" s="245">
        <f>'01'!AK94+'02'!AK94+'03'!AK94+'04'!AK94+'05'!AK94+'06'!AK94+'07'!AK94+'08'!AK94+'09'!AK94+'10'!AK94+'11'!AK94+'12'!AK94</f>
        <v>648</v>
      </c>
      <c r="AL94" s="333">
        <f>'01'!AL94+'02'!AL94+'03'!AL94+'04'!AL94+'05'!AL94+'06'!AL94+'07'!AL94+'08'!AL94+'09'!AL94+'10'!AL94+'11'!AL94+'12'!AL94</f>
        <v>817</v>
      </c>
      <c r="AM94" s="334">
        <f>'01'!AM94+'02'!AM94+'03'!AM94+'04'!AM94+'05'!AM94+'06'!AM94+'07'!AM94+'08'!AM94+'09'!AM94+'10'!AM94+'11'!AM94+'12'!AM94</f>
        <v>737</v>
      </c>
      <c r="AN94" s="332">
        <f>'01'!AN94+'02'!AN94+'03'!AN94+'04'!AN94+'05'!AN94+'06'!AN94+'07'!AN94+'08'!AN94+'09'!AN94+'10'!AN94+'11'!AN94+'12'!AN94</f>
        <v>9547</v>
      </c>
      <c r="AO94" s="335">
        <f>'01'!AO94+'02'!AO94+'03'!AO94+'04'!AO94+'05'!AO94+'06'!AO94+'07'!AO94+'08'!AO94+'09'!AO94+'10'!AO94+'11'!AO94+'12'!AO94</f>
        <v>6258</v>
      </c>
      <c r="AP94" s="336">
        <f>'01'!AP94+'02'!AP94+'03'!AP94+'04'!AP94+'05'!AP94+'06'!AP94+'07'!AP94+'08'!AP94+'09'!AP94+'10'!AP94+'11'!AP94+'12'!AP94</f>
        <v>0</v>
      </c>
      <c r="AQ94" s="332">
        <f>'01'!AQ94+'02'!AQ94+'03'!AQ94+'04'!AQ94+'05'!AQ94+'06'!AQ94+'07'!AQ94+'08'!AQ94+'09'!AQ94+'10'!AQ94+'11'!AQ94+'12'!AQ94</f>
        <v>2</v>
      </c>
      <c r="AR94" s="337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12"/>
      <c r="BE94" s="212"/>
      <c r="CA94" s="338" t="str">
        <f>IF(CG94=1,"* El número de Beneficiarios NO DEBE ser mayor que el Total. ","")</f>
        <v/>
      </c>
      <c r="CB94" s="338" t="str">
        <f>IF(CH94=1,"* No olvide digitar la columna Beneficiarios y/o Pueblos Originarios y/o Migrantes (Digite CEROS si no tiene.). ","")</f>
        <v/>
      </c>
      <c r="CC94" s="338" t="str">
        <f>IF(CI94=1,"* El número de Pueblos Originarios y/o Migrantes NO DEBE ser mayor que el Total. ","")</f>
        <v/>
      </c>
      <c r="CD94" s="338" t="str">
        <f>IF(CJ94=1,"* El número de Controles NO DEBE ser mayor que el Total. ","")</f>
        <v/>
      </c>
      <c r="CE94" s="338"/>
      <c r="CF94" s="338"/>
      <c r="CG94" s="256">
        <f>IF(C94&lt;AN94,1,0)</f>
        <v>0</v>
      </c>
      <c r="CH94" s="256">
        <f>IF(AND(C94&lt;&gt;0,OR(AN94="",AP94="",AQ94="")),1,0)</f>
        <v>0</v>
      </c>
      <c r="CI94" s="256">
        <f>IF(OR(C94&lt;AP94,C94&lt;AQ94),1,0)</f>
        <v>0</v>
      </c>
      <c r="CJ94" s="256">
        <f>IF(C94&lt;AO94,1,0)</f>
        <v>0</v>
      </c>
      <c r="CK94" s="211"/>
    </row>
    <row r="95" spans="1:89" ht="16.350000000000001" customHeight="1" x14ac:dyDescent="0.2">
      <c r="A95" s="598" t="s">
        <v>177</v>
      </c>
      <c r="B95" s="315" t="s">
        <v>178</v>
      </c>
      <c r="C95" s="339">
        <f>SUM(D95:E95)</f>
        <v>2053</v>
      </c>
      <c r="D95" s="340"/>
      <c r="E95" s="341">
        <f>SUM(K95+M95+O95+Q95+S95+U95+W95+Y95+AA95+AC95+AE95+AG95+AI95+AK95+AM95)</f>
        <v>2053</v>
      </c>
      <c r="F95" s="342">
        <f>'01'!F95+'02'!F95+'03'!F95+'04'!F95+'05'!F95+'06'!F95+'07'!F95+'08'!F95+'09'!F95+'10'!F95+'11'!F95+'12'!F95</f>
        <v>0</v>
      </c>
      <c r="G95" s="343">
        <f>'01'!G95+'02'!G95+'03'!G95+'04'!G95+'05'!G95+'06'!G95+'07'!G95+'08'!G95+'09'!G95+'10'!G95+'11'!G95+'12'!G95</f>
        <v>0</v>
      </c>
      <c r="H95" s="342">
        <f>'01'!H95+'02'!H95+'03'!H95+'04'!H95+'05'!H95+'06'!H95+'07'!H95+'08'!H95+'09'!H95+'10'!H95+'11'!H95+'12'!H95</f>
        <v>0</v>
      </c>
      <c r="I95" s="343">
        <f>'01'!I95+'02'!I95+'03'!I95+'04'!I95+'05'!I95+'06'!I95+'07'!I95+'08'!I95+'09'!I95+'10'!I95+'11'!I95+'12'!I95</f>
        <v>0</v>
      </c>
      <c r="J95" s="342">
        <f>'01'!J95+'02'!J95+'03'!J95+'04'!J95+'05'!J95+'06'!J95+'07'!J95+'08'!J95+'09'!J95+'10'!J95+'11'!J95+'12'!J95</f>
        <v>0</v>
      </c>
      <c r="K95" s="247">
        <f>'01'!K95+'02'!K95+'03'!K95+'04'!K95+'05'!K95+'06'!K95+'07'!K95+'08'!K95+'09'!K95+'10'!K95+'11'!K95+'12'!K95</f>
        <v>0</v>
      </c>
      <c r="L95" s="342">
        <f>'01'!L95+'02'!L95+'03'!L95+'04'!L95+'05'!L95+'06'!L95+'07'!L95+'08'!L95+'09'!L95+'10'!L95+'11'!L95+'12'!L95</f>
        <v>0</v>
      </c>
      <c r="M95" s="247">
        <f>'01'!M95+'02'!M95+'03'!M95+'04'!M95+'05'!M95+'06'!M95+'07'!M95+'08'!M95+'09'!M95+'10'!M95+'11'!M95+'12'!M95</f>
        <v>80</v>
      </c>
      <c r="N95" s="342">
        <f>'01'!N95+'02'!N95+'03'!N95+'04'!N95+'05'!N95+'06'!N95+'07'!N95+'08'!N95+'09'!N95+'10'!N95+'11'!N95+'12'!N95</f>
        <v>0</v>
      </c>
      <c r="O95" s="247">
        <f>'01'!O95+'02'!O95+'03'!O95+'04'!O95+'05'!O95+'06'!O95+'07'!O95+'08'!O95+'09'!O95+'10'!O95+'11'!O95+'12'!O95</f>
        <v>269</v>
      </c>
      <c r="P95" s="342">
        <f>'01'!P95+'02'!P95+'03'!P95+'04'!P95+'05'!P95+'06'!P95+'07'!P95+'08'!P95+'09'!P95+'10'!P95+'11'!P95+'12'!P95</f>
        <v>0</v>
      </c>
      <c r="Q95" s="247">
        <f>'01'!Q95+'02'!Q95+'03'!Q95+'04'!Q95+'05'!Q95+'06'!Q95+'07'!Q95+'08'!Q95+'09'!Q95+'10'!Q95+'11'!Q95+'12'!Q95</f>
        <v>577</v>
      </c>
      <c r="R95" s="342">
        <f>'01'!R95+'02'!R95+'03'!R95+'04'!R95+'05'!R95+'06'!R95+'07'!R95+'08'!R95+'09'!R95+'10'!R95+'11'!R95+'12'!R95</f>
        <v>0</v>
      </c>
      <c r="S95" s="247">
        <f>'01'!S95+'02'!S95+'03'!S95+'04'!S95+'05'!S95+'06'!S95+'07'!S95+'08'!S95+'09'!S95+'10'!S95+'11'!S95+'12'!S95</f>
        <v>504</v>
      </c>
      <c r="T95" s="342">
        <f>'01'!T95+'02'!T95+'03'!T95+'04'!T95+'05'!T95+'06'!T95+'07'!T95+'08'!T95+'09'!T95+'10'!T95+'11'!T95+'12'!T95</f>
        <v>0</v>
      </c>
      <c r="U95" s="247">
        <f>'01'!U95+'02'!U95+'03'!U95+'04'!U95+'05'!U95+'06'!U95+'07'!U95+'08'!U95+'09'!U95+'10'!U95+'11'!U95+'12'!U95</f>
        <v>442</v>
      </c>
      <c r="V95" s="342">
        <f>'01'!V95+'02'!V95+'03'!V95+'04'!V95+'05'!V95+'06'!V95+'07'!V95+'08'!V95+'09'!V95+'10'!V95+'11'!V95+'12'!V95</f>
        <v>0</v>
      </c>
      <c r="W95" s="247">
        <f>'01'!W95+'02'!W95+'03'!W95+'04'!W95+'05'!W95+'06'!W95+'07'!W95+'08'!W95+'09'!W95+'10'!W95+'11'!W95+'12'!W95</f>
        <v>174</v>
      </c>
      <c r="X95" s="342">
        <f>'01'!X95+'02'!X95+'03'!X95+'04'!X95+'05'!X95+'06'!X95+'07'!X95+'08'!X95+'09'!X95+'10'!X95+'11'!X95+'12'!X95</f>
        <v>0</v>
      </c>
      <c r="Y95" s="247">
        <f>'01'!Y95+'02'!Y95+'03'!Y95+'04'!Y95+'05'!Y95+'06'!Y95+'07'!Y95+'08'!Y95+'09'!Y95+'10'!Y95+'11'!Y95+'12'!Y95</f>
        <v>3</v>
      </c>
      <c r="Z95" s="342">
        <f>'01'!Z95+'02'!Z95+'03'!Z95+'04'!Z95+'05'!Z95+'06'!Z95+'07'!Z95+'08'!Z95+'09'!Z95+'10'!Z95+'11'!Z95+'12'!Z95</f>
        <v>0</v>
      </c>
      <c r="AA95" s="247">
        <f>'01'!AA95+'02'!AA95+'03'!AA95+'04'!AA95+'05'!AA95+'06'!AA95+'07'!AA95+'08'!AA95+'09'!AA95+'10'!AA95+'11'!AA95+'12'!AA95</f>
        <v>1</v>
      </c>
      <c r="AB95" s="342">
        <f>'01'!AB95+'02'!AB95+'03'!AB95+'04'!AB95+'05'!AB95+'06'!AB95+'07'!AB95+'08'!AB95+'09'!AB95+'10'!AB95+'11'!AB95+'12'!AB95</f>
        <v>0</v>
      </c>
      <c r="AC95" s="247">
        <f>'01'!AC95+'02'!AC95+'03'!AC95+'04'!AC95+'05'!AC95+'06'!AC95+'07'!AC95+'08'!AC95+'09'!AC95+'10'!AC95+'11'!AC95+'12'!AC95</f>
        <v>2</v>
      </c>
      <c r="AD95" s="342">
        <f>'01'!AD95+'02'!AD95+'03'!AD95+'04'!AD95+'05'!AD95+'06'!AD95+'07'!AD95+'08'!AD95+'09'!AD95+'10'!AD95+'11'!AD95+'12'!AD95</f>
        <v>0</v>
      </c>
      <c r="AE95" s="247">
        <f>'01'!AE95+'02'!AE95+'03'!AE95+'04'!AE95+'05'!AE95+'06'!AE95+'07'!AE95+'08'!AE95+'09'!AE95+'10'!AE95+'11'!AE95+'12'!AE95</f>
        <v>0</v>
      </c>
      <c r="AF95" s="342">
        <f>'01'!AF95+'02'!AF95+'03'!AF95+'04'!AF95+'05'!AF95+'06'!AF95+'07'!AF95+'08'!AF95+'09'!AF95+'10'!AF95+'11'!AF95+'12'!AF95</f>
        <v>0</v>
      </c>
      <c r="AG95" s="247">
        <f>'01'!AG95+'02'!AG95+'03'!AG95+'04'!AG95+'05'!AG95+'06'!AG95+'07'!AG95+'08'!AG95+'09'!AG95+'10'!AG95+'11'!AG95+'12'!AG95</f>
        <v>0</v>
      </c>
      <c r="AH95" s="342">
        <f>'01'!AH95+'02'!AH95+'03'!AH95+'04'!AH95+'05'!AH95+'06'!AH95+'07'!AH95+'08'!AH95+'09'!AH95+'10'!AH95+'11'!AH95+'12'!AH95</f>
        <v>0</v>
      </c>
      <c r="AI95" s="247">
        <f>'01'!AI95+'02'!AI95+'03'!AI95+'04'!AI95+'05'!AI95+'06'!AI95+'07'!AI95+'08'!AI95+'09'!AI95+'10'!AI95+'11'!AI95+'12'!AI95</f>
        <v>1</v>
      </c>
      <c r="AJ95" s="342">
        <f>'01'!AJ95+'02'!AJ95+'03'!AJ95+'04'!AJ95+'05'!AJ95+'06'!AJ95+'07'!AJ95+'08'!AJ95+'09'!AJ95+'10'!AJ95+'11'!AJ95+'12'!AJ95</f>
        <v>0</v>
      </c>
      <c r="AK95" s="247">
        <f>'01'!AK95+'02'!AK95+'03'!AK95+'04'!AK95+'05'!AK95+'06'!AK95+'07'!AK95+'08'!AK95+'09'!AK95+'10'!AK95+'11'!AK95+'12'!AK95</f>
        <v>0</v>
      </c>
      <c r="AL95" s="342">
        <f>'01'!AL95+'02'!AL95+'03'!AL95+'04'!AL95+'05'!AL95+'06'!AL95+'07'!AL95+'08'!AL95+'09'!AL95+'10'!AL95+'11'!AL95+'12'!AL95</f>
        <v>0</v>
      </c>
      <c r="AM95" s="344">
        <f>'01'!AM95+'02'!AM95+'03'!AM95+'04'!AM95+'05'!AM95+'06'!AM95+'07'!AM95+'08'!AM95+'09'!AM95+'10'!AM95+'11'!AM95+'12'!AM95</f>
        <v>0</v>
      </c>
      <c r="AN95" s="238">
        <f>'01'!AN95+'02'!AN95+'03'!AN95+'04'!AN95+'05'!AN95+'06'!AN95+'07'!AN95+'08'!AN95+'09'!AN95+'10'!AN95+'11'!AN95+'12'!AN95</f>
        <v>2053</v>
      </c>
      <c r="AO95" s="345">
        <f>'01'!AO95+'02'!AO95+'03'!AO95+'04'!AO95+'05'!AO95+'06'!AO95+'07'!AO95+'08'!AO95+'09'!AO95+'10'!AO95+'11'!AO95+'12'!AO95</f>
        <v>1605</v>
      </c>
      <c r="AP95" s="346">
        <f>'01'!AP95+'02'!AP95+'03'!AP95+'04'!AP95+'05'!AP95+'06'!AP95+'07'!AP95+'08'!AP95+'09'!AP95+'10'!AP95+'11'!AP95+'12'!AP95</f>
        <v>0</v>
      </c>
      <c r="AQ95" s="238">
        <f>'01'!AQ95+'02'!AQ95+'03'!AQ95+'04'!AQ95+'05'!AQ95+'06'!AQ95+'07'!AQ95+'08'!AQ95+'09'!AQ95+'10'!AQ95+'11'!AQ95+'12'!AQ95</f>
        <v>0</v>
      </c>
      <c r="AR95" s="337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12"/>
      <c r="BE95" s="212"/>
      <c r="CA95" s="338" t="str">
        <f t="shared" ref="CA95:CA102" si="17">IF(CG95=1,"* El número de Beneficiarios NO DEBE ser mayor que el Total. ","")</f>
        <v/>
      </c>
      <c r="CB95" s="338" t="str">
        <f t="shared" ref="CB95:CB102" si="18">IF(CH95=1,"* No olvide digitar la columna Beneficiarios y/o Pueblos Originarios y/o Migrantes (Digite CEROS si no tiene.). ","")</f>
        <v/>
      </c>
      <c r="CC95" s="338" t="str">
        <f t="shared" ref="CC95:CC102" si="19">IF(CI95=1,"* El número de Pueblos Originarios y/o Migrantes NO DEBE ser mayor que el Total. ","")</f>
        <v/>
      </c>
      <c r="CD95" s="338" t="str">
        <f t="shared" ref="CD95:CD102" si="20">IF(CJ95=1,"* El número de Controles NO DEBE ser mayor que el Total. ","")</f>
        <v/>
      </c>
      <c r="CE95" s="338"/>
      <c r="CF95" s="338"/>
      <c r="CG95" s="256">
        <f>IF(E95&lt;AN95,1,0)</f>
        <v>0</v>
      </c>
      <c r="CH95" s="256">
        <f>IF(AND(E95&lt;&gt;0,OR(AN95="",AP95="",AQ95="")),1,0)</f>
        <v>0</v>
      </c>
      <c r="CI95" s="256">
        <f>IF(OR(E95&lt;AP95,E95&lt;AQ95),1,0)</f>
        <v>0</v>
      </c>
      <c r="CJ95" s="256">
        <f>IF(E95&lt;AO95,1,0)</f>
        <v>0</v>
      </c>
      <c r="CK95" s="211"/>
    </row>
    <row r="96" spans="1:89" ht="16.350000000000001" customHeight="1" x14ac:dyDescent="0.2">
      <c r="A96" s="599"/>
      <c r="B96" s="317" t="s">
        <v>179</v>
      </c>
      <c r="C96" s="339">
        <f>SUM(D96:E96)</f>
        <v>10</v>
      </c>
      <c r="D96" s="347"/>
      <c r="E96" s="348">
        <f>SUM(K96+M96+O96+Q96+S96+U96+W96+Y96+AA96+AC96+AE96+AG96+AI96+AK96+AM96)</f>
        <v>10</v>
      </c>
      <c r="F96" s="349">
        <f>'01'!F96+'02'!F96+'03'!F96+'04'!F96+'05'!F96+'06'!F96+'07'!F96+'08'!F96+'09'!F96+'10'!F96+'11'!F96+'12'!F96</f>
        <v>0</v>
      </c>
      <c r="G96" s="350">
        <f>'01'!G96+'02'!G96+'03'!G96+'04'!G96+'05'!G96+'06'!G96+'07'!G96+'08'!G96+'09'!G96+'10'!G96+'11'!G96+'12'!G96</f>
        <v>0</v>
      </c>
      <c r="H96" s="349">
        <f>'01'!H96+'02'!H96+'03'!H96+'04'!H96+'05'!H96+'06'!H96+'07'!H96+'08'!H96+'09'!H96+'10'!H96+'11'!H96+'12'!H96</f>
        <v>0</v>
      </c>
      <c r="I96" s="350">
        <f>'01'!I96+'02'!I96+'03'!I96+'04'!I96+'05'!I96+'06'!I96+'07'!I96+'08'!I96+'09'!I96+'10'!I96+'11'!I96+'12'!I96</f>
        <v>0</v>
      </c>
      <c r="J96" s="349">
        <f>'01'!J96+'02'!J96+'03'!J96+'04'!J96+'05'!J96+'06'!J96+'07'!J96+'08'!J96+'09'!J96+'10'!J96+'11'!J96+'12'!J96</f>
        <v>0</v>
      </c>
      <c r="K96" s="249">
        <f>'01'!K96+'02'!K96+'03'!K96+'04'!K96+'05'!K96+'06'!K96+'07'!K96+'08'!K96+'09'!K96+'10'!K96+'11'!K96+'12'!K96</f>
        <v>0</v>
      </c>
      <c r="L96" s="349">
        <f>'01'!L96+'02'!L96+'03'!L96+'04'!L96+'05'!L96+'06'!L96+'07'!L96+'08'!L96+'09'!L96+'10'!L96+'11'!L96+'12'!L96</f>
        <v>0</v>
      </c>
      <c r="M96" s="249">
        <f>'01'!M96+'02'!M96+'03'!M96+'04'!M96+'05'!M96+'06'!M96+'07'!M96+'08'!M96+'09'!M96+'10'!M96+'11'!M96+'12'!M96</f>
        <v>0</v>
      </c>
      <c r="N96" s="349">
        <f>'01'!N96+'02'!N96+'03'!N96+'04'!N96+'05'!N96+'06'!N96+'07'!N96+'08'!N96+'09'!N96+'10'!N96+'11'!N96+'12'!N96</f>
        <v>0</v>
      </c>
      <c r="O96" s="249">
        <f>'01'!O96+'02'!O96+'03'!O96+'04'!O96+'05'!O96+'06'!O96+'07'!O96+'08'!O96+'09'!O96+'10'!O96+'11'!O96+'12'!O96</f>
        <v>1</v>
      </c>
      <c r="P96" s="349">
        <f>'01'!P96+'02'!P96+'03'!P96+'04'!P96+'05'!P96+'06'!P96+'07'!P96+'08'!P96+'09'!P96+'10'!P96+'11'!P96+'12'!P96</f>
        <v>0</v>
      </c>
      <c r="Q96" s="249">
        <f>'01'!Q96+'02'!Q96+'03'!Q96+'04'!Q96+'05'!Q96+'06'!Q96+'07'!Q96+'08'!Q96+'09'!Q96+'10'!Q96+'11'!Q96+'12'!Q96</f>
        <v>5</v>
      </c>
      <c r="R96" s="349">
        <f>'01'!R96+'02'!R96+'03'!R96+'04'!R96+'05'!R96+'06'!R96+'07'!R96+'08'!R96+'09'!R96+'10'!R96+'11'!R96+'12'!R96</f>
        <v>0</v>
      </c>
      <c r="S96" s="249">
        <f>'01'!S96+'02'!S96+'03'!S96+'04'!S96+'05'!S96+'06'!S96+'07'!S96+'08'!S96+'09'!S96+'10'!S96+'11'!S96+'12'!S96</f>
        <v>4</v>
      </c>
      <c r="T96" s="349">
        <f>'01'!T96+'02'!T96+'03'!T96+'04'!T96+'05'!T96+'06'!T96+'07'!T96+'08'!T96+'09'!T96+'10'!T96+'11'!T96+'12'!T96</f>
        <v>0</v>
      </c>
      <c r="U96" s="249">
        <f>'01'!U96+'02'!U96+'03'!U96+'04'!U96+'05'!U96+'06'!U96+'07'!U96+'08'!U96+'09'!U96+'10'!U96+'11'!U96+'12'!U96</f>
        <v>0</v>
      </c>
      <c r="V96" s="349">
        <f>'01'!V96+'02'!V96+'03'!V96+'04'!V96+'05'!V96+'06'!V96+'07'!V96+'08'!V96+'09'!V96+'10'!V96+'11'!V96+'12'!V96</f>
        <v>0</v>
      </c>
      <c r="W96" s="249">
        <f>'01'!W96+'02'!W96+'03'!W96+'04'!W96+'05'!W96+'06'!W96+'07'!W96+'08'!W96+'09'!W96+'10'!W96+'11'!W96+'12'!W96</f>
        <v>0</v>
      </c>
      <c r="X96" s="349">
        <f>'01'!X96+'02'!X96+'03'!X96+'04'!X96+'05'!X96+'06'!X96+'07'!X96+'08'!X96+'09'!X96+'10'!X96+'11'!X96+'12'!X96</f>
        <v>0</v>
      </c>
      <c r="Y96" s="249">
        <f>'01'!Y96+'02'!Y96+'03'!Y96+'04'!Y96+'05'!Y96+'06'!Y96+'07'!Y96+'08'!Y96+'09'!Y96+'10'!Y96+'11'!Y96+'12'!Y96</f>
        <v>0</v>
      </c>
      <c r="Z96" s="349">
        <f>'01'!Z96+'02'!Z96+'03'!Z96+'04'!Z96+'05'!Z96+'06'!Z96+'07'!Z96+'08'!Z96+'09'!Z96+'10'!Z96+'11'!Z96+'12'!Z96</f>
        <v>0</v>
      </c>
      <c r="AA96" s="249">
        <f>'01'!AA96+'02'!AA96+'03'!AA96+'04'!AA96+'05'!AA96+'06'!AA96+'07'!AA96+'08'!AA96+'09'!AA96+'10'!AA96+'11'!AA96+'12'!AA96</f>
        <v>0</v>
      </c>
      <c r="AB96" s="349">
        <f>'01'!AB96+'02'!AB96+'03'!AB96+'04'!AB96+'05'!AB96+'06'!AB96+'07'!AB96+'08'!AB96+'09'!AB96+'10'!AB96+'11'!AB96+'12'!AB96</f>
        <v>0</v>
      </c>
      <c r="AC96" s="249">
        <f>'01'!AC96+'02'!AC96+'03'!AC96+'04'!AC96+'05'!AC96+'06'!AC96+'07'!AC96+'08'!AC96+'09'!AC96+'10'!AC96+'11'!AC96+'12'!AC96</f>
        <v>0</v>
      </c>
      <c r="AD96" s="349">
        <f>'01'!AD96+'02'!AD96+'03'!AD96+'04'!AD96+'05'!AD96+'06'!AD96+'07'!AD96+'08'!AD96+'09'!AD96+'10'!AD96+'11'!AD96+'12'!AD96</f>
        <v>0</v>
      </c>
      <c r="AE96" s="249">
        <f>'01'!AE96+'02'!AE96+'03'!AE96+'04'!AE96+'05'!AE96+'06'!AE96+'07'!AE96+'08'!AE96+'09'!AE96+'10'!AE96+'11'!AE96+'12'!AE96</f>
        <v>0</v>
      </c>
      <c r="AF96" s="349">
        <f>'01'!AF96+'02'!AF96+'03'!AF96+'04'!AF96+'05'!AF96+'06'!AF96+'07'!AF96+'08'!AF96+'09'!AF96+'10'!AF96+'11'!AF96+'12'!AF96</f>
        <v>0</v>
      </c>
      <c r="AG96" s="249">
        <f>'01'!AG96+'02'!AG96+'03'!AG96+'04'!AG96+'05'!AG96+'06'!AG96+'07'!AG96+'08'!AG96+'09'!AG96+'10'!AG96+'11'!AG96+'12'!AG96</f>
        <v>0</v>
      </c>
      <c r="AH96" s="349">
        <f>'01'!AH96+'02'!AH96+'03'!AH96+'04'!AH96+'05'!AH96+'06'!AH96+'07'!AH96+'08'!AH96+'09'!AH96+'10'!AH96+'11'!AH96+'12'!AH96</f>
        <v>0</v>
      </c>
      <c r="AI96" s="249">
        <f>'01'!AI96+'02'!AI96+'03'!AI96+'04'!AI96+'05'!AI96+'06'!AI96+'07'!AI96+'08'!AI96+'09'!AI96+'10'!AI96+'11'!AI96+'12'!AI96</f>
        <v>0</v>
      </c>
      <c r="AJ96" s="349">
        <f>'01'!AJ96+'02'!AJ96+'03'!AJ96+'04'!AJ96+'05'!AJ96+'06'!AJ96+'07'!AJ96+'08'!AJ96+'09'!AJ96+'10'!AJ96+'11'!AJ96+'12'!AJ96</f>
        <v>0</v>
      </c>
      <c r="AK96" s="249">
        <f>'01'!AK96+'02'!AK96+'03'!AK96+'04'!AK96+'05'!AK96+'06'!AK96+'07'!AK96+'08'!AK96+'09'!AK96+'10'!AK96+'11'!AK96+'12'!AK96</f>
        <v>0</v>
      </c>
      <c r="AL96" s="351">
        <f>'01'!AL96+'02'!AL96+'03'!AL96+'04'!AL96+'05'!AL96+'06'!AL96+'07'!AL96+'08'!AL96+'09'!AL96+'10'!AL96+'11'!AL96+'12'!AL96</f>
        <v>0</v>
      </c>
      <c r="AM96" s="352">
        <f>'01'!AM96+'02'!AM96+'03'!AM96+'04'!AM96+'05'!AM96+'06'!AM96+'07'!AM96+'08'!AM96+'09'!AM96+'10'!AM96+'11'!AM96+'12'!AM96</f>
        <v>0</v>
      </c>
      <c r="AN96" s="252">
        <f>'01'!AN96+'02'!AN96+'03'!AN96+'04'!AN96+'05'!AN96+'06'!AN96+'07'!AN96+'08'!AN96+'09'!AN96+'10'!AN96+'11'!AN96+'12'!AN96</f>
        <v>10</v>
      </c>
      <c r="AO96" s="353">
        <f>'01'!AO96+'02'!AO96+'03'!AO96+'04'!AO96+'05'!AO96+'06'!AO96+'07'!AO96+'08'!AO96+'09'!AO96+'10'!AO96+'11'!AO96+'12'!AO96</f>
        <v>0</v>
      </c>
      <c r="AP96" s="354">
        <f>'01'!AP96+'02'!AP96+'03'!AP96+'04'!AP96+'05'!AP96+'06'!AP96+'07'!AP96+'08'!AP96+'09'!AP96+'10'!AP96+'11'!AP96+'12'!AP96</f>
        <v>0</v>
      </c>
      <c r="AQ96" s="252">
        <f>'01'!AQ96+'02'!AQ96+'03'!AQ96+'04'!AQ96+'05'!AQ96+'06'!AQ96+'07'!AQ96+'08'!AQ96+'09'!AQ96+'10'!AQ96+'11'!AQ96+'12'!AQ96</f>
        <v>0</v>
      </c>
      <c r="AR96" s="337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12"/>
      <c r="BE96" s="212"/>
      <c r="CA96" s="338" t="str">
        <f t="shared" si="17"/>
        <v/>
      </c>
      <c r="CB96" s="338" t="str">
        <f t="shared" si="18"/>
        <v/>
      </c>
      <c r="CC96" s="338" t="str">
        <f t="shared" si="19"/>
        <v/>
      </c>
      <c r="CD96" s="338" t="str">
        <f t="shared" si="20"/>
        <v/>
      </c>
      <c r="CE96" s="338"/>
      <c r="CF96" s="338"/>
      <c r="CG96" s="256">
        <f>IF(E96&lt;AN96,1,0)</f>
        <v>0</v>
      </c>
      <c r="CH96" s="256">
        <f>IF(AND(E96&lt;&gt;0,OR(AN96="",AP96="",AQ96="")),1,0)</f>
        <v>0</v>
      </c>
      <c r="CI96" s="256">
        <f>IF(OR(E96&lt;AP96,E96&lt;AQ96),1,0)</f>
        <v>0</v>
      </c>
      <c r="CJ96" s="256">
        <f>IF(E96&lt;AO96,1,0)</f>
        <v>0</v>
      </c>
      <c r="CK96" s="211"/>
    </row>
    <row r="97" spans="1:90" ht="16.350000000000001" customHeight="1" x14ac:dyDescent="0.2">
      <c r="A97" s="599"/>
      <c r="B97" s="355" t="s">
        <v>180</v>
      </c>
      <c r="C97" s="356">
        <f t="shared" ref="C97:C103" si="21">SUM(D97+E97)</f>
        <v>5103</v>
      </c>
      <c r="D97" s="357">
        <f>SUM(F97+H97+J97+L97+N97+P97+R97+T97+V97+X97+Z97+AB97+AD97+AF97+AH97+AJ97+AL97)</f>
        <v>1639</v>
      </c>
      <c r="E97" s="358">
        <f>SUM(G97+I97+K97+M97+O97+Q97+S97+U97+W97+Y97+AA97+AC97+AE97+AG97+AI97+AK97+AM97)</f>
        <v>3464</v>
      </c>
      <c r="F97" s="239">
        <f>'01'!F97+'02'!F97+'03'!F97+'04'!F97+'05'!F97+'06'!F97+'07'!F97+'08'!F97+'09'!F97+'10'!F97+'11'!F97+'12'!F97</f>
        <v>6</v>
      </c>
      <c r="G97" s="240">
        <f>'01'!G97+'02'!G97+'03'!G97+'04'!G97+'05'!G97+'06'!G97+'07'!G97+'08'!G97+'09'!G97+'10'!G97+'11'!G97+'12'!G97</f>
        <v>6</v>
      </c>
      <c r="H97" s="239">
        <f>'01'!H97+'02'!H97+'03'!H97+'04'!H97+'05'!H97+'06'!H97+'07'!H97+'08'!H97+'09'!H97+'10'!H97+'11'!H97+'12'!H97</f>
        <v>1</v>
      </c>
      <c r="I97" s="240">
        <f>'01'!I97+'02'!I97+'03'!I97+'04'!I97+'05'!I97+'06'!I97+'07'!I97+'08'!I97+'09'!I97+'10'!I97+'11'!I97+'12'!I97</f>
        <v>1</v>
      </c>
      <c r="J97" s="239">
        <f>'01'!J97+'02'!J97+'03'!J97+'04'!J97+'05'!J97+'06'!J97+'07'!J97+'08'!J97+'09'!J97+'10'!J97+'11'!J97+'12'!J97</f>
        <v>4</v>
      </c>
      <c r="K97" s="240">
        <f>'01'!K97+'02'!K97+'03'!K97+'04'!K97+'05'!K97+'06'!K97+'07'!K97+'08'!K97+'09'!K97+'10'!K97+'11'!K97+'12'!K97</f>
        <v>8</v>
      </c>
      <c r="L97" s="239">
        <f>'01'!L97+'02'!L97+'03'!L97+'04'!L97+'05'!L97+'06'!L97+'07'!L97+'08'!L97+'09'!L97+'10'!L97+'11'!L97+'12'!L97</f>
        <v>17</v>
      </c>
      <c r="M97" s="240">
        <f>'01'!M97+'02'!M97+'03'!M97+'04'!M97+'05'!M97+'06'!M97+'07'!M97+'08'!M97+'09'!M97+'10'!M97+'11'!M97+'12'!M97</f>
        <v>19</v>
      </c>
      <c r="N97" s="239">
        <f>'01'!N97+'02'!N97+'03'!N97+'04'!N97+'05'!N97+'06'!N97+'07'!N97+'08'!N97+'09'!N97+'10'!N97+'11'!N97+'12'!N97</f>
        <v>135</v>
      </c>
      <c r="O97" s="240">
        <f>'01'!O97+'02'!O97+'03'!O97+'04'!O97+'05'!O97+'06'!O97+'07'!O97+'08'!O97+'09'!O97+'10'!O97+'11'!O97+'12'!O97</f>
        <v>138</v>
      </c>
      <c r="P97" s="239">
        <f>'01'!P97+'02'!P97+'03'!P97+'04'!P97+'05'!P97+'06'!P97+'07'!P97+'08'!P97+'09'!P97+'10'!P97+'11'!P97+'12'!P97</f>
        <v>230</v>
      </c>
      <c r="Q97" s="240">
        <f>'01'!Q97+'02'!Q97+'03'!Q97+'04'!Q97+'05'!Q97+'06'!Q97+'07'!Q97+'08'!Q97+'09'!Q97+'10'!Q97+'11'!Q97+'12'!Q97</f>
        <v>391</v>
      </c>
      <c r="R97" s="239">
        <f>'01'!R97+'02'!R97+'03'!R97+'04'!R97+'05'!R97+'06'!R97+'07'!R97+'08'!R97+'09'!R97+'10'!R97+'11'!R97+'12'!R97</f>
        <v>296</v>
      </c>
      <c r="S97" s="240">
        <f>'01'!S97+'02'!S97+'03'!S97+'04'!S97+'05'!S97+'06'!S97+'07'!S97+'08'!S97+'09'!S97+'10'!S97+'11'!S97+'12'!S97</f>
        <v>478</v>
      </c>
      <c r="T97" s="239">
        <f>'01'!T97+'02'!T97+'03'!T97+'04'!T97+'05'!T97+'06'!T97+'07'!T97+'08'!T97+'09'!T97+'10'!T97+'11'!T97+'12'!T97</f>
        <v>207</v>
      </c>
      <c r="U97" s="240">
        <f>'01'!U97+'02'!U97+'03'!U97+'04'!U97+'05'!U97+'06'!U97+'07'!U97+'08'!U97+'09'!U97+'10'!U97+'11'!U97+'12'!U97</f>
        <v>529</v>
      </c>
      <c r="V97" s="239">
        <f>'01'!V97+'02'!V97+'03'!V97+'04'!V97+'05'!V97+'06'!V97+'07'!V97+'08'!V97+'09'!V97+'10'!V97+'11'!V97+'12'!V97</f>
        <v>196</v>
      </c>
      <c r="W97" s="240">
        <f>'01'!W97+'02'!W97+'03'!W97+'04'!W97+'05'!W97+'06'!W97+'07'!W97+'08'!W97+'09'!W97+'10'!W97+'11'!W97+'12'!W97</f>
        <v>485</v>
      </c>
      <c r="X97" s="239">
        <f>'01'!X97+'02'!X97+'03'!X97+'04'!X97+'05'!X97+'06'!X97+'07'!X97+'08'!X97+'09'!X97+'10'!X97+'11'!X97+'12'!X97</f>
        <v>178</v>
      </c>
      <c r="Y97" s="240">
        <f>'01'!Y97+'02'!Y97+'03'!Y97+'04'!Y97+'05'!Y97+'06'!Y97+'07'!Y97+'08'!Y97+'09'!Y97+'10'!Y97+'11'!Y97+'12'!Y97</f>
        <v>454</v>
      </c>
      <c r="Z97" s="239">
        <f>'01'!Z97+'02'!Z97+'03'!Z97+'04'!Z97+'05'!Z97+'06'!Z97+'07'!Z97+'08'!Z97+'09'!Z97+'10'!Z97+'11'!Z97+'12'!Z97</f>
        <v>170</v>
      </c>
      <c r="AA97" s="240">
        <f>'01'!AA97+'02'!AA97+'03'!AA97+'04'!AA97+'05'!AA97+'06'!AA97+'07'!AA97+'08'!AA97+'09'!AA97+'10'!AA97+'11'!AA97+'12'!AA97</f>
        <v>324</v>
      </c>
      <c r="AB97" s="239">
        <f>'01'!AB97+'02'!AB97+'03'!AB97+'04'!AB97+'05'!AB97+'06'!AB97+'07'!AB97+'08'!AB97+'09'!AB97+'10'!AB97+'11'!AB97+'12'!AB97</f>
        <v>116</v>
      </c>
      <c r="AC97" s="240">
        <f>'01'!AC97+'02'!AC97+'03'!AC97+'04'!AC97+'05'!AC97+'06'!AC97+'07'!AC97+'08'!AC97+'09'!AC97+'10'!AC97+'11'!AC97+'12'!AC97</f>
        <v>246</v>
      </c>
      <c r="AD97" s="239">
        <f>'01'!AD97+'02'!AD97+'03'!AD97+'04'!AD97+'05'!AD97+'06'!AD97+'07'!AD97+'08'!AD97+'09'!AD97+'10'!AD97+'11'!AD97+'12'!AD97</f>
        <v>16</v>
      </c>
      <c r="AE97" s="240">
        <f>'01'!AE97+'02'!AE97+'03'!AE97+'04'!AE97+'05'!AE97+'06'!AE97+'07'!AE97+'08'!AE97+'09'!AE97+'10'!AE97+'11'!AE97+'12'!AE97</f>
        <v>149</v>
      </c>
      <c r="AF97" s="239">
        <f>'01'!AF97+'02'!AF97+'03'!AF97+'04'!AF97+'05'!AF97+'06'!AF97+'07'!AF97+'08'!AF97+'09'!AF97+'10'!AF97+'11'!AF97+'12'!AF97</f>
        <v>25</v>
      </c>
      <c r="AG97" s="240">
        <f>'01'!AG97+'02'!AG97+'03'!AG97+'04'!AG97+'05'!AG97+'06'!AG97+'07'!AG97+'08'!AG97+'09'!AG97+'10'!AG97+'11'!AG97+'12'!AG97</f>
        <v>125</v>
      </c>
      <c r="AH97" s="239">
        <f>'01'!AH97+'02'!AH97+'03'!AH97+'04'!AH97+'05'!AH97+'06'!AH97+'07'!AH97+'08'!AH97+'09'!AH97+'10'!AH97+'11'!AH97+'12'!AH97</f>
        <v>32</v>
      </c>
      <c r="AI97" s="240">
        <f>'01'!AI97+'02'!AI97+'03'!AI97+'04'!AI97+'05'!AI97+'06'!AI97+'07'!AI97+'08'!AI97+'09'!AI97+'10'!AI97+'11'!AI97+'12'!AI97</f>
        <v>64</v>
      </c>
      <c r="AJ97" s="239">
        <f>'01'!AJ97+'02'!AJ97+'03'!AJ97+'04'!AJ97+'05'!AJ97+'06'!AJ97+'07'!AJ97+'08'!AJ97+'09'!AJ97+'10'!AJ97+'11'!AJ97+'12'!AJ97</f>
        <v>10</v>
      </c>
      <c r="AK97" s="240">
        <f>'01'!AK97+'02'!AK97+'03'!AK97+'04'!AK97+'05'!AK97+'06'!AK97+'07'!AK97+'08'!AK97+'09'!AK97+'10'!AK97+'11'!AK97+'12'!AK97</f>
        <v>28</v>
      </c>
      <c r="AL97" s="246">
        <f>'01'!AL97+'02'!AL97+'03'!AL97+'04'!AL97+'05'!AL97+'06'!AL97+'07'!AL97+'08'!AL97+'09'!AL97+'10'!AL97+'11'!AL97+'12'!AL97</f>
        <v>0</v>
      </c>
      <c r="AM97" s="359">
        <f>'01'!AM97+'02'!AM97+'03'!AM97+'04'!AM97+'05'!AM97+'06'!AM97+'07'!AM97+'08'!AM97+'09'!AM97+'10'!AM97+'11'!AM97+'12'!AM97</f>
        <v>19</v>
      </c>
      <c r="AN97" s="257">
        <f>'01'!AN97+'02'!AN97+'03'!AN97+'04'!AN97+'05'!AN97+'06'!AN97+'07'!AN97+'08'!AN97+'09'!AN97+'10'!AN97+'11'!AN97+'12'!AN97</f>
        <v>5103</v>
      </c>
      <c r="AO97" s="272">
        <f>'01'!AO97+'02'!AO97+'03'!AO97+'04'!AO97+'05'!AO97+'06'!AO97+'07'!AO97+'08'!AO97+'09'!AO97+'10'!AO97+'11'!AO97+'12'!AO97</f>
        <v>3363</v>
      </c>
      <c r="AP97" s="258">
        <f>'01'!AP97+'02'!AP97+'03'!AP97+'04'!AP97+'05'!AP97+'06'!AP97+'07'!AP97+'08'!AP97+'09'!AP97+'10'!AP97+'11'!AP97+'12'!AP97</f>
        <v>0</v>
      </c>
      <c r="AQ97" s="257">
        <f>'01'!AQ97+'02'!AQ97+'03'!AQ97+'04'!AQ97+'05'!AQ97+'06'!AQ97+'07'!AQ97+'08'!AQ97+'09'!AQ97+'10'!AQ97+'11'!AQ97+'12'!AQ97</f>
        <v>0</v>
      </c>
      <c r="AR97" s="337"/>
      <c r="AS97" s="254"/>
      <c r="AT97" s="254"/>
      <c r="AU97" s="254"/>
      <c r="AV97" s="254"/>
      <c r="AW97" s="254"/>
      <c r="AX97" s="254"/>
      <c r="AY97" s="254"/>
      <c r="AZ97" s="254"/>
      <c r="BA97" s="254"/>
      <c r="BB97" s="254"/>
      <c r="BC97" s="254"/>
      <c r="BD97" s="212"/>
      <c r="BE97" s="212"/>
      <c r="CA97" s="338" t="str">
        <f t="shared" si="17"/>
        <v/>
      </c>
      <c r="CB97" s="338" t="str">
        <f t="shared" si="18"/>
        <v/>
      </c>
      <c r="CC97" s="338" t="str">
        <f t="shared" si="19"/>
        <v/>
      </c>
      <c r="CD97" s="338" t="str">
        <f t="shared" si="20"/>
        <v/>
      </c>
      <c r="CE97" s="338"/>
      <c r="CF97" s="338"/>
      <c r="CG97" s="256">
        <f t="shared" ref="CG97:CG102" si="22">IF(C97&lt;AN97,1,0)</f>
        <v>0</v>
      </c>
      <c r="CH97" s="256">
        <f t="shared" ref="CH97:CH102" si="23">IF(AND(C97&lt;&gt;0,OR(AN97="",AP97="",AQ97="")),1,0)</f>
        <v>0</v>
      </c>
      <c r="CI97" s="256">
        <f t="shared" ref="CI97:CI102" si="24">IF(OR(C97&lt;AP97,C97&lt;AQ97),1,0)</f>
        <v>0</v>
      </c>
      <c r="CJ97" s="256">
        <f t="shared" ref="CJ97:CJ102" si="25">IF(C97&lt;AO97,1,0)</f>
        <v>0</v>
      </c>
      <c r="CK97" s="211"/>
    </row>
    <row r="98" spans="1:90" ht="16.350000000000001" customHeight="1" x14ac:dyDescent="0.2">
      <c r="A98" s="600"/>
      <c r="B98" s="319" t="s">
        <v>159</v>
      </c>
      <c r="C98" s="360">
        <f t="shared" si="21"/>
        <v>0</v>
      </c>
      <c r="D98" s="361">
        <f>SUM(N98+P98+R98+T98+V98+X98+Z98+AB98)</f>
        <v>0</v>
      </c>
      <c r="E98" s="362">
        <f>SUM(O98+Q98+S98+U98+W98+Y98+AA98+AC98)</f>
        <v>0</v>
      </c>
      <c r="F98" s="363">
        <f>'01'!F98+'02'!F98+'03'!F98+'04'!F98+'05'!F98+'06'!F98+'07'!F98+'08'!F98+'09'!F98+'10'!F98+'11'!F98+'12'!F98</f>
        <v>0</v>
      </c>
      <c r="G98" s="364">
        <f>'01'!G98+'02'!G98+'03'!G98+'04'!G98+'05'!G98+'06'!G98+'07'!G98+'08'!G98+'09'!G98+'10'!G98+'11'!G98+'12'!G98</f>
        <v>0</v>
      </c>
      <c r="H98" s="363">
        <f>'01'!H98+'02'!H98+'03'!H98+'04'!H98+'05'!H98+'06'!H98+'07'!H98+'08'!H98+'09'!H98+'10'!H98+'11'!H98+'12'!H98</f>
        <v>0</v>
      </c>
      <c r="I98" s="364">
        <f>'01'!I98+'02'!I98+'03'!I98+'04'!I98+'05'!I98+'06'!I98+'07'!I98+'08'!I98+'09'!I98+'10'!I98+'11'!I98+'12'!I98</f>
        <v>0</v>
      </c>
      <c r="J98" s="363">
        <f>'01'!J98+'02'!J98+'03'!J98+'04'!J98+'05'!J98+'06'!J98+'07'!J98+'08'!J98+'09'!J98+'10'!J98+'11'!J98+'12'!J98</f>
        <v>0</v>
      </c>
      <c r="K98" s="364">
        <f>'01'!K98+'02'!K98+'03'!K98+'04'!K98+'05'!K98+'06'!K98+'07'!K98+'08'!K98+'09'!K98+'10'!K98+'11'!K98+'12'!K98</f>
        <v>0</v>
      </c>
      <c r="L98" s="363">
        <f>'01'!L98+'02'!L98+'03'!L98+'04'!L98+'05'!L98+'06'!L98+'07'!L98+'08'!L98+'09'!L98+'10'!L98+'11'!L98+'12'!L98</f>
        <v>0</v>
      </c>
      <c r="M98" s="364">
        <f>'01'!M98+'02'!M98+'03'!M98+'04'!M98+'05'!M98+'06'!M98+'07'!M98+'08'!M98+'09'!M98+'10'!M98+'11'!M98+'12'!M98</f>
        <v>0</v>
      </c>
      <c r="N98" s="284">
        <f>'01'!N98+'02'!N98+'03'!N98+'04'!N98+'05'!N98+'06'!N98+'07'!N98+'08'!N98+'09'!N98+'10'!N98+'11'!N98+'12'!N98</f>
        <v>0</v>
      </c>
      <c r="O98" s="286">
        <f>'01'!O98+'02'!O98+'03'!O98+'04'!O98+'05'!O98+'06'!O98+'07'!O98+'08'!O98+'09'!O98+'10'!O98+'11'!O98+'12'!O98</f>
        <v>0</v>
      </c>
      <c r="P98" s="284">
        <f>'01'!P98+'02'!P98+'03'!P98+'04'!P98+'05'!P98+'06'!P98+'07'!P98+'08'!P98+'09'!P98+'10'!P98+'11'!P98+'12'!P98</f>
        <v>0</v>
      </c>
      <c r="Q98" s="286">
        <f>'01'!Q98+'02'!Q98+'03'!Q98+'04'!Q98+'05'!Q98+'06'!Q98+'07'!Q98+'08'!Q98+'09'!Q98+'10'!Q98+'11'!Q98+'12'!Q98</f>
        <v>0</v>
      </c>
      <c r="R98" s="284">
        <f>'01'!R98+'02'!R98+'03'!R98+'04'!R98+'05'!R98+'06'!R98+'07'!R98+'08'!R98+'09'!R98+'10'!R98+'11'!R98+'12'!R98</f>
        <v>0</v>
      </c>
      <c r="S98" s="286">
        <f>'01'!S98+'02'!S98+'03'!S98+'04'!S98+'05'!S98+'06'!S98+'07'!S98+'08'!S98+'09'!S98+'10'!S98+'11'!S98+'12'!S98</f>
        <v>0</v>
      </c>
      <c r="T98" s="284">
        <f>'01'!T98+'02'!T98+'03'!T98+'04'!T98+'05'!T98+'06'!T98+'07'!T98+'08'!T98+'09'!T98+'10'!T98+'11'!T98+'12'!T98</f>
        <v>0</v>
      </c>
      <c r="U98" s="286">
        <f>'01'!U98+'02'!U98+'03'!U98+'04'!U98+'05'!U98+'06'!U98+'07'!U98+'08'!U98+'09'!U98+'10'!U98+'11'!U98+'12'!U98</f>
        <v>0</v>
      </c>
      <c r="V98" s="284">
        <f>'01'!V98+'02'!V98+'03'!V98+'04'!V98+'05'!V98+'06'!V98+'07'!V98+'08'!V98+'09'!V98+'10'!V98+'11'!V98+'12'!V98</f>
        <v>0</v>
      </c>
      <c r="W98" s="286">
        <f>'01'!W98+'02'!W98+'03'!W98+'04'!W98+'05'!W98+'06'!W98+'07'!W98+'08'!W98+'09'!W98+'10'!W98+'11'!W98+'12'!W98</f>
        <v>0</v>
      </c>
      <c r="X98" s="284">
        <f>'01'!X98+'02'!X98+'03'!X98+'04'!X98+'05'!X98+'06'!X98+'07'!X98+'08'!X98+'09'!X98+'10'!X98+'11'!X98+'12'!X98</f>
        <v>0</v>
      </c>
      <c r="Y98" s="286">
        <f>'01'!Y98+'02'!Y98+'03'!Y98+'04'!Y98+'05'!Y98+'06'!Y98+'07'!Y98+'08'!Y98+'09'!Y98+'10'!Y98+'11'!Y98+'12'!Y98</f>
        <v>0</v>
      </c>
      <c r="Z98" s="284">
        <f>'01'!Z98+'02'!Z98+'03'!Z98+'04'!Z98+'05'!Z98+'06'!Z98+'07'!Z98+'08'!Z98+'09'!Z98+'10'!Z98+'11'!Z98+'12'!Z98</f>
        <v>0</v>
      </c>
      <c r="AA98" s="287">
        <f>'01'!AA98+'02'!AA98+'03'!AA98+'04'!AA98+'05'!AA98+'06'!AA98+'07'!AA98+'08'!AA98+'09'!AA98+'10'!AA98+'11'!AA98+'12'!AA98</f>
        <v>0</v>
      </c>
      <c r="AB98" s="284">
        <f>'01'!AB98+'02'!AB98+'03'!AB98+'04'!AB98+'05'!AB98+'06'!AB98+'07'!AB98+'08'!AB98+'09'!AB98+'10'!AB98+'11'!AB98+'12'!AB98</f>
        <v>0</v>
      </c>
      <c r="AC98" s="286">
        <f>'01'!AC98+'02'!AC98+'03'!AC98+'04'!AC98+'05'!AC98+'06'!AC98+'07'!AC98+'08'!AC98+'09'!AC98+'10'!AC98+'11'!AC98+'12'!AC98</f>
        <v>0</v>
      </c>
      <c r="AD98" s="363">
        <f>'01'!AD98+'02'!AD98+'03'!AD98+'04'!AD98+'05'!AD98+'06'!AD98+'07'!AD98+'08'!AD98+'09'!AD98+'10'!AD98+'11'!AD98+'12'!AD98</f>
        <v>0</v>
      </c>
      <c r="AE98" s="364">
        <f>'01'!AE98+'02'!AE98+'03'!AE98+'04'!AE98+'05'!AE98+'06'!AE98+'07'!AE98+'08'!AE98+'09'!AE98+'10'!AE98+'11'!AE98+'12'!AE98</f>
        <v>0</v>
      </c>
      <c r="AF98" s="363">
        <f>'01'!AF98+'02'!AF98+'03'!AF98+'04'!AF98+'05'!AF98+'06'!AF98+'07'!AF98+'08'!AF98+'09'!AF98+'10'!AF98+'11'!AF98+'12'!AF98</f>
        <v>0</v>
      </c>
      <c r="AG98" s="364">
        <f>'01'!AG98+'02'!AG98+'03'!AG98+'04'!AG98+'05'!AG98+'06'!AG98+'07'!AG98+'08'!AG98+'09'!AG98+'10'!AG98+'11'!AG98+'12'!AG98</f>
        <v>0</v>
      </c>
      <c r="AH98" s="363">
        <f>'01'!AH98+'02'!AH98+'03'!AH98+'04'!AH98+'05'!AH98+'06'!AH98+'07'!AH98+'08'!AH98+'09'!AH98+'10'!AH98+'11'!AH98+'12'!AH98</f>
        <v>0</v>
      </c>
      <c r="AI98" s="364">
        <f>'01'!AI98+'02'!AI98+'03'!AI98+'04'!AI98+'05'!AI98+'06'!AI98+'07'!AI98+'08'!AI98+'09'!AI98+'10'!AI98+'11'!AI98+'12'!AI98</f>
        <v>0</v>
      </c>
      <c r="AJ98" s="363">
        <f>'01'!AJ98+'02'!AJ98+'03'!AJ98+'04'!AJ98+'05'!AJ98+'06'!AJ98+'07'!AJ98+'08'!AJ98+'09'!AJ98+'10'!AJ98+'11'!AJ98+'12'!AJ98</f>
        <v>0</v>
      </c>
      <c r="AK98" s="364">
        <f>'01'!AK98+'02'!AK98+'03'!AK98+'04'!AK98+'05'!AK98+'06'!AK98+'07'!AK98+'08'!AK98+'09'!AK98+'10'!AK98+'11'!AK98+'12'!AK98</f>
        <v>0</v>
      </c>
      <c r="AL98" s="363">
        <f>'01'!AL98+'02'!AL98+'03'!AL98+'04'!AL98+'05'!AL98+'06'!AL98+'07'!AL98+'08'!AL98+'09'!AL98+'10'!AL98+'11'!AL98+'12'!AL98</f>
        <v>0</v>
      </c>
      <c r="AM98" s="365">
        <f>'01'!AM98+'02'!AM98+'03'!AM98+'04'!AM98+'05'!AM98+'06'!AM98+'07'!AM98+'08'!AM98+'09'!AM98+'10'!AM98+'11'!AM98+'12'!AM98</f>
        <v>0</v>
      </c>
      <c r="AN98" s="287">
        <f>'01'!AN98+'02'!AN98+'03'!AN98+'04'!AN98+'05'!AN98+'06'!AN98+'07'!AN98+'08'!AN98+'09'!AN98+'10'!AN98+'11'!AN98+'12'!AN98</f>
        <v>0</v>
      </c>
      <c r="AO98" s="366">
        <f>'01'!AO98+'02'!AO98+'03'!AO98+'04'!AO98+'05'!AO98+'06'!AO98+'07'!AO98+'08'!AO98+'09'!AO98+'10'!AO98+'11'!AO98+'12'!AO98</f>
        <v>0</v>
      </c>
      <c r="AP98" s="367">
        <f>'01'!AP98+'02'!AP98+'03'!AP98+'04'!AP98+'05'!AP98+'06'!AP98+'07'!AP98+'08'!AP98+'09'!AP98+'10'!AP98+'11'!AP98+'12'!AP98</f>
        <v>0</v>
      </c>
      <c r="AQ98" s="287">
        <f>'01'!AQ98+'02'!AQ98+'03'!AQ98+'04'!AQ98+'05'!AQ98+'06'!AQ98+'07'!AQ98+'08'!AQ98+'09'!AQ98+'10'!AQ98+'11'!AQ98+'12'!AQ98</f>
        <v>0</v>
      </c>
      <c r="AR98" s="337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12"/>
      <c r="BE98" s="212"/>
      <c r="CA98" s="338" t="str">
        <f t="shared" si="17"/>
        <v/>
      </c>
      <c r="CB98" s="338" t="str">
        <f t="shared" si="18"/>
        <v/>
      </c>
      <c r="CC98" s="338" t="str">
        <f t="shared" si="19"/>
        <v/>
      </c>
      <c r="CD98" s="338" t="str">
        <f t="shared" si="20"/>
        <v/>
      </c>
      <c r="CE98" s="338"/>
      <c r="CF98" s="338"/>
      <c r="CG98" s="256">
        <f t="shared" si="22"/>
        <v>0</v>
      </c>
      <c r="CH98" s="256">
        <f t="shared" si="23"/>
        <v>0</v>
      </c>
      <c r="CI98" s="256">
        <f t="shared" si="24"/>
        <v>0</v>
      </c>
      <c r="CJ98" s="256">
        <f t="shared" si="25"/>
        <v>0</v>
      </c>
      <c r="CK98" s="211"/>
    </row>
    <row r="99" spans="1:90" ht="16.350000000000001" customHeight="1" x14ac:dyDescent="0.2">
      <c r="A99" s="632" t="s">
        <v>181</v>
      </c>
      <c r="B99" s="633"/>
      <c r="C99" s="368">
        <f t="shared" si="21"/>
        <v>5966</v>
      </c>
      <c r="D99" s="369">
        <f t="shared" ref="D99:E103" si="26">SUM(F99+H99+J99+L99+N99+P99+R99+T99+V99+X99+Z99+AB99+AD99+AF99+AH99+AJ99+AL99)</f>
        <v>2637</v>
      </c>
      <c r="E99" s="370">
        <f t="shared" si="26"/>
        <v>3329</v>
      </c>
      <c r="F99" s="260">
        <f>'01'!F99+'02'!F99+'03'!F99+'04'!F99+'05'!F99+'06'!F99+'07'!F99+'08'!F99+'09'!F99+'10'!F99+'11'!F99+'12'!F99</f>
        <v>512</v>
      </c>
      <c r="G99" s="252">
        <f>'01'!G99+'02'!G99+'03'!G99+'04'!G99+'05'!G99+'06'!G99+'07'!G99+'08'!G99+'09'!G99+'10'!G99+'11'!G99+'12'!G99</f>
        <v>436</v>
      </c>
      <c r="H99" s="260">
        <f>'01'!H99+'02'!H99+'03'!H99+'04'!H99+'05'!H99+'06'!H99+'07'!H99+'08'!H99+'09'!H99+'10'!H99+'11'!H99+'12'!H99</f>
        <v>178</v>
      </c>
      <c r="I99" s="252">
        <f>'01'!I99+'02'!I99+'03'!I99+'04'!I99+'05'!I99+'06'!I99+'07'!I99+'08'!I99+'09'!I99+'10'!I99+'11'!I99+'12'!I99</f>
        <v>144</v>
      </c>
      <c r="J99" s="260">
        <f>'01'!J99+'02'!J99+'03'!J99+'04'!J99+'05'!J99+'06'!J99+'07'!J99+'08'!J99+'09'!J99+'10'!J99+'11'!J99+'12'!J99</f>
        <v>130</v>
      </c>
      <c r="K99" s="249">
        <f>'01'!K99+'02'!K99+'03'!K99+'04'!K99+'05'!K99+'06'!K99+'07'!K99+'08'!K99+'09'!K99+'10'!K99+'11'!K99+'12'!K99</f>
        <v>131</v>
      </c>
      <c r="L99" s="260">
        <f>'01'!L99+'02'!L99+'03'!L99+'04'!L99+'05'!L99+'06'!L99+'07'!L99+'08'!L99+'09'!L99+'10'!L99+'11'!L99+'12'!L99</f>
        <v>71</v>
      </c>
      <c r="M99" s="249">
        <f>'01'!M99+'02'!M99+'03'!M99+'04'!M99+'05'!M99+'06'!M99+'07'!M99+'08'!M99+'09'!M99+'10'!M99+'11'!M99+'12'!M99</f>
        <v>88</v>
      </c>
      <c r="N99" s="260">
        <f>'01'!N99+'02'!N99+'03'!N99+'04'!N99+'05'!N99+'06'!N99+'07'!N99+'08'!N99+'09'!N99+'10'!N99+'11'!N99+'12'!N99</f>
        <v>26</v>
      </c>
      <c r="O99" s="249">
        <f>'01'!O99+'02'!O99+'03'!O99+'04'!O99+'05'!O99+'06'!O99+'07'!O99+'08'!O99+'09'!O99+'10'!O99+'11'!O99+'12'!O99</f>
        <v>98</v>
      </c>
      <c r="P99" s="260">
        <f>'01'!P99+'02'!P99+'03'!P99+'04'!P99+'05'!P99+'06'!P99+'07'!P99+'08'!P99+'09'!P99+'10'!P99+'11'!P99+'12'!P99</f>
        <v>22</v>
      </c>
      <c r="Q99" s="249">
        <f>'01'!Q99+'02'!Q99+'03'!Q99+'04'!Q99+'05'!Q99+'06'!Q99+'07'!Q99+'08'!Q99+'09'!Q99+'10'!Q99+'11'!Q99+'12'!Q99</f>
        <v>83</v>
      </c>
      <c r="R99" s="260">
        <f>'01'!R99+'02'!R99+'03'!R99+'04'!R99+'05'!R99+'06'!R99+'07'!R99+'08'!R99+'09'!R99+'10'!R99+'11'!R99+'12'!R99</f>
        <v>75</v>
      </c>
      <c r="S99" s="249">
        <f>'01'!S99+'02'!S99+'03'!S99+'04'!S99+'05'!S99+'06'!S99+'07'!S99+'08'!S99+'09'!S99+'10'!S99+'11'!S99+'12'!S99</f>
        <v>125</v>
      </c>
      <c r="T99" s="260">
        <f>'01'!T99+'02'!T99+'03'!T99+'04'!T99+'05'!T99+'06'!T99+'07'!T99+'08'!T99+'09'!T99+'10'!T99+'11'!T99+'12'!T99</f>
        <v>55</v>
      </c>
      <c r="U99" s="249">
        <f>'01'!U99+'02'!U99+'03'!U99+'04'!U99+'05'!U99+'06'!U99+'07'!U99+'08'!U99+'09'!U99+'10'!U99+'11'!U99+'12'!U99</f>
        <v>118</v>
      </c>
      <c r="V99" s="260">
        <f>'01'!V99+'02'!V99+'03'!V99+'04'!V99+'05'!V99+'06'!V99+'07'!V99+'08'!V99+'09'!V99+'10'!V99+'11'!V99+'12'!V99</f>
        <v>74</v>
      </c>
      <c r="W99" s="249">
        <f>'01'!W99+'02'!W99+'03'!W99+'04'!W99+'05'!W99+'06'!W99+'07'!W99+'08'!W99+'09'!W99+'10'!W99+'11'!W99+'12'!W99</f>
        <v>131</v>
      </c>
      <c r="X99" s="260">
        <f>'01'!X99+'02'!X99+'03'!X99+'04'!X99+'05'!X99+'06'!X99+'07'!X99+'08'!X99+'09'!X99+'10'!X99+'11'!X99+'12'!X99</f>
        <v>78</v>
      </c>
      <c r="Y99" s="249">
        <f>'01'!Y99+'02'!Y99+'03'!Y99+'04'!Y99+'05'!Y99+'06'!Y99+'07'!Y99+'08'!Y99+'09'!Y99+'10'!Y99+'11'!Y99+'12'!Y99</f>
        <v>154</v>
      </c>
      <c r="Z99" s="260">
        <f>'01'!Z99+'02'!Z99+'03'!Z99+'04'!Z99+'05'!Z99+'06'!Z99+'07'!Z99+'08'!Z99+'09'!Z99+'10'!Z99+'11'!Z99+'12'!Z99</f>
        <v>140</v>
      </c>
      <c r="AA99" s="249">
        <f>'01'!AA99+'02'!AA99+'03'!AA99+'04'!AA99+'05'!AA99+'06'!AA99+'07'!AA99+'08'!AA99+'09'!AA99+'10'!AA99+'11'!AA99+'12'!AA99</f>
        <v>226</v>
      </c>
      <c r="AB99" s="260">
        <f>'01'!AB99+'02'!AB99+'03'!AB99+'04'!AB99+'05'!AB99+'06'!AB99+'07'!AB99+'08'!AB99+'09'!AB99+'10'!AB99+'11'!AB99+'12'!AB99</f>
        <v>127</v>
      </c>
      <c r="AC99" s="249">
        <f>'01'!AC99+'02'!AC99+'03'!AC99+'04'!AC99+'05'!AC99+'06'!AC99+'07'!AC99+'08'!AC99+'09'!AC99+'10'!AC99+'11'!AC99+'12'!AC99</f>
        <v>246</v>
      </c>
      <c r="AD99" s="260">
        <f>'01'!AD99+'02'!AD99+'03'!AD99+'04'!AD99+'05'!AD99+'06'!AD99+'07'!AD99+'08'!AD99+'09'!AD99+'10'!AD99+'11'!AD99+'12'!AD99</f>
        <v>166</v>
      </c>
      <c r="AE99" s="249">
        <f>'01'!AE99+'02'!AE99+'03'!AE99+'04'!AE99+'05'!AE99+'06'!AE99+'07'!AE99+'08'!AE99+'09'!AE99+'10'!AE99+'11'!AE99+'12'!AE99</f>
        <v>289</v>
      </c>
      <c r="AF99" s="260">
        <f>'01'!AF99+'02'!AF99+'03'!AF99+'04'!AF99+'05'!AF99+'06'!AF99+'07'!AF99+'08'!AF99+'09'!AF99+'10'!AF99+'11'!AF99+'12'!AF99</f>
        <v>227</v>
      </c>
      <c r="AG99" s="249">
        <f>'01'!AG99+'02'!AG99+'03'!AG99+'04'!AG99+'05'!AG99+'06'!AG99+'07'!AG99+'08'!AG99+'09'!AG99+'10'!AG99+'11'!AG99+'12'!AG99</f>
        <v>321</v>
      </c>
      <c r="AH99" s="260">
        <f>'01'!AH99+'02'!AH99+'03'!AH99+'04'!AH99+'05'!AH99+'06'!AH99+'07'!AH99+'08'!AH99+'09'!AH99+'10'!AH99+'11'!AH99+'12'!AH99</f>
        <v>248</v>
      </c>
      <c r="AI99" s="252">
        <f>'01'!AI99+'02'!AI99+'03'!AI99+'04'!AI99+'05'!AI99+'06'!AI99+'07'!AI99+'08'!AI99+'09'!AI99+'10'!AI99+'11'!AI99+'12'!AI99</f>
        <v>237</v>
      </c>
      <c r="AJ99" s="260">
        <f>'01'!AJ99+'02'!AJ99+'03'!AJ99+'04'!AJ99+'05'!AJ99+'06'!AJ99+'07'!AJ99+'08'!AJ99+'09'!AJ99+'10'!AJ99+'11'!AJ99+'12'!AJ99</f>
        <v>223</v>
      </c>
      <c r="AK99" s="252">
        <f>'01'!AK99+'02'!AK99+'03'!AK99+'04'!AK99+'05'!AK99+'06'!AK99+'07'!AK99+'08'!AK99+'09'!AK99+'10'!AK99+'11'!AK99+'12'!AK99</f>
        <v>175</v>
      </c>
      <c r="AL99" s="279">
        <f>'01'!AL99+'02'!AL99+'03'!AL99+'04'!AL99+'05'!AL99+'06'!AL99+'07'!AL99+'08'!AL99+'09'!AL99+'10'!AL99+'11'!AL99+'12'!AL99</f>
        <v>285</v>
      </c>
      <c r="AM99" s="352">
        <f>'01'!AM99+'02'!AM99+'03'!AM99+'04'!AM99+'05'!AM99+'06'!AM99+'07'!AM99+'08'!AM99+'09'!AM99+'10'!AM99+'11'!AM99+'12'!AM99</f>
        <v>327</v>
      </c>
      <c r="AN99" s="252">
        <f>'01'!AN99+'02'!AN99+'03'!AN99+'04'!AN99+'05'!AN99+'06'!AN99+'07'!AN99+'08'!AN99+'09'!AN99+'10'!AN99+'11'!AN99+'12'!AN99</f>
        <v>5966</v>
      </c>
      <c r="AO99" s="353">
        <f>'01'!AO99+'02'!AO99+'03'!AO99+'04'!AO99+'05'!AO99+'06'!AO99+'07'!AO99+'08'!AO99+'09'!AO99+'10'!AO99+'11'!AO99+'12'!AO99</f>
        <v>4769</v>
      </c>
      <c r="AP99" s="354">
        <f>'01'!AP99+'02'!AP99+'03'!AP99+'04'!AP99+'05'!AP99+'06'!AP99+'07'!AP99+'08'!AP99+'09'!AP99+'10'!AP99+'11'!AP99+'12'!AP99</f>
        <v>14</v>
      </c>
      <c r="AQ99" s="252">
        <f>'01'!AQ99+'02'!AQ99+'03'!AQ99+'04'!AQ99+'05'!AQ99+'06'!AQ99+'07'!AQ99+'08'!AQ99+'09'!AQ99+'10'!AQ99+'11'!AQ99+'12'!AQ99</f>
        <v>4</v>
      </c>
      <c r="AR99" s="337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12"/>
      <c r="BE99" s="212"/>
      <c r="CA99" s="338" t="str">
        <f t="shared" si="17"/>
        <v/>
      </c>
      <c r="CB99" s="338" t="str">
        <f t="shared" si="18"/>
        <v/>
      </c>
      <c r="CC99" s="338" t="str">
        <f t="shared" si="19"/>
        <v/>
      </c>
      <c r="CD99" s="338" t="str">
        <f t="shared" si="20"/>
        <v/>
      </c>
      <c r="CE99" s="338"/>
      <c r="CF99" s="338"/>
      <c r="CG99" s="256">
        <f t="shared" si="22"/>
        <v>0</v>
      </c>
      <c r="CH99" s="256">
        <f t="shared" si="23"/>
        <v>0</v>
      </c>
      <c r="CI99" s="256">
        <f t="shared" si="24"/>
        <v>0</v>
      </c>
      <c r="CJ99" s="256">
        <f t="shared" si="25"/>
        <v>0</v>
      </c>
      <c r="CK99" s="211"/>
    </row>
    <row r="100" spans="1:90" ht="16.350000000000001" customHeight="1" x14ac:dyDescent="0.2">
      <c r="A100" s="634" t="s">
        <v>182</v>
      </c>
      <c r="B100" s="635"/>
      <c r="C100" s="371">
        <f t="shared" si="21"/>
        <v>1431</v>
      </c>
      <c r="D100" s="357">
        <f t="shared" si="26"/>
        <v>663</v>
      </c>
      <c r="E100" s="358">
        <f t="shared" si="26"/>
        <v>768</v>
      </c>
      <c r="F100" s="239">
        <f>'01'!F100+'02'!F100+'03'!F100+'04'!F100+'05'!F100+'06'!F100+'07'!F100+'08'!F100+'09'!F100+'10'!F100+'11'!F100+'12'!F100</f>
        <v>0</v>
      </c>
      <c r="G100" s="257">
        <f>'01'!G100+'02'!G100+'03'!G100+'04'!G100+'05'!G100+'06'!G100+'07'!G100+'08'!G100+'09'!G100+'10'!G100+'11'!G100+'12'!G100</f>
        <v>0</v>
      </c>
      <c r="H100" s="239">
        <f>'01'!H100+'02'!H100+'03'!H100+'04'!H100+'05'!H100+'06'!H100+'07'!H100+'08'!H100+'09'!H100+'10'!H100+'11'!H100+'12'!H100</f>
        <v>0</v>
      </c>
      <c r="I100" s="257">
        <f>'01'!I100+'02'!I100+'03'!I100+'04'!I100+'05'!I100+'06'!I100+'07'!I100+'08'!I100+'09'!I100+'10'!I100+'11'!I100+'12'!I100</f>
        <v>0</v>
      </c>
      <c r="J100" s="239">
        <f>'01'!J100+'02'!J100+'03'!J100+'04'!J100+'05'!J100+'06'!J100+'07'!J100+'08'!J100+'09'!J100+'10'!J100+'11'!J100+'12'!J100</f>
        <v>1</v>
      </c>
      <c r="K100" s="240">
        <f>'01'!K100+'02'!K100+'03'!K100+'04'!K100+'05'!K100+'06'!K100+'07'!K100+'08'!K100+'09'!K100+'10'!K100+'11'!K100+'12'!K100</f>
        <v>0</v>
      </c>
      <c r="L100" s="239">
        <f>'01'!L100+'02'!L100+'03'!L100+'04'!L100+'05'!L100+'06'!L100+'07'!L100+'08'!L100+'09'!L100+'10'!L100+'11'!L100+'12'!L100</f>
        <v>4</v>
      </c>
      <c r="M100" s="240">
        <f>'01'!M100+'02'!M100+'03'!M100+'04'!M100+'05'!M100+'06'!M100+'07'!M100+'08'!M100+'09'!M100+'10'!M100+'11'!M100+'12'!M100</f>
        <v>5</v>
      </c>
      <c r="N100" s="239">
        <f>'01'!N100+'02'!N100+'03'!N100+'04'!N100+'05'!N100+'06'!N100+'07'!N100+'08'!N100+'09'!N100+'10'!N100+'11'!N100+'12'!N100</f>
        <v>7</v>
      </c>
      <c r="O100" s="240">
        <f>'01'!O100+'02'!O100+'03'!O100+'04'!O100+'05'!O100+'06'!O100+'07'!O100+'08'!O100+'09'!O100+'10'!O100+'11'!O100+'12'!O100</f>
        <v>13</v>
      </c>
      <c r="P100" s="239">
        <f>'01'!P100+'02'!P100+'03'!P100+'04'!P100+'05'!P100+'06'!P100+'07'!P100+'08'!P100+'09'!P100+'10'!P100+'11'!P100+'12'!P100</f>
        <v>16</v>
      </c>
      <c r="Q100" s="240">
        <f>'01'!Q100+'02'!Q100+'03'!Q100+'04'!Q100+'05'!Q100+'06'!Q100+'07'!Q100+'08'!Q100+'09'!Q100+'10'!Q100+'11'!Q100+'12'!Q100</f>
        <v>15</v>
      </c>
      <c r="R100" s="239">
        <f>'01'!R100+'02'!R100+'03'!R100+'04'!R100+'05'!R100+'06'!R100+'07'!R100+'08'!R100+'09'!R100+'10'!R100+'11'!R100+'12'!R100</f>
        <v>30</v>
      </c>
      <c r="S100" s="240">
        <f>'01'!S100+'02'!S100+'03'!S100+'04'!S100+'05'!S100+'06'!S100+'07'!S100+'08'!S100+'09'!S100+'10'!S100+'11'!S100+'12'!S100</f>
        <v>41</v>
      </c>
      <c r="T100" s="239">
        <f>'01'!T100+'02'!T100+'03'!T100+'04'!T100+'05'!T100+'06'!T100+'07'!T100+'08'!T100+'09'!T100+'10'!T100+'11'!T100+'12'!T100</f>
        <v>17</v>
      </c>
      <c r="U100" s="240">
        <f>'01'!U100+'02'!U100+'03'!U100+'04'!U100+'05'!U100+'06'!U100+'07'!U100+'08'!U100+'09'!U100+'10'!U100+'11'!U100+'12'!U100</f>
        <v>30</v>
      </c>
      <c r="V100" s="239">
        <f>'01'!V100+'02'!V100+'03'!V100+'04'!V100+'05'!V100+'06'!V100+'07'!V100+'08'!V100+'09'!V100+'10'!V100+'11'!V100+'12'!V100</f>
        <v>6</v>
      </c>
      <c r="W100" s="240">
        <f>'01'!W100+'02'!W100+'03'!W100+'04'!W100+'05'!W100+'06'!W100+'07'!W100+'08'!W100+'09'!W100+'10'!W100+'11'!W100+'12'!W100</f>
        <v>57</v>
      </c>
      <c r="X100" s="239">
        <f>'01'!X100+'02'!X100+'03'!X100+'04'!X100+'05'!X100+'06'!X100+'07'!X100+'08'!X100+'09'!X100+'10'!X100+'11'!X100+'12'!X100</f>
        <v>27</v>
      </c>
      <c r="Y100" s="240">
        <f>'01'!Y100+'02'!Y100+'03'!Y100+'04'!Y100+'05'!Y100+'06'!Y100+'07'!Y100+'08'!Y100+'09'!Y100+'10'!Y100+'11'!Y100+'12'!Y100</f>
        <v>83</v>
      </c>
      <c r="Z100" s="239">
        <f>'01'!Z100+'02'!Z100+'03'!Z100+'04'!Z100+'05'!Z100+'06'!Z100+'07'!Z100+'08'!Z100+'09'!Z100+'10'!Z100+'11'!Z100+'12'!Z100</f>
        <v>48</v>
      </c>
      <c r="AA100" s="240">
        <f>'01'!AA100+'02'!AA100+'03'!AA100+'04'!AA100+'05'!AA100+'06'!AA100+'07'!AA100+'08'!AA100+'09'!AA100+'10'!AA100+'11'!AA100+'12'!AA100</f>
        <v>66</v>
      </c>
      <c r="AB100" s="239">
        <f>'01'!AB100+'02'!AB100+'03'!AB100+'04'!AB100+'05'!AB100+'06'!AB100+'07'!AB100+'08'!AB100+'09'!AB100+'10'!AB100+'11'!AB100+'12'!AB100</f>
        <v>38</v>
      </c>
      <c r="AC100" s="257">
        <f>'01'!AC100+'02'!AC100+'03'!AC100+'04'!AC100+'05'!AC100+'06'!AC100+'07'!AC100+'08'!AC100+'09'!AC100+'10'!AC100+'11'!AC100+'12'!AC100</f>
        <v>74</v>
      </c>
      <c r="AD100" s="239">
        <f>'01'!AD100+'02'!AD100+'03'!AD100+'04'!AD100+'05'!AD100+'06'!AD100+'07'!AD100+'08'!AD100+'09'!AD100+'10'!AD100+'11'!AD100+'12'!AD100</f>
        <v>49</v>
      </c>
      <c r="AE100" s="257">
        <f>'01'!AE100+'02'!AE100+'03'!AE100+'04'!AE100+'05'!AE100+'06'!AE100+'07'!AE100+'08'!AE100+'09'!AE100+'10'!AE100+'11'!AE100+'12'!AE100</f>
        <v>83</v>
      </c>
      <c r="AF100" s="239">
        <f>'01'!AF100+'02'!AF100+'03'!AF100+'04'!AF100+'05'!AF100+'06'!AF100+'07'!AF100+'08'!AF100+'09'!AF100+'10'!AF100+'11'!AF100+'12'!AF100</f>
        <v>87</v>
      </c>
      <c r="AG100" s="257">
        <f>'01'!AG100+'02'!AG100+'03'!AG100+'04'!AG100+'05'!AG100+'06'!AG100+'07'!AG100+'08'!AG100+'09'!AG100+'10'!AG100+'11'!AG100+'12'!AG100</f>
        <v>78</v>
      </c>
      <c r="AH100" s="239">
        <f>'01'!AH100+'02'!AH100+'03'!AH100+'04'!AH100+'05'!AH100+'06'!AH100+'07'!AH100+'08'!AH100+'09'!AH100+'10'!AH100+'11'!AH100+'12'!AH100</f>
        <v>126</v>
      </c>
      <c r="AI100" s="257">
        <f>'01'!AI100+'02'!AI100+'03'!AI100+'04'!AI100+'05'!AI100+'06'!AI100+'07'!AI100+'08'!AI100+'09'!AI100+'10'!AI100+'11'!AI100+'12'!AI100</f>
        <v>67</v>
      </c>
      <c r="AJ100" s="239">
        <f>'01'!AJ100+'02'!AJ100+'03'!AJ100+'04'!AJ100+'05'!AJ100+'06'!AJ100+'07'!AJ100+'08'!AJ100+'09'!AJ100+'10'!AJ100+'11'!AJ100+'12'!AJ100</f>
        <v>79</v>
      </c>
      <c r="AK100" s="257">
        <f>'01'!AK100+'02'!AK100+'03'!AK100+'04'!AK100+'05'!AK100+'06'!AK100+'07'!AK100+'08'!AK100+'09'!AK100+'10'!AK100+'11'!AK100+'12'!AK100</f>
        <v>43</v>
      </c>
      <c r="AL100" s="246">
        <f>'01'!AL100+'02'!AL100+'03'!AL100+'04'!AL100+'05'!AL100+'06'!AL100+'07'!AL100+'08'!AL100+'09'!AL100+'10'!AL100+'11'!AL100+'12'!AL100</f>
        <v>128</v>
      </c>
      <c r="AM100" s="359">
        <f>'01'!AM100+'02'!AM100+'03'!AM100+'04'!AM100+'05'!AM100+'06'!AM100+'07'!AM100+'08'!AM100+'09'!AM100+'10'!AM100+'11'!AM100+'12'!AM100</f>
        <v>113</v>
      </c>
      <c r="AN100" s="257">
        <f>'01'!AN100+'02'!AN100+'03'!AN100+'04'!AN100+'05'!AN100+'06'!AN100+'07'!AN100+'08'!AN100+'09'!AN100+'10'!AN100+'11'!AN100+'12'!AN100</f>
        <v>1431</v>
      </c>
      <c r="AO100" s="272">
        <f>'01'!AO100+'02'!AO100+'03'!AO100+'04'!AO100+'05'!AO100+'06'!AO100+'07'!AO100+'08'!AO100+'09'!AO100+'10'!AO100+'11'!AO100+'12'!AO100</f>
        <v>1086</v>
      </c>
      <c r="AP100" s="258">
        <f>'01'!AP100+'02'!AP100+'03'!AP100+'04'!AP100+'05'!AP100+'06'!AP100+'07'!AP100+'08'!AP100+'09'!AP100+'10'!AP100+'11'!AP100+'12'!AP100</f>
        <v>1</v>
      </c>
      <c r="AQ100" s="257">
        <f>'01'!AQ100+'02'!AQ100+'03'!AQ100+'04'!AQ100+'05'!AQ100+'06'!AQ100+'07'!AQ100+'08'!AQ100+'09'!AQ100+'10'!AQ100+'11'!AQ100+'12'!AQ100</f>
        <v>1</v>
      </c>
      <c r="AR100" s="337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212"/>
      <c r="BE100" s="212"/>
      <c r="CA100" s="338" t="str">
        <f t="shared" si="17"/>
        <v/>
      </c>
      <c r="CB100" s="338" t="str">
        <f t="shared" si="18"/>
        <v/>
      </c>
      <c r="CC100" s="338" t="str">
        <f t="shared" si="19"/>
        <v/>
      </c>
      <c r="CD100" s="338" t="str">
        <f t="shared" si="20"/>
        <v/>
      </c>
      <c r="CE100" s="338"/>
      <c r="CF100" s="338"/>
      <c r="CG100" s="256">
        <f t="shared" si="22"/>
        <v>0</v>
      </c>
      <c r="CH100" s="256">
        <f t="shared" si="23"/>
        <v>0</v>
      </c>
      <c r="CI100" s="256">
        <f t="shared" si="24"/>
        <v>0</v>
      </c>
      <c r="CJ100" s="256">
        <f t="shared" si="25"/>
        <v>0</v>
      </c>
      <c r="CK100" s="211"/>
    </row>
    <row r="101" spans="1:90" ht="16.350000000000001" customHeight="1" x14ac:dyDescent="0.2">
      <c r="A101" s="636" t="s">
        <v>183</v>
      </c>
      <c r="B101" s="637"/>
      <c r="C101" s="372">
        <f t="shared" si="21"/>
        <v>1658</v>
      </c>
      <c r="D101" s="373">
        <f t="shared" si="26"/>
        <v>880</v>
      </c>
      <c r="E101" s="358">
        <f t="shared" si="26"/>
        <v>778</v>
      </c>
      <c r="F101" s="239">
        <f>'01'!F101+'02'!F101+'03'!F101+'04'!F101+'05'!F101+'06'!F101+'07'!F101+'08'!F101+'09'!F101+'10'!F101+'11'!F101+'12'!F101</f>
        <v>660</v>
      </c>
      <c r="G101" s="257">
        <f>'01'!G101+'02'!G101+'03'!G101+'04'!G101+'05'!G101+'06'!G101+'07'!G101+'08'!G101+'09'!G101+'10'!G101+'11'!G101+'12'!G101</f>
        <v>593</v>
      </c>
      <c r="H101" s="239">
        <f>'01'!H101+'02'!H101+'03'!H101+'04'!H101+'05'!H101+'06'!H101+'07'!H101+'08'!H101+'09'!H101+'10'!H101+'11'!H101+'12'!H101</f>
        <v>34</v>
      </c>
      <c r="I101" s="257">
        <f>'01'!I101+'02'!I101+'03'!I101+'04'!I101+'05'!I101+'06'!I101+'07'!I101+'08'!I101+'09'!I101+'10'!I101+'11'!I101+'12'!I101</f>
        <v>21</v>
      </c>
      <c r="J101" s="239">
        <f>'01'!J101+'02'!J101+'03'!J101+'04'!J101+'05'!J101+'06'!J101+'07'!J101+'08'!J101+'09'!J101+'10'!J101+'11'!J101+'12'!J101</f>
        <v>6</v>
      </c>
      <c r="K101" s="240">
        <f>'01'!K101+'02'!K101+'03'!K101+'04'!K101+'05'!K101+'06'!K101+'07'!K101+'08'!K101+'09'!K101+'10'!K101+'11'!K101+'12'!K101</f>
        <v>0</v>
      </c>
      <c r="L101" s="239">
        <f>'01'!L101+'02'!L101+'03'!L101+'04'!L101+'05'!L101+'06'!L101+'07'!L101+'08'!L101+'09'!L101+'10'!L101+'11'!L101+'12'!L101</f>
        <v>1</v>
      </c>
      <c r="M101" s="240">
        <f>'01'!M101+'02'!M101+'03'!M101+'04'!M101+'05'!M101+'06'!M101+'07'!M101+'08'!M101+'09'!M101+'10'!M101+'11'!M101+'12'!M101</f>
        <v>2</v>
      </c>
      <c r="N101" s="239">
        <f>'01'!N101+'02'!N101+'03'!N101+'04'!N101+'05'!N101+'06'!N101+'07'!N101+'08'!N101+'09'!N101+'10'!N101+'11'!N101+'12'!N101</f>
        <v>0</v>
      </c>
      <c r="O101" s="240">
        <f>'01'!O101+'02'!O101+'03'!O101+'04'!O101+'05'!O101+'06'!O101+'07'!O101+'08'!O101+'09'!O101+'10'!O101+'11'!O101+'12'!O101</f>
        <v>0</v>
      </c>
      <c r="P101" s="239">
        <f>'01'!P101+'02'!P101+'03'!P101+'04'!P101+'05'!P101+'06'!P101+'07'!P101+'08'!P101+'09'!P101+'10'!P101+'11'!P101+'12'!P101</f>
        <v>0</v>
      </c>
      <c r="Q101" s="240">
        <f>'01'!Q101+'02'!Q101+'03'!Q101+'04'!Q101+'05'!Q101+'06'!Q101+'07'!Q101+'08'!Q101+'09'!Q101+'10'!Q101+'11'!Q101+'12'!Q101</f>
        <v>0</v>
      </c>
      <c r="R101" s="239">
        <f>'01'!R101+'02'!R101+'03'!R101+'04'!R101+'05'!R101+'06'!R101+'07'!R101+'08'!R101+'09'!R101+'10'!R101+'11'!R101+'12'!R101</f>
        <v>0</v>
      </c>
      <c r="S101" s="240">
        <f>'01'!S101+'02'!S101+'03'!S101+'04'!S101+'05'!S101+'06'!S101+'07'!S101+'08'!S101+'09'!S101+'10'!S101+'11'!S101+'12'!S101</f>
        <v>1</v>
      </c>
      <c r="T101" s="239">
        <f>'01'!T101+'02'!T101+'03'!T101+'04'!T101+'05'!T101+'06'!T101+'07'!T101+'08'!T101+'09'!T101+'10'!T101+'11'!T101+'12'!T101</f>
        <v>0</v>
      </c>
      <c r="U101" s="240">
        <f>'01'!U101+'02'!U101+'03'!U101+'04'!U101+'05'!U101+'06'!U101+'07'!U101+'08'!U101+'09'!U101+'10'!U101+'11'!U101+'12'!U101</f>
        <v>7</v>
      </c>
      <c r="V101" s="239">
        <f>'01'!V101+'02'!V101+'03'!V101+'04'!V101+'05'!V101+'06'!V101+'07'!V101+'08'!V101+'09'!V101+'10'!V101+'11'!V101+'12'!V101</f>
        <v>18</v>
      </c>
      <c r="W101" s="240">
        <f>'01'!W101+'02'!W101+'03'!W101+'04'!W101+'05'!W101+'06'!W101+'07'!W101+'08'!W101+'09'!W101+'10'!W101+'11'!W101+'12'!W101</f>
        <v>15</v>
      </c>
      <c r="X101" s="239">
        <f>'01'!X101+'02'!X101+'03'!X101+'04'!X101+'05'!X101+'06'!X101+'07'!X101+'08'!X101+'09'!X101+'10'!X101+'11'!X101+'12'!X101</f>
        <v>1</v>
      </c>
      <c r="Y101" s="240">
        <f>'01'!Y101+'02'!Y101+'03'!Y101+'04'!Y101+'05'!Y101+'06'!Y101+'07'!Y101+'08'!Y101+'09'!Y101+'10'!Y101+'11'!Y101+'12'!Y101</f>
        <v>8</v>
      </c>
      <c r="Z101" s="239">
        <f>'01'!Z101+'02'!Z101+'03'!Z101+'04'!Z101+'05'!Z101+'06'!Z101+'07'!Z101+'08'!Z101+'09'!Z101+'10'!Z101+'11'!Z101+'12'!Z101</f>
        <v>9</v>
      </c>
      <c r="AA101" s="240">
        <f>'01'!AA101+'02'!AA101+'03'!AA101+'04'!AA101+'05'!AA101+'06'!AA101+'07'!AA101+'08'!AA101+'09'!AA101+'10'!AA101+'11'!AA101+'12'!AA101</f>
        <v>35</v>
      </c>
      <c r="AB101" s="239">
        <f>'01'!AB101+'02'!AB101+'03'!AB101+'04'!AB101+'05'!AB101+'06'!AB101+'07'!AB101+'08'!AB101+'09'!AB101+'10'!AB101+'11'!AB101+'12'!AB101</f>
        <v>26</v>
      </c>
      <c r="AC101" s="257">
        <f>'01'!AC101+'02'!AC101+'03'!AC101+'04'!AC101+'05'!AC101+'06'!AC101+'07'!AC101+'08'!AC101+'09'!AC101+'10'!AC101+'11'!AC101+'12'!AC101</f>
        <v>43</v>
      </c>
      <c r="AD101" s="239">
        <f>'01'!AD101+'02'!AD101+'03'!AD101+'04'!AD101+'05'!AD101+'06'!AD101+'07'!AD101+'08'!AD101+'09'!AD101+'10'!AD101+'11'!AD101+'12'!AD101</f>
        <v>29</v>
      </c>
      <c r="AE101" s="257">
        <f>'01'!AE101+'02'!AE101+'03'!AE101+'04'!AE101+'05'!AE101+'06'!AE101+'07'!AE101+'08'!AE101+'09'!AE101+'10'!AE101+'11'!AE101+'12'!AE101</f>
        <v>12</v>
      </c>
      <c r="AF101" s="239">
        <f>'01'!AF101+'02'!AF101+'03'!AF101+'04'!AF101+'05'!AF101+'06'!AF101+'07'!AF101+'08'!AF101+'09'!AF101+'10'!AF101+'11'!AF101+'12'!AF101</f>
        <v>51</v>
      </c>
      <c r="AG101" s="257">
        <f>'01'!AG101+'02'!AG101+'03'!AG101+'04'!AG101+'05'!AG101+'06'!AG101+'07'!AG101+'08'!AG101+'09'!AG101+'10'!AG101+'11'!AG101+'12'!AG101</f>
        <v>6</v>
      </c>
      <c r="AH101" s="239">
        <f>'01'!AH101+'02'!AH101+'03'!AH101+'04'!AH101+'05'!AH101+'06'!AH101+'07'!AH101+'08'!AH101+'09'!AH101+'10'!AH101+'11'!AH101+'12'!AH101</f>
        <v>30</v>
      </c>
      <c r="AI101" s="257">
        <f>'01'!AI101+'02'!AI101+'03'!AI101+'04'!AI101+'05'!AI101+'06'!AI101+'07'!AI101+'08'!AI101+'09'!AI101+'10'!AI101+'11'!AI101+'12'!AI101</f>
        <v>14</v>
      </c>
      <c r="AJ101" s="239">
        <f>'01'!AJ101+'02'!AJ101+'03'!AJ101+'04'!AJ101+'05'!AJ101+'06'!AJ101+'07'!AJ101+'08'!AJ101+'09'!AJ101+'10'!AJ101+'11'!AJ101+'12'!AJ101</f>
        <v>10</v>
      </c>
      <c r="AK101" s="257">
        <f>'01'!AK101+'02'!AK101+'03'!AK101+'04'!AK101+'05'!AK101+'06'!AK101+'07'!AK101+'08'!AK101+'09'!AK101+'10'!AK101+'11'!AK101+'12'!AK101</f>
        <v>9</v>
      </c>
      <c r="AL101" s="246">
        <f>'01'!AL101+'02'!AL101+'03'!AL101+'04'!AL101+'05'!AL101+'06'!AL101+'07'!AL101+'08'!AL101+'09'!AL101+'10'!AL101+'11'!AL101+'12'!AL101</f>
        <v>5</v>
      </c>
      <c r="AM101" s="359">
        <f>'01'!AM101+'02'!AM101+'03'!AM101+'04'!AM101+'05'!AM101+'06'!AM101+'07'!AM101+'08'!AM101+'09'!AM101+'10'!AM101+'11'!AM101+'12'!AM101</f>
        <v>12</v>
      </c>
      <c r="AN101" s="257">
        <f>'01'!AN101+'02'!AN101+'03'!AN101+'04'!AN101+'05'!AN101+'06'!AN101+'07'!AN101+'08'!AN101+'09'!AN101+'10'!AN101+'11'!AN101+'12'!AN101</f>
        <v>1658</v>
      </c>
      <c r="AO101" s="272">
        <f>'01'!AO101+'02'!AO101+'03'!AO101+'04'!AO101+'05'!AO101+'06'!AO101+'07'!AO101+'08'!AO101+'09'!AO101+'10'!AO101+'11'!AO101+'12'!AO101</f>
        <v>1260</v>
      </c>
      <c r="AP101" s="258">
        <f>'01'!AP101+'02'!AP101+'03'!AP101+'04'!AP101+'05'!AP101+'06'!AP101+'07'!AP101+'08'!AP101+'09'!AP101+'10'!AP101+'11'!AP101+'12'!AP101</f>
        <v>1</v>
      </c>
      <c r="AQ101" s="257">
        <f>'01'!AQ101+'02'!AQ101+'03'!AQ101+'04'!AQ101+'05'!AQ101+'06'!AQ101+'07'!AQ101+'08'!AQ101+'09'!AQ101+'10'!AQ101+'11'!AQ101+'12'!AQ101</f>
        <v>0</v>
      </c>
      <c r="AR101" s="337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212"/>
      <c r="BE101" s="212"/>
      <c r="CA101" s="338" t="str">
        <f t="shared" si="17"/>
        <v/>
      </c>
      <c r="CB101" s="338" t="str">
        <f t="shared" si="18"/>
        <v/>
      </c>
      <c r="CC101" s="338" t="str">
        <f t="shared" si="19"/>
        <v/>
      </c>
      <c r="CD101" s="338" t="str">
        <f t="shared" si="20"/>
        <v/>
      </c>
      <c r="CE101" s="338"/>
      <c r="CF101" s="338"/>
      <c r="CG101" s="256">
        <f t="shared" si="22"/>
        <v>0</v>
      </c>
      <c r="CH101" s="256">
        <f t="shared" si="23"/>
        <v>0</v>
      </c>
      <c r="CI101" s="256">
        <f t="shared" si="24"/>
        <v>0</v>
      </c>
      <c r="CJ101" s="256">
        <f t="shared" si="25"/>
        <v>0</v>
      </c>
      <c r="CK101" s="211"/>
    </row>
    <row r="102" spans="1:90" ht="16.350000000000001" customHeight="1" x14ac:dyDescent="0.2">
      <c r="A102" s="634" t="s">
        <v>184</v>
      </c>
      <c r="B102" s="635"/>
      <c r="C102" s="371">
        <f t="shared" si="21"/>
        <v>1568</v>
      </c>
      <c r="D102" s="357">
        <f t="shared" si="26"/>
        <v>617</v>
      </c>
      <c r="E102" s="358">
        <f t="shared" si="26"/>
        <v>951</v>
      </c>
      <c r="F102" s="239">
        <f>'01'!F102+'02'!F102+'03'!F102+'04'!F102+'05'!F102+'06'!F102+'07'!F102+'08'!F102+'09'!F102+'10'!F102+'11'!F102+'12'!F102</f>
        <v>6</v>
      </c>
      <c r="G102" s="257">
        <f>'01'!G102+'02'!G102+'03'!G102+'04'!G102+'05'!G102+'06'!G102+'07'!G102+'08'!G102+'09'!G102+'10'!G102+'11'!G102+'12'!G102</f>
        <v>4</v>
      </c>
      <c r="H102" s="239">
        <f>'01'!H102+'02'!H102+'03'!H102+'04'!H102+'05'!H102+'06'!H102+'07'!H102+'08'!H102+'09'!H102+'10'!H102+'11'!H102+'12'!H102</f>
        <v>50</v>
      </c>
      <c r="I102" s="257">
        <f>'01'!I102+'02'!I102+'03'!I102+'04'!I102+'05'!I102+'06'!I102+'07'!I102+'08'!I102+'09'!I102+'10'!I102+'11'!I102+'12'!I102</f>
        <v>54</v>
      </c>
      <c r="J102" s="239">
        <f>'01'!J102+'02'!J102+'03'!J102+'04'!J102+'05'!J102+'06'!J102+'07'!J102+'08'!J102+'09'!J102+'10'!J102+'11'!J102+'12'!J102</f>
        <v>57</v>
      </c>
      <c r="K102" s="240">
        <f>'01'!K102+'02'!K102+'03'!K102+'04'!K102+'05'!K102+'06'!K102+'07'!K102+'08'!K102+'09'!K102+'10'!K102+'11'!K102+'12'!K102</f>
        <v>65</v>
      </c>
      <c r="L102" s="239">
        <f>'01'!L102+'02'!L102+'03'!L102+'04'!L102+'05'!L102+'06'!L102+'07'!L102+'08'!L102+'09'!L102+'10'!L102+'11'!L102+'12'!L102</f>
        <v>6</v>
      </c>
      <c r="M102" s="240">
        <f>'01'!M102+'02'!M102+'03'!M102+'04'!M102+'05'!M102+'06'!M102+'07'!M102+'08'!M102+'09'!M102+'10'!M102+'11'!M102+'12'!M102</f>
        <v>29</v>
      </c>
      <c r="N102" s="239">
        <f>'01'!N102+'02'!N102+'03'!N102+'04'!N102+'05'!N102+'06'!N102+'07'!N102+'08'!N102+'09'!N102+'10'!N102+'11'!N102+'12'!N102</f>
        <v>2</v>
      </c>
      <c r="O102" s="240">
        <f>'01'!O102+'02'!O102+'03'!O102+'04'!O102+'05'!O102+'06'!O102+'07'!O102+'08'!O102+'09'!O102+'10'!O102+'11'!O102+'12'!O102</f>
        <v>4</v>
      </c>
      <c r="P102" s="239">
        <f>'01'!P102+'02'!P102+'03'!P102+'04'!P102+'05'!P102+'06'!P102+'07'!P102+'08'!P102+'09'!P102+'10'!P102+'11'!P102+'12'!P102</f>
        <v>0</v>
      </c>
      <c r="Q102" s="240">
        <f>'01'!Q102+'02'!Q102+'03'!Q102+'04'!Q102+'05'!Q102+'06'!Q102+'07'!Q102+'08'!Q102+'09'!Q102+'10'!Q102+'11'!Q102+'12'!Q102</f>
        <v>0</v>
      </c>
      <c r="R102" s="239">
        <f>'01'!R102+'02'!R102+'03'!R102+'04'!R102+'05'!R102+'06'!R102+'07'!R102+'08'!R102+'09'!R102+'10'!R102+'11'!R102+'12'!R102</f>
        <v>0</v>
      </c>
      <c r="S102" s="240">
        <f>'01'!S102+'02'!S102+'03'!S102+'04'!S102+'05'!S102+'06'!S102+'07'!S102+'08'!S102+'09'!S102+'10'!S102+'11'!S102+'12'!S102</f>
        <v>2</v>
      </c>
      <c r="T102" s="239">
        <f>'01'!T102+'02'!T102+'03'!T102+'04'!T102+'05'!T102+'06'!T102+'07'!T102+'08'!T102+'09'!T102+'10'!T102+'11'!T102+'12'!T102</f>
        <v>1</v>
      </c>
      <c r="U102" s="240">
        <f>'01'!U102+'02'!U102+'03'!U102+'04'!U102+'05'!U102+'06'!U102+'07'!U102+'08'!U102+'09'!U102+'10'!U102+'11'!U102+'12'!U102</f>
        <v>5</v>
      </c>
      <c r="V102" s="239">
        <f>'01'!V102+'02'!V102+'03'!V102+'04'!V102+'05'!V102+'06'!V102+'07'!V102+'08'!V102+'09'!V102+'10'!V102+'11'!V102+'12'!V102</f>
        <v>0</v>
      </c>
      <c r="W102" s="240">
        <f>'01'!W102+'02'!W102+'03'!W102+'04'!W102+'05'!W102+'06'!W102+'07'!W102+'08'!W102+'09'!W102+'10'!W102+'11'!W102+'12'!W102</f>
        <v>3</v>
      </c>
      <c r="X102" s="239">
        <f>'01'!X102+'02'!X102+'03'!X102+'04'!X102+'05'!X102+'06'!X102+'07'!X102+'08'!X102+'09'!X102+'10'!X102+'11'!X102+'12'!X102</f>
        <v>0</v>
      </c>
      <c r="Y102" s="240">
        <f>'01'!Y102+'02'!Y102+'03'!Y102+'04'!Y102+'05'!Y102+'06'!Y102+'07'!Y102+'08'!Y102+'09'!Y102+'10'!Y102+'11'!Y102+'12'!Y102</f>
        <v>5</v>
      </c>
      <c r="Z102" s="239">
        <f>'01'!Z102+'02'!Z102+'03'!Z102+'04'!Z102+'05'!Z102+'06'!Z102+'07'!Z102+'08'!Z102+'09'!Z102+'10'!Z102+'11'!Z102+'12'!Z102</f>
        <v>6</v>
      </c>
      <c r="AA102" s="240">
        <f>'01'!AA102+'02'!AA102+'03'!AA102+'04'!AA102+'05'!AA102+'06'!AA102+'07'!AA102+'08'!AA102+'09'!AA102+'10'!AA102+'11'!AA102+'12'!AA102</f>
        <v>7</v>
      </c>
      <c r="AB102" s="239">
        <f>'01'!AB102+'02'!AB102+'03'!AB102+'04'!AB102+'05'!AB102+'06'!AB102+'07'!AB102+'08'!AB102+'09'!AB102+'10'!AB102+'11'!AB102+'12'!AB102</f>
        <v>6</v>
      </c>
      <c r="AC102" s="240">
        <f>'01'!AC102+'02'!AC102+'03'!AC102+'04'!AC102+'05'!AC102+'06'!AC102+'07'!AC102+'08'!AC102+'09'!AC102+'10'!AC102+'11'!AC102+'12'!AC102</f>
        <v>13</v>
      </c>
      <c r="AD102" s="239">
        <f>'01'!AD102+'02'!AD102+'03'!AD102+'04'!AD102+'05'!AD102+'06'!AD102+'07'!AD102+'08'!AD102+'09'!AD102+'10'!AD102+'11'!AD102+'12'!AD102</f>
        <v>10</v>
      </c>
      <c r="AE102" s="240">
        <f>'01'!AE102+'02'!AE102+'03'!AE102+'04'!AE102+'05'!AE102+'06'!AE102+'07'!AE102+'08'!AE102+'09'!AE102+'10'!AE102+'11'!AE102+'12'!AE102</f>
        <v>17</v>
      </c>
      <c r="AF102" s="239">
        <f>'01'!AF102+'02'!AF102+'03'!AF102+'04'!AF102+'05'!AF102+'06'!AF102+'07'!AF102+'08'!AF102+'09'!AF102+'10'!AF102+'11'!AF102+'12'!AF102</f>
        <v>132</v>
      </c>
      <c r="AG102" s="240">
        <f>'01'!AG102+'02'!AG102+'03'!AG102+'04'!AG102+'05'!AG102+'06'!AG102+'07'!AG102+'08'!AG102+'09'!AG102+'10'!AG102+'11'!AG102+'12'!AG102</f>
        <v>263</v>
      </c>
      <c r="AH102" s="239">
        <f>'01'!AH102+'02'!AH102+'03'!AH102+'04'!AH102+'05'!AH102+'06'!AH102+'07'!AH102+'08'!AH102+'09'!AH102+'10'!AH102+'11'!AH102+'12'!AH102</f>
        <v>146</v>
      </c>
      <c r="AI102" s="257">
        <f>'01'!AI102+'02'!AI102+'03'!AI102+'04'!AI102+'05'!AI102+'06'!AI102+'07'!AI102+'08'!AI102+'09'!AI102+'10'!AI102+'11'!AI102+'12'!AI102</f>
        <v>228</v>
      </c>
      <c r="AJ102" s="239">
        <f>'01'!AJ102+'02'!AJ102+'03'!AJ102+'04'!AJ102+'05'!AJ102+'06'!AJ102+'07'!AJ102+'08'!AJ102+'09'!AJ102+'10'!AJ102+'11'!AJ102+'12'!AJ102</f>
        <v>107</v>
      </c>
      <c r="AK102" s="257">
        <f>'01'!AK102+'02'!AK102+'03'!AK102+'04'!AK102+'05'!AK102+'06'!AK102+'07'!AK102+'08'!AK102+'09'!AK102+'10'!AK102+'11'!AK102+'12'!AK102</f>
        <v>125</v>
      </c>
      <c r="AL102" s="246">
        <f>'01'!AL102+'02'!AL102+'03'!AL102+'04'!AL102+'05'!AL102+'06'!AL102+'07'!AL102+'08'!AL102+'09'!AL102+'10'!AL102+'11'!AL102+'12'!AL102</f>
        <v>88</v>
      </c>
      <c r="AM102" s="359">
        <f>'01'!AM102+'02'!AM102+'03'!AM102+'04'!AM102+'05'!AM102+'06'!AM102+'07'!AM102+'08'!AM102+'09'!AM102+'10'!AM102+'11'!AM102+'12'!AM102</f>
        <v>127</v>
      </c>
      <c r="AN102" s="257">
        <f>'01'!AN102+'02'!AN102+'03'!AN102+'04'!AN102+'05'!AN102+'06'!AN102+'07'!AN102+'08'!AN102+'09'!AN102+'10'!AN102+'11'!AN102+'12'!AN102</f>
        <v>1568</v>
      </c>
      <c r="AO102" s="272">
        <f>'01'!AO102+'02'!AO102+'03'!AO102+'04'!AO102+'05'!AO102+'06'!AO102+'07'!AO102+'08'!AO102+'09'!AO102+'10'!AO102+'11'!AO102+'12'!AO102</f>
        <v>571</v>
      </c>
      <c r="AP102" s="258">
        <f>'01'!AP102+'02'!AP102+'03'!AP102+'04'!AP102+'05'!AP102+'06'!AP102+'07'!AP102+'08'!AP102+'09'!AP102+'10'!AP102+'11'!AP102+'12'!AP102</f>
        <v>0</v>
      </c>
      <c r="AQ102" s="257">
        <f>'01'!AQ102+'02'!AQ102+'03'!AQ102+'04'!AQ102+'05'!AQ102+'06'!AQ102+'07'!AQ102+'08'!AQ102+'09'!AQ102+'10'!AQ102+'11'!AQ102+'12'!AQ102</f>
        <v>0</v>
      </c>
      <c r="AR102" s="337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212"/>
      <c r="BE102" s="212"/>
      <c r="CA102" s="338" t="str">
        <f t="shared" si="17"/>
        <v/>
      </c>
      <c r="CB102" s="338" t="str">
        <f t="shared" si="18"/>
        <v/>
      </c>
      <c r="CC102" s="338" t="str">
        <f t="shared" si="19"/>
        <v/>
      </c>
      <c r="CD102" s="338" t="str">
        <f t="shared" si="20"/>
        <v/>
      </c>
      <c r="CE102" s="338"/>
      <c r="CF102" s="338"/>
      <c r="CG102" s="256">
        <f t="shared" si="22"/>
        <v>0</v>
      </c>
      <c r="CH102" s="256">
        <f t="shared" si="23"/>
        <v>0</v>
      </c>
      <c r="CI102" s="256">
        <f t="shared" si="24"/>
        <v>0</v>
      </c>
      <c r="CJ102" s="256">
        <f t="shared" si="25"/>
        <v>0</v>
      </c>
      <c r="CK102" s="211"/>
    </row>
    <row r="103" spans="1:90" ht="16.350000000000001" customHeight="1" x14ac:dyDescent="0.2">
      <c r="A103" s="638" t="s">
        <v>185</v>
      </c>
      <c r="B103" s="639"/>
      <c r="C103" s="374">
        <f t="shared" si="21"/>
        <v>3010</v>
      </c>
      <c r="D103" s="375">
        <f t="shared" si="26"/>
        <v>1756</v>
      </c>
      <c r="E103" s="376">
        <f t="shared" si="26"/>
        <v>1254</v>
      </c>
      <c r="F103" s="284">
        <f>'01'!F103+'02'!F103+'03'!F103+'04'!F103+'05'!F103+'06'!F103+'07'!F103+'08'!F103+'09'!F103+'10'!F103+'11'!F103+'12'!F103</f>
        <v>101</v>
      </c>
      <c r="G103" s="287">
        <f>'01'!G103+'02'!G103+'03'!G103+'04'!G103+'05'!G103+'06'!G103+'07'!G103+'08'!G103+'09'!G103+'10'!G103+'11'!G103+'12'!G103</f>
        <v>81</v>
      </c>
      <c r="H103" s="284">
        <f>'01'!H103+'02'!H103+'03'!H103+'04'!H103+'05'!H103+'06'!H103+'07'!H103+'08'!H103+'09'!H103+'10'!H103+'11'!H103+'12'!H103</f>
        <v>77</v>
      </c>
      <c r="I103" s="287">
        <f>'01'!I103+'02'!I103+'03'!I103+'04'!I103+'05'!I103+'06'!I103+'07'!I103+'08'!I103+'09'!I103+'10'!I103+'11'!I103+'12'!I103</f>
        <v>56</v>
      </c>
      <c r="J103" s="284">
        <f>'01'!J103+'02'!J103+'03'!J103+'04'!J103+'05'!J103+'06'!J103+'07'!J103+'08'!J103+'09'!J103+'10'!J103+'11'!J103+'12'!J103</f>
        <v>32</v>
      </c>
      <c r="K103" s="286">
        <f>'01'!K103+'02'!K103+'03'!K103+'04'!K103+'05'!K103+'06'!K103+'07'!K103+'08'!K103+'09'!K103+'10'!K103+'11'!K103+'12'!K103</f>
        <v>42</v>
      </c>
      <c r="L103" s="284">
        <f>'01'!L103+'02'!L103+'03'!L103+'04'!L103+'05'!L103+'06'!L103+'07'!L103+'08'!L103+'09'!L103+'10'!L103+'11'!L103+'12'!L103</f>
        <v>40</v>
      </c>
      <c r="M103" s="286">
        <f>'01'!M103+'02'!M103+'03'!M103+'04'!M103+'05'!M103+'06'!M103+'07'!M103+'08'!M103+'09'!M103+'10'!M103+'11'!M103+'12'!M103</f>
        <v>29</v>
      </c>
      <c r="N103" s="284">
        <f>'01'!N103+'02'!N103+'03'!N103+'04'!N103+'05'!N103+'06'!N103+'07'!N103+'08'!N103+'09'!N103+'10'!N103+'11'!N103+'12'!N103</f>
        <v>27</v>
      </c>
      <c r="O103" s="286">
        <f>'01'!O103+'02'!O103+'03'!O103+'04'!O103+'05'!O103+'06'!O103+'07'!O103+'08'!O103+'09'!O103+'10'!O103+'11'!O103+'12'!O103</f>
        <v>67</v>
      </c>
      <c r="P103" s="284">
        <f>'01'!P103+'02'!P103+'03'!P103+'04'!P103+'05'!P103+'06'!P103+'07'!P103+'08'!P103+'09'!P103+'10'!P103+'11'!P103+'12'!P103</f>
        <v>83</v>
      </c>
      <c r="Q103" s="286">
        <f>'01'!Q103+'02'!Q103+'03'!Q103+'04'!Q103+'05'!Q103+'06'!Q103+'07'!Q103+'08'!Q103+'09'!Q103+'10'!Q103+'11'!Q103+'12'!Q103</f>
        <v>36</v>
      </c>
      <c r="R103" s="284">
        <f>'01'!R103+'02'!R103+'03'!R103+'04'!R103+'05'!R103+'06'!R103+'07'!R103+'08'!R103+'09'!R103+'10'!R103+'11'!R103+'12'!R103</f>
        <v>57</v>
      </c>
      <c r="S103" s="286">
        <f>'01'!S103+'02'!S103+'03'!S103+'04'!S103+'05'!S103+'06'!S103+'07'!S103+'08'!S103+'09'!S103+'10'!S103+'11'!S103+'12'!S103</f>
        <v>57</v>
      </c>
      <c r="T103" s="284">
        <f>'01'!T103+'02'!T103+'03'!T103+'04'!T103+'05'!T103+'06'!T103+'07'!T103+'08'!T103+'09'!T103+'10'!T103+'11'!T103+'12'!T103</f>
        <v>54</v>
      </c>
      <c r="U103" s="286">
        <f>'01'!U103+'02'!U103+'03'!U103+'04'!U103+'05'!U103+'06'!U103+'07'!U103+'08'!U103+'09'!U103+'10'!U103+'11'!U103+'12'!U103</f>
        <v>72</v>
      </c>
      <c r="V103" s="284">
        <f>'01'!V103+'02'!V103+'03'!V103+'04'!V103+'05'!V103+'06'!V103+'07'!V103+'08'!V103+'09'!V103+'10'!V103+'11'!V103+'12'!V103</f>
        <v>59</v>
      </c>
      <c r="W103" s="286">
        <f>'01'!W103+'02'!W103+'03'!W103+'04'!W103+'05'!W103+'06'!W103+'07'!W103+'08'!W103+'09'!W103+'10'!W103+'11'!W103+'12'!W103</f>
        <v>103</v>
      </c>
      <c r="X103" s="284">
        <f>'01'!X103+'02'!X103+'03'!X103+'04'!X103+'05'!X103+'06'!X103+'07'!X103+'08'!X103+'09'!X103+'10'!X103+'11'!X103+'12'!X103</f>
        <v>88</v>
      </c>
      <c r="Y103" s="286">
        <f>'01'!Y103+'02'!Y103+'03'!Y103+'04'!Y103+'05'!Y103+'06'!Y103+'07'!Y103+'08'!Y103+'09'!Y103+'10'!Y103+'11'!Y103+'12'!Y103</f>
        <v>58</v>
      </c>
      <c r="Z103" s="284">
        <f>'01'!Z103+'02'!Z103+'03'!Z103+'04'!Z103+'05'!Z103+'06'!Z103+'07'!Z103+'08'!Z103+'09'!Z103+'10'!Z103+'11'!Z103+'12'!Z103</f>
        <v>146</v>
      </c>
      <c r="AA103" s="286">
        <f>'01'!AA103+'02'!AA103+'03'!AA103+'04'!AA103+'05'!AA103+'06'!AA103+'07'!AA103+'08'!AA103+'09'!AA103+'10'!AA103+'11'!AA103+'12'!AA103</f>
        <v>81</v>
      </c>
      <c r="AB103" s="284">
        <f>'01'!AB103+'02'!AB103+'03'!AB103+'04'!AB103+'05'!AB103+'06'!AB103+'07'!AB103+'08'!AB103+'09'!AB103+'10'!AB103+'11'!AB103+'12'!AB103</f>
        <v>184</v>
      </c>
      <c r="AC103" s="286">
        <f>'01'!AC103+'02'!AC103+'03'!AC103+'04'!AC103+'05'!AC103+'06'!AC103+'07'!AC103+'08'!AC103+'09'!AC103+'10'!AC103+'11'!AC103+'12'!AC103</f>
        <v>71</v>
      </c>
      <c r="AD103" s="284">
        <f>'01'!AD103+'02'!AD103+'03'!AD103+'04'!AD103+'05'!AD103+'06'!AD103+'07'!AD103+'08'!AD103+'09'!AD103+'10'!AD103+'11'!AD103+'12'!AD103</f>
        <v>118</v>
      </c>
      <c r="AE103" s="286">
        <f>'01'!AE103+'02'!AE103+'03'!AE103+'04'!AE103+'05'!AE103+'06'!AE103+'07'!AE103+'08'!AE103+'09'!AE103+'10'!AE103+'11'!AE103+'12'!AE103</f>
        <v>90</v>
      </c>
      <c r="AF103" s="284">
        <f>'01'!AF103+'02'!AF103+'03'!AF103+'04'!AF103+'05'!AF103+'06'!AF103+'07'!AF103+'08'!AF103+'09'!AF103+'10'!AF103+'11'!AF103+'12'!AF103</f>
        <v>134</v>
      </c>
      <c r="AG103" s="286">
        <f>'01'!AG103+'02'!AG103+'03'!AG103+'04'!AG103+'05'!AG103+'06'!AG103+'07'!AG103+'08'!AG103+'09'!AG103+'10'!AG103+'11'!AG103+'12'!AG103</f>
        <v>108</v>
      </c>
      <c r="AH103" s="284">
        <f>'01'!AH103+'02'!AH103+'03'!AH103+'04'!AH103+'05'!AH103+'06'!AH103+'07'!AH103+'08'!AH103+'09'!AH103+'10'!AH103+'11'!AH103+'12'!AH103</f>
        <v>137</v>
      </c>
      <c r="AI103" s="286">
        <f>'01'!AI103+'02'!AI103+'03'!AI103+'04'!AI103+'05'!AI103+'06'!AI103+'07'!AI103+'08'!AI103+'09'!AI103+'10'!AI103+'11'!AI103+'12'!AI103</f>
        <v>67</v>
      </c>
      <c r="AJ103" s="284">
        <f>'01'!AJ103+'02'!AJ103+'03'!AJ103+'04'!AJ103+'05'!AJ103+'06'!AJ103+'07'!AJ103+'08'!AJ103+'09'!AJ103+'10'!AJ103+'11'!AJ103+'12'!AJ103</f>
        <v>195</v>
      </c>
      <c r="AK103" s="286">
        <f>'01'!AK103+'02'!AK103+'03'!AK103+'04'!AK103+'05'!AK103+'06'!AK103+'07'!AK103+'08'!AK103+'09'!AK103+'10'!AK103+'11'!AK103+'12'!AK103</f>
        <v>91</v>
      </c>
      <c r="AL103" s="288">
        <f>'01'!AL103+'02'!AL103+'03'!AL103+'04'!AL103+'05'!AL103+'06'!AL103+'07'!AL103+'08'!AL103+'09'!AL103+'10'!AL103+'11'!AL103+'12'!AL103</f>
        <v>224</v>
      </c>
      <c r="AM103" s="377">
        <f>'01'!AM103+'02'!AM103+'03'!AM103+'04'!AM103+'05'!AM103+'06'!AM103+'07'!AM103+'08'!AM103+'09'!AM103+'10'!AM103+'11'!AM103+'12'!AM103</f>
        <v>145</v>
      </c>
      <c r="AN103" s="287">
        <f>'01'!AN103+'02'!AN103+'03'!AN103+'04'!AN103+'05'!AN103+'06'!AN103+'07'!AN103+'08'!AN103+'09'!AN103+'10'!AN103+'11'!AN103+'12'!AN103</f>
        <v>2874</v>
      </c>
      <c r="AO103" s="366">
        <f>'01'!AO103+'02'!AO103+'03'!AO103+'04'!AO103+'05'!AO103+'06'!AO103+'07'!AO103+'08'!AO103+'09'!AO103+'10'!AO103+'11'!AO103+'12'!AO103</f>
        <v>1328</v>
      </c>
      <c r="AP103" s="367">
        <f>'01'!AP103+'02'!AP103+'03'!AP103+'04'!AP103+'05'!AP103+'06'!AP103+'07'!AP103+'08'!AP103+'09'!AP103+'10'!AP103+'11'!AP103+'12'!AP103</f>
        <v>10</v>
      </c>
      <c r="AQ103" s="287">
        <f>'01'!AQ103+'02'!AQ103+'03'!AQ103+'04'!AQ103+'05'!AQ103+'06'!AQ103+'07'!AQ103+'08'!AQ103+'09'!AQ103+'10'!AQ103+'11'!AQ103+'12'!AQ103</f>
        <v>68</v>
      </c>
      <c r="AR103" s="337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12"/>
      <c r="BE103" s="212"/>
      <c r="CA103" s="338" t="str">
        <f>IF(CG103=1,"* El número de Beneficiarios NO DEBE ser mayor que el Total. ","")</f>
        <v/>
      </c>
      <c r="CB103" s="338" t="str">
        <f>IF(CH103=1,"* No olvide digitar la columna Beneficiarios y/o Pueblos Originarios y/o Migrantes (Digite CEROS si no tiene.). ","")</f>
        <v/>
      </c>
      <c r="CC103" s="338" t="str">
        <f>IF(CI103=1,"* El número de Pueblos Originarios y/o Migrantes NO DEBE ser mayor que el Total. ","")</f>
        <v/>
      </c>
      <c r="CD103" s="338" t="str">
        <f>IF(CJ103=1,"* El número de Controles NO DEBE ser mayor que el Total. ","")</f>
        <v/>
      </c>
      <c r="CE103" s="338"/>
      <c r="CF103" s="338"/>
      <c r="CG103" s="256">
        <f>IF(C103&lt;AN103,1,0)</f>
        <v>0</v>
      </c>
      <c r="CH103" s="256">
        <f>IF(AND(C103&lt;&gt;0,OR(AN103="",AP103="",AQ103="")),1,0)</f>
        <v>0</v>
      </c>
      <c r="CI103" s="256">
        <f>IF(OR(C103&lt;AP103,C103&lt;AQ103),1,0)</f>
        <v>0</v>
      </c>
      <c r="CJ103" s="256">
        <f>IF(C103&lt;AO103,1,0)</f>
        <v>0</v>
      </c>
      <c r="CK103" s="211"/>
    </row>
    <row r="104" spans="1:90" ht="16.350000000000001" customHeight="1" x14ac:dyDescent="0.2">
      <c r="A104" s="620" t="s">
        <v>118</v>
      </c>
      <c r="B104" s="621"/>
      <c r="C104" s="378">
        <f t="shared" ref="C104:AQ104" si="27">SUM(C94:C103)</f>
        <v>30390</v>
      </c>
      <c r="D104" s="379">
        <f t="shared" si="27"/>
        <v>12833</v>
      </c>
      <c r="E104" s="362">
        <f t="shared" si="27"/>
        <v>17557</v>
      </c>
      <c r="F104" s="296">
        <f t="shared" si="27"/>
        <v>1351</v>
      </c>
      <c r="G104" s="301">
        <f t="shared" si="27"/>
        <v>1168</v>
      </c>
      <c r="H104" s="296">
        <f t="shared" si="27"/>
        <v>378</v>
      </c>
      <c r="I104" s="301">
        <f t="shared" si="27"/>
        <v>299</v>
      </c>
      <c r="J104" s="380">
        <f t="shared" si="27"/>
        <v>254</v>
      </c>
      <c r="K104" s="381">
        <f t="shared" si="27"/>
        <v>285</v>
      </c>
      <c r="L104" s="380">
        <f t="shared" si="27"/>
        <v>169</v>
      </c>
      <c r="M104" s="381">
        <f t="shared" si="27"/>
        <v>292</v>
      </c>
      <c r="N104" s="380">
        <f t="shared" si="27"/>
        <v>231</v>
      </c>
      <c r="O104" s="381">
        <f t="shared" si="27"/>
        <v>646</v>
      </c>
      <c r="P104" s="380">
        <f t="shared" si="27"/>
        <v>379</v>
      </c>
      <c r="Q104" s="381">
        <f t="shared" si="27"/>
        <v>1151</v>
      </c>
      <c r="R104" s="380">
        <f t="shared" si="27"/>
        <v>497</v>
      </c>
      <c r="S104" s="381">
        <f t="shared" si="27"/>
        <v>1292</v>
      </c>
      <c r="T104" s="380">
        <f t="shared" si="27"/>
        <v>405</v>
      </c>
      <c r="U104" s="381">
        <f t="shared" si="27"/>
        <v>1400</v>
      </c>
      <c r="V104" s="380">
        <f t="shared" si="27"/>
        <v>435</v>
      </c>
      <c r="W104" s="381">
        <f t="shared" si="27"/>
        <v>1182</v>
      </c>
      <c r="X104" s="380">
        <f t="shared" si="27"/>
        <v>504</v>
      </c>
      <c r="Y104" s="381">
        <f t="shared" si="27"/>
        <v>1033</v>
      </c>
      <c r="Z104" s="380">
        <f t="shared" si="27"/>
        <v>752</v>
      </c>
      <c r="AA104" s="381">
        <f t="shared" si="27"/>
        <v>1036</v>
      </c>
      <c r="AB104" s="380">
        <f t="shared" si="27"/>
        <v>894</v>
      </c>
      <c r="AC104" s="381">
        <f t="shared" si="27"/>
        <v>1086</v>
      </c>
      <c r="AD104" s="380">
        <f t="shared" si="27"/>
        <v>793</v>
      </c>
      <c r="AE104" s="381">
        <f t="shared" si="27"/>
        <v>1128</v>
      </c>
      <c r="AF104" s="380">
        <f t="shared" si="27"/>
        <v>1353</v>
      </c>
      <c r="AG104" s="381">
        <f t="shared" si="27"/>
        <v>1548</v>
      </c>
      <c r="AH104" s="380">
        <f t="shared" si="27"/>
        <v>1527</v>
      </c>
      <c r="AI104" s="381">
        <f t="shared" si="27"/>
        <v>1412</v>
      </c>
      <c r="AJ104" s="380">
        <f t="shared" si="27"/>
        <v>1364</v>
      </c>
      <c r="AK104" s="381">
        <f t="shared" si="27"/>
        <v>1119</v>
      </c>
      <c r="AL104" s="382">
        <f t="shared" si="27"/>
        <v>1547</v>
      </c>
      <c r="AM104" s="383">
        <f t="shared" si="27"/>
        <v>1480</v>
      </c>
      <c r="AN104" s="301">
        <f t="shared" si="27"/>
        <v>30210</v>
      </c>
      <c r="AO104" s="384">
        <f t="shared" si="27"/>
        <v>20240</v>
      </c>
      <c r="AP104" s="385">
        <f t="shared" si="27"/>
        <v>26</v>
      </c>
      <c r="AQ104" s="301">
        <f t="shared" si="27"/>
        <v>75</v>
      </c>
      <c r="AR104" s="307" t="s">
        <v>186</v>
      </c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CG104" s="211"/>
      <c r="CH104" s="211"/>
      <c r="CI104" s="211"/>
      <c r="CJ104" s="211"/>
      <c r="CK104" s="211"/>
    </row>
    <row r="105" spans="1:90" ht="31.35" customHeight="1" x14ac:dyDescent="0.2">
      <c r="A105" s="322" t="s">
        <v>187</v>
      </c>
      <c r="B105" s="386"/>
      <c r="C105" s="386"/>
      <c r="D105" s="386"/>
      <c r="E105" s="386"/>
      <c r="F105" s="386"/>
      <c r="G105" s="387"/>
      <c r="H105" s="387"/>
      <c r="I105" s="387"/>
      <c r="J105" s="204"/>
      <c r="K105" s="204"/>
      <c r="L105" s="204"/>
      <c r="M105" s="269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CG105" s="211"/>
      <c r="CH105" s="211"/>
      <c r="CI105" s="211"/>
      <c r="CJ105" s="211"/>
      <c r="CK105" s="211"/>
    </row>
    <row r="106" spans="1:90" ht="21.75" customHeight="1" x14ac:dyDescent="0.2">
      <c r="A106" s="640" t="s">
        <v>188</v>
      </c>
      <c r="B106" s="598" t="s">
        <v>169</v>
      </c>
      <c r="C106" s="624" t="s">
        <v>167</v>
      </c>
      <c r="D106" s="630"/>
      <c r="E106" s="625"/>
      <c r="F106" s="603" t="s">
        <v>170</v>
      </c>
      <c r="G106" s="605"/>
      <c r="H106" s="605"/>
      <c r="I106" s="605"/>
      <c r="J106" s="605"/>
      <c r="K106" s="605"/>
      <c r="L106" s="605"/>
      <c r="M106" s="605"/>
      <c r="N106" s="605"/>
      <c r="O106" s="605"/>
      <c r="P106" s="605"/>
      <c r="Q106" s="605"/>
      <c r="R106" s="605"/>
      <c r="S106" s="605"/>
      <c r="T106" s="605"/>
      <c r="U106" s="605"/>
      <c r="V106" s="605"/>
      <c r="W106" s="605"/>
      <c r="X106" s="605"/>
      <c r="Y106" s="605"/>
      <c r="Z106" s="605"/>
      <c r="AA106" s="605"/>
      <c r="AB106" s="605"/>
      <c r="AC106" s="605"/>
      <c r="AD106" s="605"/>
      <c r="AE106" s="605"/>
      <c r="AF106" s="605"/>
      <c r="AG106" s="605"/>
      <c r="AH106" s="605"/>
      <c r="AI106" s="605"/>
      <c r="AJ106" s="605"/>
      <c r="AK106" s="605"/>
      <c r="AL106" s="605"/>
      <c r="AM106" s="613"/>
      <c r="AN106" s="592" t="s">
        <v>171</v>
      </c>
      <c r="AO106" s="591" t="s">
        <v>189</v>
      </c>
      <c r="AP106" s="592"/>
      <c r="AQ106" s="617" t="s">
        <v>173</v>
      </c>
      <c r="AR106" s="592" t="s">
        <v>174</v>
      </c>
      <c r="AS106" s="598" t="s">
        <v>190</v>
      </c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X106" s="201"/>
      <c r="CG106" s="211"/>
      <c r="CH106" s="211"/>
      <c r="CI106" s="211"/>
      <c r="CJ106" s="211"/>
      <c r="CK106" s="211"/>
    </row>
    <row r="107" spans="1:90" ht="22.5" customHeight="1" x14ac:dyDescent="0.2">
      <c r="A107" s="641"/>
      <c r="B107" s="599"/>
      <c r="C107" s="628"/>
      <c r="D107" s="631"/>
      <c r="E107" s="629"/>
      <c r="F107" s="611" t="s">
        <v>99</v>
      </c>
      <c r="G107" s="612"/>
      <c r="H107" s="611" t="s">
        <v>100</v>
      </c>
      <c r="I107" s="612"/>
      <c r="J107" s="611" t="s">
        <v>101</v>
      </c>
      <c r="K107" s="612"/>
      <c r="L107" s="611" t="s">
        <v>102</v>
      </c>
      <c r="M107" s="612"/>
      <c r="N107" s="611" t="s">
        <v>103</v>
      </c>
      <c r="O107" s="612"/>
      <c r="P107" s="603" t="s">
        <v>104</v>
      </c>
      <c r="Q107" s="604"/>
      <c r="R107" s="603" t="s">
        <v>105</v>
      </c>
      <c r="S107" s="604"/>
      <c r="T107" s="603" t="s">
        <v>106</v>
      </c>
      <c r="U107" s="604"/>
      <c r="V107" s="603" t="s">
        <v>107</v>
      </c>
      <c r="W107" s="604"/>
      <c r="X107" s="603" t="s">
        <v>108</v>
      </c>
      <c r="Y107" s="604"/>
      <c r="Z107" s="603" t="s">
        <v>109</v>
      </c>
      <c r="AA107" s="604"/>
      <c r="AB107" s="603" t="s">
        <v>110</v>
      </c>
      <c r="AC107" s="604"/>
      <c r="AD107" s="603" t="s">
        <v>111</v>
      </c>
      <c r="AE107" s="604"/>
      <c r="AF107" s="603" t="s">
        <v>112</v>
      </c>
      <c r="AG107" s="604"/>
      <c r="AH107" s="603" t="s">
        <v>113</v>
      </c>
      <c r="AI107" s="604"/>
      <c r="AJ107" s="603" t="s">
        <v>114</v>
      </c>
      <c r="AK107" s="604"/>
      <c r="AL107" s="603" t="s">
        <v>115</v>
      </c>
      <c r="AM107" s="613"/>
      <c r="AN107" s="610"/>
      <c r="AO107" s="643"/>
      <c r="AP107" s="610"/>
      <c r="AQ107" s="618"/>
      <c r="AR107" s="610"/>
      <c r="AS107" s="599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X107" s="201"/>
      <c r="CG107" s="211"/>
      <c r="CH107" s="211"/>
      <c r="CI107" s="211"/>
      <c r="CJ107" s="211"/>
      <c r="CK107" s="211"/>
    </row>
    <row r="108" spans="1:90" ht="24" customHeight="1" x14ac:dyDescent="0.2">
      <c r="A108" s="642"/>
      <c r="B108" s="600"/>
      <c r="C108" s="388" t="s">
        <v>175</v>
      </c>
      <c r="D108" s="389" t="s">
        <v>191</v>
      </c>
      <c r="E108" s="390" t="s">
        <v>192</v>
      </c>
      <c r="F108" s="325" t="s">
        <v>191</v>
      </c>
      <c r="G108" s="219" t="s">
        <v>192</v>
      </c>
      <c r="H108" s="213" t="s">
        <v>191</v>
      </c>
      <c r="I108" s="326" t="s">
        <v>192</v>
      </c>
      <c r="J108" s="325" t="s">
        <v>191</v>
      </c>
      <c r="K108" s="219" t="s">
        <v>192</v>
      </c>
      <c r="L108" s="325" t="s">
        <v>191</v>
      </c>
      <c r="M108" s="219" t="s">
        <v>192</v>
      </c>
      <c r="N108" s="325" t="s">
        <v>191</v>
      </c>
      <c r="O108" s="219" t="s">
        <v>192</v>
      </c>
      <c r="P108" s="213" t="s">
        <v>191</v>
      </c>
      <c r="Q108" s="326" t="s">
        <v>192</v>
      </c>
      <c r="R108" s="213" t="s">
        <v>191</v>
      </c>
      <c r="S108" s="326" t="s">
        <v>192</v>
      </c>
      <c r="T108" s="325" t="s">
        <v>191</v>
      </c>
      <c r="U108" s="219" t="s">
        <v>192</v>
      </c>
      <c r="V108" s="213" t="s">
        <v>191</v>
      </c>
      <c r="W108" s="326" t="s">
        <v>192</v>
      </c>
      <c r="X108" s="213" t="s">
        <v>191</v>
      </c>
      <c r="Y108" s="326" t="s">
        <v>192</v>
      </c>
      <c r="Z108" s="325" t="s">
        <v>191</v>
      </c>
      <c r="AA108" s="219" t="s">
        <v>192</v>
      </c>
      <c r="AB108" s="325" t="s">
        <v>191</v>
      </c>
      <c r="AC108" s="219" t="s">
        <v>192</v>
      </c>
      <c r="AD108" s="213" t="s">
        <v>191</v>
      </c>
      <c r="AE108" s="326" t="s">
        <v>192</v>
      </c>
      <c r="AF108" s="213" t="s">
        <v>191</v>
      </c>
      <c r="AG108" s="326" t="s">
        <v>192</v>
      </c>
      <c r="AH108" s="325" t="s">
        <v>191</v>
      </c>
      <c r="AI108" s="219" t="s">
        <v>192</v>
      </c>
      <c r="AJ108" s="213" t="s">
        <v>191</v>
      </c>
      <c r="AK108" s="326" t="s">
        <v>192</v>
      </c>
      <c r="AL108" s="325" t="s">
        <v>191</v>
      </c>
      <c r="AM108" s="391" t="s">
        <v>192</v>
      </c>
      <c r="AN108" s="597"/>
      <c r="AO108" s="392" t="s">
        <v>193</v>
      </c>
      <c r="AP108" s="219" t="s">
        <v>194</v>
      </c>
      <c r="AQ108" s="619"/>
      <c r="AR108" s="597"/>
      <c r="AS108" s="600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X108" s="201"/>
      <c r="CG108" s="211"/>
      <c r="CH108" s="211"/>
      <c r="CI108" s="211"/>
      <c r="CJ108" s="211"/>
      <c r="CK108" s="211"/>
    </row>
    <row r="109" spans="1:90" ht="16.350000000000001" customHeight="1" x14ac:dyDescent="0.2">
      <c r="A109" s="644" t="s">
        <v>195</v>
      </c>
      <c r="B109" s="393" t="s">
        <v>176</v>
      </c>
      <c r="C109" s="394">
        <f t="shared" ref="C109:C119" si="28">SUM(D109+E109)</f>
        <v>0</v>
      </c>
      <c r="D109" s="395">
        <f t="shared" ref="D109:D117" si="29">SUM(F109+H109+J109+L109+N109+P109+R109+T109+V109+X109+Z109+AB109+AD109+AF109+AH109+AJ109+AL109)</f>
        <v>0</v>
      </c>
      <c r="E109" s="396">
        <f t="shared" ref="E109:E117" si="30">SUM(G109+I109+K109+M109+O109+Q109+S109+U109+W109+Y109+AA109+AC109+AE109+AG109+AI109+AK109+AM109)</f>
        <v>0</v>
      </c>
      <c r="F109" s="234">
        <f>'01'!F109+'02'!F109+'03'!F109+'04'!F109+'05'!F109+'06'!F109+'07'!F109+'08'!F109+'09'!F109+'10'!F109+'11'!F109+'12'!F109</f>
        <v>0</v>
      </c>
      <c r="G109" s="238">
        <f>'01'!G109+'02'!G109+'03'!G109+'04'!G109+'05'!G109+'06'!G109+'07'!G109+'08'!G109+'09'!G109+'10'!G109+'11'!G109+'12'!G109</f>
        <v>0</v>
      </c>
      <c r="H109" s="234">
        <f>'01'!H109+'02'!H109+'03'!H109+'04'!H109+'05'!H109+'06'!H109+'07'!H109+'08'!H109+'09'!H109+'10'!H109+'11'!H109+'12'!H109</f>
        <v>0</v>
      </c>
      <c r="I109" s="238">
        <f>'01'!I109+'02'!I109+'03'!I109+'04'!I109+'05'!I109+'06'!I109+'07'!I109+'08'!I109+'09'!I109+'10'!I109+'11'!I109+'12'!I109</f>
        <v>0</v>
      </c>
      <c r="J109" s="234">
        <f>'01'!J109+'02'!J109+'03'!J109+'04'!J109+'05'!J109+'06'!J109+'07'!J109+'08'!J109+'09'!J109+'10'!J109+'11'!J109+'12'!J109</f>
        <v>0</v>
      </c>
      <c r="K109" s="247">
        <f>'01'!K109+'02'!K109+'03'!K109+'04'!K109+'05'!K109+'06'!K109+'07'!K109+'08'!K109+'09'!K109+'10'!K109+'11'!K109+'12'!K109</f>
        <v>0</v>
      </c>
      <c r="L109" s="234">
        <f>'01'!L109+'02'!L109+'03'!L109+'04'!L109+'05'!L109+'06'!L109+'07'!L109+'08'!L109+'09'!L109+'10'!L109+'11'!L109+'12'!L109</f>
        <v>0</v>
      </c>
      <c r="M109" s="247">
        <f>'01'!M109+'02'!M109+'03'!M109+'04'!M109+'05'!M109+'06'!M109+'07'!M109+'08'!M109+'09'!M109+'10'!M109+'11'!M109+'12'!M109</f>
        <v>0</v>
      </c>
      <c r="N109" s="234">
        <f>'01'!N109+'02'!N109+'03'!N109+'04'!N109+'05'!N109+'06'!N109+'07'!N109+'08'!N109+'09'!N109+'10'!N109+'11'!N109+'12'!N109</f>
        <v>0</v>
      </c>
      <c r="O109" s="247">
        <f>'01'!O109+'02'!O109+'03'!O109+'04'!O109+'05'!O109+'06'!O109+'07'!O109+'08'!O109+'09'!O109+'10'!O109+'11'!O109+'12'!O109</f>
        <v>0</v>
      </c>
      <c r="P109" s="234">
        <f>'01'!P109+'02'!P109+'03'!P109+'04'!P109+'05'!P109+'06'!P109+'07'!P109+'08'!P109+'09'!P109+'10'!P109+'11'!P109+'12'!P109</f>
        <v>0</v>
      </c>
      <c r="Q109" s="247">
        <f>'01'!Q109+'02'!Q109+'03'!Q109+'04'!Q109+'05'!Q109+'06'!Q109+'07'!Q109+'08'!Q109+'09'!Q109+'10'!Q109+'11'!Q109+'12'!Q109</f>
        <v>0</v>
      </c>
      <c r="R109" s="234">
        <f>'01'!R109+'02'!R109+'03'!R109+'04'!R109+'05'!R109+'06'!R109+'07'!R109+'08'!R109+'09'!R109+'10'!R109+'11'!R109+'12'!R109</f>
        <v>0</v>
      </c>
      <c r="S109" s="247">
        <f>'01'!S109+'02'!S109+'03'!S109+'04'!S109+'05'!S109+'06'!S109+'07'!S109+'08'!S109+'09'!S109+'10'!S109+'11'!S109+'12'!S109</f>
        <v>0</v>
      </c>
      <c r="T109" s="234">
        <f>'01'!T109+'02'!T109+'03'!T109+'04'!T109+'05'!T109+'06'!T109+'07'!T109+'08'!T109+'09'!T109+'10'!T109+'11'!T109+'12'!T109</f>
        <v>0</v>
      </c>
      <c r="U109" s="247">
        <f>'01'!U109+'02'!U109+'03'!U109+'04'!U109+'05'!U109+'06'!U109+'07'!U109+'08'!U109+'09'!U109+'10'!U109+'11'!U109+'12'!U109</f>
        <v>0</v>
      </c>
      <c r="V109" s="234">
        <f>'01'!V109+'02'!V109+'03'!V109+'04'!V109+'05'!V109+'06'!V109+'07'!V109+'08'!V109+'09'!V109+'10'!V109+'11'!V109+'12'!V109</f>
        <v>0</v>
      </c>
      <c r="W109" s="247">
        <f>'01'!W109+'02'!W109+'03'!W109+'04'!W109+'05'!W109+'06'!W109+'07'!W109+'08'!W109+'09'!W109+'10'!W109+'11'!W109+'12'!W109</f>
        <v>0</v>
      </c>
      <c r="X109" s="234">
        <f>'01'!X109+'02'!X109+'03'!X109+'04'!X109+'05'!X109+'06'!X109+'07'!X109+'08'!X109+'09'!X109+'10'!X109+'11'!X109+'12'!X109</f>
        <v>0</v>
      </c>
      <c r="Y109" s="247">
        <f>'01'!Y109+'02'!Y109+'03'!Y109+'04'!Y109+'05'!Y109+'06'!Y109+'07'!Y109+'08'!Y109+'09'!Y109+'10'!Y109+'11'!Y109+'12'!Y109</f>
        <v>0</v>
      </c>
      <c r="Z109" s="234">
        <f>'01'!Z109+'02'!Z109+'03'!Z109+'04'!Z109+'05'!Z109+'06'!Z109+'07'!Z109+'08'!Z109+'09'!Z109+'10'!Z109+'11'!Z109+'12'!Z109</f>
        <v>0</v>
      </c>
      <c r="AA109" s="247">
        <f>'01'!AA109+'02'!AA109+'03'!AA109+'04'!AA109+'05'!AA109+'06'!AA109+'07'!AA109+'08'!AA109+'09'!AA109+'10'!AA109+'11'!AA109+'12'!AA109</f>
        <v>0</v>
      </c>
      <c r="AB109" s="234">
        <f>'01'!AB109+'02'!AB109+'03'!AB109+'04'!AB109+'05'!AB109+'06'!AB109+'07'!AB109+'08'!AB109+'09'!AB109+'10'!AB109+'11'!AB109+'12'!AB109</f>
        <v>0</v>
      </c>
      <c r="AC109" s="247">
        <f>'01'!AC109+'02'!AC109+'03'!AC109+'04'!AC109+'05'!AC109+'06'!AC109+'07'!AC109+'08'!AC109+'09'!AC109+'10'!AC109+'11'!AC109+'12'!AC109</f>
        <v>0</v>
      </c>
      <c r="AD109" s="234">
        <f>'01'!AD109+'02'!AD109+'03'!AD109+'04'!AD109+'05'!AD109+'06'!AD109+'07'!AD109+'08'!AD109+'09'!AD109+'10'!AD109+'11'!AD109+'12'!AD109</f>
        <v>0</v>
      </c>
      <c r="AE109" s="247">
        <f>'01'!AE109+'02'!AE109+'03'!AE109+'04'!AE109+'05'!AE109+'06'!AE109+'07'!AE109+'08'!AE109+'09'!AE109+'10'!AE109+'11'!AE109+'12'!AE109</f>
        <v>0</v>
      </c>
      <c r="AF109" s="234">
        <f>'01'!AF109+'02'!AF109+'03'!AF109+'04'!AF109+'05'!AF109+'06'!AF109+'07'!AF109+'08'!AF109+'09'!AF109+'10'!AF109+'11'!AF109+'12'!AF109</f>
        <v>0</v>
      </c>
      <c r="AG109" s="247">
        <f>'01'!AG109+'02'!AG109+'03'!AG109+'04'!AG109+'05'!AG109+'06'!AG109+'07'!AG109+'08'!AG109+'09'!AG109+'10'!AG109+'11'!AG109+'12'!AG109</f>
        <v>0</v>
      </c>
      <c r="AH109" s="234">
        <f>'01'!AH109+'02'!AH109+'03'!AH109+'04'!AH109+'05'!AH109+'06'!AH109+'07'!AH109+'08'!AH109+'09'!AH109+'10'!AH109+'11'!AH109+'12'!AH109</f>
        <v>0</v>
      </c>
      <c r="AI109" s="247">
        <f>'01'!AI109+'02'!AI109+'03'!AI109+'04'!AI109+'05'!AI109+'06'!AI109+'07'!AI109+'08'!AI109+'09'!AI109+'10'!AI109+'11'!AI109+'12'!AI109</f>
        <v>0</v>
      </c>
      <c r="AJ109" s="234">
        <f>'01'!AJ109+'02'!AJ109+'03'!AJ109+'04'!AJ109+'05'!AJ109+'06'!AJ109+'07'!AJ109+'08'!AJ109+'09'!AJ109+'10'!AJ109+'11'!AJ109+'12'!AJ109</f>
        <v>0</v>
      </c>
      <c r="AK109" s="247">
        <f>'01'!AK109+'02'!AK109+'03'!AK109+'04'!AK109+'05'!AK109+'06'!AK109+'07'!AK109+'08'!AK109+'09'!AK109+'10'!AK109+'11'!AK109+'12'!AK109</f>
        <v>0</v>
      </c>
      <c r="AL109" s="397">
        <f>'01'!AL109+'02'!AL109+'03'!AL109+'04'!AL109+'05'!AL109+'06'!AL109+'07'!AL109+'08'!AL109+'09'!AL109+'10'!AL109+'11'!AL109+'12'!AL109</f>
        <v>0</v>
      </c>
      <c r="AM109" s="344">
        <f>'01'!AM109+'02'!AM109+'03'!AM109+'04'!AM109+'05'!AM109+'06'!AM109+'07'!AM109+'08'!AM109+'09'!AM109+'10'!AM109+'11'!AM109+'12'!AM109</f>
        <v>0</v>
      </c>
      <c r="AN109" s="238">
        <f>'01'!AN109+'02'!AN109+'03'!AN109+'04'!AN109+'05'!AN109+'06'!AN109+'07'!AN109+'08'!AN109+'09'!AN109+'10'!AN109+'11'!AN109+'12'!AN109</f>
        <v>0</v>
      </c>
      <c r="AO109" s="346">
        <f>'01'!AO109+'02'!AO109+'03'!AO109+'04'!AO109+'05'!AO109+'06'!AO109+'07'!AO109+'08'!AO109+'09'!AO109+'10'!AO109+'11'!AO109+'12'!AO109</f>
        <v>0</v>
      </c>
      <c r="AP109" s="238">
        <f>'01'!AP109+'02'!AP109+'03'!AP109+'04'!AP109+'05'!AP109+'06'!AP109+'07'!AP109+'08'!AP109+'09'!AP109+'10'!AP109+'11'!AP109+'12'!AP109</f>
        <v>0</v>
      </c>
      <c r="AQ109" s="346">
        <f>'01'!AQ109+'02'!AQ109+'03'!AQ109+'04'!AQ109+'05'!AQ109+'06'!AQ109+'07'!AQ109+'08'!AQ109+'09'!AQ109+'10'!AQ109+'11'!AQ109+'12'!AQ109</f>
        <v>0</v>
      </c>
      <c r="AR109" s="238">
        <f>'01'!AR109+'02'!AR109+'03'!AR109+'04'!AR109+'05'!AR109+'06'!AR109+'07'!AR109+'08'!AR109+'09'!AR109+'10'!AR109+'11'!AR109+'12'!AR109</f>
        <v>0</v>
      </c>
      <c r="AS109" s="238">
        <f>'01'!AS109+'02'!AS109+'03'!AS109+'04'!AS109+'05'!AS109+'06'!AS109+'07'!AS109+'08'!AS109+'09'!AS109+'10'!AS109+'11'!AS109+'12'!AS109</f>
        <v>0</v>
      </c>
      <c r="AT109" s="398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12"/>
      <c r="BF109" s="212"/>
      <c r="BG109" s="212"/>
      <c r="BX109" s="201"/>
      <c r="CA109" s="255" t="str">
        <f>IF(CG109=1,"* El número de Beneficiarios NO DEBE ser mayor que el Total ","")</f>
        <v/>
      </c>
      <c r="CB109" s="255" t="str">
        <f>IF(CH109=1,"* No olvide digitar las columnas Beneficiarios y/o Trans y/o Pueblos Originarios y/o Migrantes y/o Niños, Niñas, Adolescentes y Jóvenes Población SENAME (Digite CEROS si no tiene.). ","")</f>
        <v/>
      </c>
      <c r="CC109" s="255" t="str">
        <f>IF(CI109=1,"* El número de Trans NO DEBE ser mayor que el Total. ","")</f>
        <v/>
      </c>
      <c r="CD109" s="255" t="str">
        <f>IF(CJ109=1,"* El número de Pueblos Originarios NO DEBE ser mayor que el Total. ","")</f>
        <v/>
      </c>
      <c r="CE109" s="255" t="str">
        <f>IF(CK109=1,"* El número de Migrantes NO DEBE ser mayor que el Total. ","")</f>
        <v/>
      </c>
      <c r="CF109" s="255" t="str">
        <f>IF(CL109=1,"* El número de Niños, Niñas, Adolescentes y Jóvenes Población SENAME NO DEBE ser mayor que el Total. ","")</f>
        <v/>
      </c>
      <c r="CG109" s="256">
        <f>IF(C109&lt;AN109,1,0)</f>
        <v>0</v>
      </c>
      <c r="CH109" s="256">
        <f>IF(AND(C109&lt;&gt;0,OR(AN109="",AO109="",AP109="",AQ109="",AR109="",AS109="")),1,0)</f>
        <v>0</v>
      </c>
      <c r="CI109" s="256">
        <f>IF(C109&lt;(AO109+AP109),1,0)</f>
        <v>0</v>
      </c>
      <c r="CJ109" s="256">
        <f>IF(C109&lt;AQ109,1,0)</f>
        <v>0</v>
      </c>
      <c r="CK109" s="256">
        <f>IF(C109&lt;AR109,1,0)</f>
        <v>0</v>
      </c>
      <c r="CL109" s="338">
        <f>IF(C109&lt;AS109,1,0)</f>
        <v>0</v>
      </c>
    </row>
    <row r="110" spans="1:90" ht="16.350000000000001" customHeight="1" x14ac:dyDescent="0.2">
      <c r="A110" s="645"/>
      <c r="B110" s="399" t="s">
        <v>177</v>
      </c>
      <c r="C110" s="374">
        <f t="shared" si="28"/>
        <v>277</v>
      </c>
      <c r="D110" s="375">
        <f t="shared" si="29"/>
        <v>17</v>
      </c>
      <c r="E110" s="376">
        <f t="shared" si="30"/>
        <v>260</v>
      </c>
      <c r="F110" s="284">
        <f>'01'!F110+'02'!F110+'03'!F110+'04'!F110+'05'!F110+'06'!F110+'07'!F110+'08'!F110+'09'!F110+'10'!F110+'11'!F110+'12'!F110</f>
        <v>1</v>
      </c>
      <c r="G110" s="287">
        <f>'01'!G110+'02'!G110+'03'!G110+'04'!G110+'05'!G110+'06'!G110+'07'!G110+'08'!G110+'09'!G110+'10'!G110+'11'!G110+'12'!G110</f>
        <v>0</v>
      </c>
      <c r="H110" s="284">
        <f>'01'!H110+'02'!H110+'03'!H110+'04'!H110+'05'!H110+'06'!H110+'07'!H110+'08'!H110+'09'!H110+'10'!H110+'11'!H110+'12'!H110</f>
        <v>0</v>
      </c>
      <c r="I110" s="287">
        <f>'01'!I110+'02'!I110+'03'!I110+'04'!I110+'05'!I110+'06'!I110+'07'!I110+'08'!I110+'09'!I110+'10'!I110+'11'!I110+'12'!I110</f>
        <v>0</v>
      </c>
      <c r="J110" s="284">
        <f>'01'!J110+'02'!J110+'03'!J110+'04'!J110+'05'!J110+'06'!J110+'07'!J110+'08'!J110+'09'!J110+'10'!J110+'11'!J110+'12'!J110</f>
        <v>0</v>
      </c>
      <c r="K110" s="286">
        <f>'01'!K110+'02'!K110+'03'!K110+'04'!K110+'05'!K110+'06'!K110+'07'!K110+'08'!K110+'09'!K110+'10'!K110+'11'!K110+'12'!K110</f>
        <v>2</v>
      </c>
      <c r="L110" s="284">
        <f>'01'!L110+'02'!L110+'03'!L110+'04'!L110+'05'!L110+'06'!L110+'07'!L110+'08'!L110+'09'!L110+'10'!L110+'11'!L110+'12'!L110</f>
        <v>0</v>
      </c>
      <c r="M110" s="286">
        <f>'01'!M110+'02'!M110+'03'!M110+'04'!M110+'05'!M110+'06'!M110+'07'!M110+'08'!M110+'09'!M110+'10'!M110+'11'!M110+'12'!M110</f>
        <v>6</v>
      </c>
      <c r="N110" s="284">
        <f>'01'!N110+'02'!N110+'03'!N110+'04'!N110+'05'!N110+'06'!N110+'07'!N110+'08'!N110+'09'!N110+'10'!N110+'11'!N110+'12'!N110</f>
        <v>9</v>
      </c>
      <c r="O110" s="286">
        <f>'01'!O110+'02'!O110+'03'!O110+'04'!O110+'05'!O110+'06'!O110+'07'!O110+'08'!O110+'09'!O110+'10'!O110+'11'!O110+'12'!O110</f>
        <v>41</v>
      </c>
      <c r="P110" s="284">
        <f>'01'!P110+'02'!P110+'03'!P110+'04'!P110+'05'!P110+'06'!P110+'07'!P110+'08'!P110+'09'!P110+'10'!P110+'11'!P110+'12'!P110</f>
        <v>2</v>
      </c>
      <c r="Q110" s="286">
        <f>'01'!Q110+'02'!Q110+'03'!Q110+'04'!Q110+'05'!Q110+'06'!Q110+'07'!Q110+'08'!Q110+'09'!Q110+'10'!Q110+'11'!Q110+'12'!Q110</f>
        <v>43</v>
      </c>
      <c r="R110" s="284">
        <f>'01'!R110+'02'!R110+'03'!R110+'04'!R110+'05'!R110+'06'!R110+'07'!R110+'08'!R110+'09'!R110+'10'!R110+'11'!R110+'12'!R110</f>
        <v>3</v>
      </c>
      <c r="S110" s="286">
        <f>'01'!S110+'02'!S110+'03'!S110+'04'!S110+'05'!S110+'06'!S110+'07'!S110+'08'!S110+'09'!S110+'10'!S110+'11'!S110+'12'!S110</f>
        <v>30</v>
      </c>
      <c r="T110" s="284">
        <f>'01'!T110+'02'!T110+'03'!T110+'04'!T110+'05'!T110+'06'!T110+'07'!T110+'08'!T110+'09'!T110+'10'!T110+'11'!T110+'12'!T110</f>
        <v>0</v>
      </c>
      <c r="U110" s="286">
        <f>'01'!U110+'02'!U110+'03'!U110+'04'!U110+'05'!U110+'06'!U110+'07'!U110+'08'!U110+'09'!U110+'10'!U110+'11'!U110+'12'!U110</f>
        <v>54</v>
      </c>
      <c r="V110" s="284">
        <f>'01'!V110+'02'!V110+'03'!V110+'04'!V110+'05'!V110+'06'!V110+'07'!V110+'08'!V110+'09'!V110+'10'!V110+'11'!V110+'12'!V110</f>
        <v>1</v>
      </c>
      <c r="W110" s="286">
        <f>'01'!W110+'02'!W110+'03'!W110+'04'!W110+'05'!W110+'06'!W110+'07'!W110+'08'!W110+'09'!W110+'10'!W110+'11'!W110+'12'!W110</f>
        <v>30</v>
      </c>
      <c r="X110" s="284">
        <f>'01'!X110+'02'!X110+'03'!X110+'04'!X110+'05'!X110+'06'!X110+'07'!X110+'08'!X110+'09'!X110+'10'!X110+'11'!X110+'12'!X110</f>
        <v>0</v>
      </c>
      <c r="Y110" s="286">
        <f>'01'!Y110+'02'!Y110+'03'!Y110+'04'!Y110+'05'!Y110+'06'!Y110+'07'!Y110+'08'!Y110+'09'!Y110+'10'!Y110+'11'!Y110+'12'!Y110</f>
        <v>14</v>
      </c>
      <c r="Z110" s="284">
        <f>'01'!Z110+'02'!Z110+'03'!Z110+'04'!Z110+'05'!Z110+'06'!Z110+'07'!Z110+'08'!Z110+'09'!Z110+'10'!Z110+'11'!Z110+'12'!Z110</f>
        <v>0</v>
      </c>
      <c r="AA110" s="286">
        <f>'01'!AA110+'02'!AA110+'03'!AA110+'04'!AA110+'05'!AA110+'06'!AA110+'07'!AA110+'08'!AA110+'09'!AA110+'10'!AA110+'11'!AA110+'12'!AA110</f>
        <v>4</v>
      </c>
      <c r="AB110" s="284">
        <f>'01'!AB110+'02'!AB110+'03'!AB110+'04'!AB110+'05'!AB110+'06'!AB110+'07'!AB110+'08'!AB110+'09'!AB110+'10'!AB110+'11'!AB110+'12'!AB110</f>
        <v>0</v>
      </c>
      <c r="AC110" s="286">
        <f>'01'!AC110+'02'!AC110+'03'!AC110+'04'!AC110+'05'!AC110+'06'!AC110+'07'!AC110+'08'!AC110+'09'!AC110+'10'!AC110+'11'!AC110+'12'!AC110</f>
        <v>26</v>
      </c>
      <c r="AD110" s="284">
        <f>'01'!AD110+'02'!AD110+'03'!AD110+'04'!AD110+'05'!AD110+'06'!AD110+'07'!AD110+'08'!AD110+'09'!AD110+'10'!AD110+'11'!AD110+'12'!AD110</f>
        <v>0</v>
      </c>
      <c r="AE110" s="286">
        <f>'01'!AE110+'02'!AE110+'03'!AE110+'04'!AE110+'05'!AE110+'06'!AE110+'07'!AE110+'08'!AE110+'09'!AE110+'10'!AE110+'11'!AE110+'12'!AE110</f>
        <v>5</v>
      </c>
      <c r="AF110" s="284">
        <f>'01'!AF110+'02'!AF110+'03'!AF110+'04'!AF110+'05'!AF110+'06'!AF110+'07'!AF110+'08'!AF110+'09'!AF110+'10'!AF110+'11'!AF110+'12'!AF110</f>
        <v>1</v>
      </c>
      <c r="AG110" s="286">
        <f>'01'!AG110+'02'!AG110+'03'!AG110+'04'!AG110+'05'!AG110+'06'!AG110+'07'!AG110+'08'!AG110+'09'!AG110+'10'!AG110+'11'!AG110+'12'!AG110</f>
        <v>5</v>
      </c>
      <c r="AH110" s="284">
        <f>'01'!AH110+'02'!AH110+'03'!AH110+'04'!AH110+'05'!AH110+'06'!AH110+'07'!AH110+'08'!AH110+'09'!AH110+'10'!AH110+'11'!AH110+'12'!AH110</f>
        <v>0</v>
      </c>
      <c r="AI110" s="286">
        <f>'01'!AI110+'02'!AI110+'03'!AI110+'04'!AI110+'05'!AI110+'06'!AI110+'07'!AI110+'08'!AI110+'09'!AI110+'10'!AI110+'11'!AI110+'12'!AI110</f>
        <v>0</v>
      </c>
      <c r="AJ110" s="284">
        <f>'01'!AJ110+'02'!AJ110+'03'!AJ110+'04'!AJ110+'05'!AJ110+'06'!AJ110+'07'!AJ110+'08'!AJ110+'09'!AJ110+'10'!AJ110+'11'!AJ110+'12'!AJ110</f>
        <v>0</v>
      </c>
      <c r="AK110" s="286">
        <f>'01'!AK110+'02'!AK110+'03'!AK110+'04'!AK110+'05'!AK110+'06'!AK110+'07'!AK110+'08'!AK110+'09'!AK110+'10'!AK110+'11'!AK110+'12'!AK110</f>
        <v>0</v>
      </c>
      <c r="AL110" s="288">
        <f>'01'!AL110+'02'!AL110+'03'!AL110+'04'!AL110+'05'!AL110+'06'!AL110+'07'!AL110+'08'!AL110+'09'!AL110+'10'!AL110+'11'!AL110+'12'!AL110</f>
        <v>0</v>
      </c>
      <c r="AM110" s="377">
        <f>'01'!AM110+'02'!AM110+'03'!AM110+'04'!AM110+'05'!AM110+'06'!AM110+'07'!AM110+'08'!AM110+'09'!AM110+'10'!AM110+'11'!AM110+'12'!AM110</f>
        <v>0</v>
      </c>
      <c r="AN110" s="287">
        <f>'01'!AN110+'02'!AN110+'03'!AN110+'04'!AN110+'05'!AN110+'06'!AN110+'07'!AN110+'08'!AN110+'09'!AN110+'10'!AN110+'11'!AN110+'12'!AN110</f>
        <v>277</v>
      </c>
      <c r="AO110" s="367">
        <f>'01'!AO110+'02'!AO110+'03'!AO110+'04'!AO110+'05'!AO110+'06'!AO110+'07'!AO110+'08'!AO110+'09'!AO110+'10'!AO110+'11'!AO110+'12'!AO110</f>
        <v>0</v>
      </c>
      <c r="AP110" s="287">
        <f>'01'!AP110+'02'!AP110+'03'!AP110+'04'!AP110+'05'!AP110+'06'!AP110+'07'!AP110+'08'!AP110+'09'!AP110+'10'!AP110+'11'!AP110+'12'!AP110</f>
        <v>0</v>
      </c>
      <c r="AQ110" s="367">
        <f>'01'!AQ110+'02'!AQ110+'03'!AQ110+'04'!AQ110+'05'!AQ110+'06'!AQ110+'07'!AQ110+'08'!AQ110+'09'!AQ110+'10'!AQ110+'11'!AQ110+'12'!AQ110</f>
        <v>0</v>
      </c>
      <c r="AR110" s="287">
        <f>'01'!AR110+'02'!AR110+'03'!AR110+'04'!AR110+'05'!AR110+'06'!AR110+'07'!AR110+'08'!AR110+'09'!AR110+'10'!AR110+'11'!AR110+'12'!AR110</f>
        <v>0</v>
      </c>
      <c r="AS110" s="287">
        <f>'01'!AS110+'02'!AS110+'03'!AS110+'04'!AS110+'05'!AS110+'06'!AS110+'07'!AS110+'08'!AS110+'09'!AS110+'10'!AS110+'11'!AS110+'12'!AS110</f>
        <v>0</v>
      </c>
      <c r="AT110" s="398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12"/>
      <c r="BF110" s="212"/>
      <c r="BG110" s="212"/>
      <c r="BX110" s="201"/>
      <c r="CA110" s="255" t="str">
        <f t="shared" ref="CA110:CA119" si="31">IF(CG110=1,"* El número de Beneficiarios NO DEBE ser mayor que el Total ","")</f>
        <v/>
      </c>
      <c r="CB110" s="255" t="str">
        <f t="shared" ref="CB110:CB119" si="32">IF(CH110=1,"* No olvide digitar las columnas Beneficiarios y/o Trans y/o Pueblos Originarios y/o Migrantes y/o Niños, Niñas, Adolescentes y Jóvenes Población SENAME (Digite CEROS si no tiene.). ","")</f>
        <v/>
      </c>
      <c r="CC110" s="255" t="str">
        <f t="shared" ref="CC110:CC119" si="33">IF(CI110=1,"* El número de Trans NO DEBE ser mayor que el Total. ","")</f>
        <v/>
      </c>
      <c r="CD110" s="255" t="str">
        <f t="shared" ref="CD110:CD119" si="34">IF(CJ110=1,"* El número de Pueblos Originarios NO DEBE ser mayor que el Total. ","")</f>
        <v/>
      </c>
      <c r="CE110" s="255" t="str">
        <f t="shared" ref="CE110:CE119" si="35">IF(CK110=1,"* El número de Migrantes NO DEBE ser mayor que el Total. ","")</f>
        <v/>
      </c>
      <c r="CF110" s="255" t="str">
        <f t="shared" ref="CF110:CF119" si="36">IF(CL110=1,"* El número de Niños, Niñas, Adolescentes y Jóvenes Población SENAME NO DEBE ser mayor que el Total. ","")</f>
        <v/>
      </c>
      <c r="CG110" s="256">
        <f t="shared" ref="CG110:CG119" si="37">IF(C110&lt;AN110,1,0)</f>
        <v>0</v>
      </c>
      <c r="CH110" s="256">
        <f t="shared" ref="CH110:CH119" si="38">IF(AND(C110&lt;&gt;0,OR(AN110="",AO110="",AP110="",AQ110="",AR110="",AS110="")),1,0)</f>
        <v>0</v>
      </c>
      <c r="CI110" s="256">
        <f t="shared" ref="CI110:CI119" si="39">IF(C110&lt;(AO110+AP110),1,0)</f>
        <v>0</v>
      </c>
      <c r="CJ110" s="256">
        <f t="shared" ref="CJ110:CJ119" si="40">IF(C110&lt;AQ110,1,0)</f>
        <v>0</v>
      </c>
      <c r="CK110" s="256">
        <f t="shared" ref="CK110:CK119" si="41">IF(C110&lt;AR110,1,0)</f>
        <v>0</v>
      </c>
      <c r="CL110" s="338">
        <f t="shared" ref="CL110:CL119" si="42">IF(C110&lt;AS110,1,0)</f>
        <v>0</v>
      </c>
    </row>
    <row r="111" spans="1:90" ht="16.350000000000001" customHeight="1" x14ac:dyDescent="0.2">
      <c r="A111" s="646" t="s">
        <v>196</v>
      </c>
      <c r="B111" s="393" t="s">
        <v>176</v>
      </c>
      <c r="C111" s="394">
        <f t="shared" si="28"/>
        <v>0</v>
      </c>
      <c r="D111" s="395">
        <f t="shared" si="29"/>
        <v>0</v>
      </c>
      <c r="E111" s="396">
        <f>SUM(G111+I111+K111+M111+O111+Q111+S111+U111+W111+Y111+AA111+AC111+AE111+AG111+AI111+AK111+AM111)</f>
        <v>0</v>
      </c>
      <c r="F111" s="234">
        <f>'01'!F111+'02'!F111+'03'!F111+'04'!F111+'05'!F111+'06'!F111+'07'!F111+'08'!F111+'09'!F111+'10'!F111+'11'!F111+'12'!F111</f>
        <v>0</v>
      </c>
      <c r="G111" s="238">
        <f>'01'!G111+'02'!G111+'03'!G111+'04'!G111+'05'!G111+'06'!G111+'07'!G111+'08'!G111+'09'!G111+'10'!G111+'11'!G111+'12'!G111</f>
        <v>0</v>
      </c>
      <c r="H111" s="234">
        <f>'01'!H111+'02'!H111+'03'!H111+'04'!H111+'05'!H111+'06'!H111+'07'!H111+'08'!H111+'09'!H111+'10'!H111+'11'!H111+'12'!H111</f>
        <v>0</v>
      </c>
      <c r="I111" s="238">
        <f>'01'!I111+'02'!I111+'03'!I111+'04'!I111+'05'!I111+'06'!I111+'07'!I111+'08'!I111+'09'!I111+'10'!I111+'11'!I111+'12'!I111</f>
        <v>0</v>
      </c>
      <c r="J111" s="234">
        <f>'01'!J111+'02'!J111+'03'!J111+'04'!J111+'05'!J111+'06'!J111+'07'!J111+'08'!J111+'09'!J111+'10'!J111+'11'!J111+'12'!J111</f>
        <v>0</v>
      </c>
      <c r="K111" s="247">
        <f>'01'!K111+'02'!K111+'03'!K111+'04'!K111+'05'!K111+'06'!K111+'07'!K111+'08'!K111+'09'!K111+'10'!K111+'11'!K111+'12'!K111</f>
        <v>0</v>
      </c>
      <c r="L111" s="234">
        <f>'01'!L111+'02'!L111+'03'!L111+'04'!L111+'05'!L111+'06'!L111+'07'!L111+'08'!L111+'09'!L111+'10'!L111+'11'!L111+'12'!L111</f>
        <v>0</v>
      </c>
      <c r="M111" s="247">
        <f>'01'!M111+'02'!M111+'03'!M111+'04'!M111+'05'!M111+'06'!M111+'07'!M111+'08'!M111+'09'!M111+'10'!M111+'11'!M111+'12'!M111</f>
        <v>0</v>
      </c>
      <c r="N111" s="234">
        <f>'01'!N111+'02'!N111+'03'!N111+'04'!N111+'05'!N111+'06'!N111+'07'!N111+'08'!N111+'09'!N111+'10'!N111+'11'!N111+'12'!N111</f>
        <v>0</v>
      </c>
      <c r="O111" s="247">
        <f>'01'!O111+'02'!O111+'03'!O111+'04'!O111+'05'!O111+'06'!O111+'07'!O111+'08'!O111+'09'!O111+'10'!O111+'11'!O111+'12'!O111</f>
        <v>0</v>
      </c>
      <c r="P111" s="234">
        <f>'01'!P111+'02'!P111+'03'!P111+'04'!P111+'05'!P111+'06'!P111+'07'!P111+'08'!P111+'09'!P111+'10'!P111+'11'!P111+'12'!P111</f>
        <v>0</v>
      </c>
      <c r="Q111" s="247">
        <f>'01'!Q111+'02'!Q111+'03'!Q111+'04'!Q111+'05'!Q111+'06'!Q111+'07'!Q111+'08'!Q111+'09'!Q111+'10'!Q111+'11'!Q111+'12'!Q111</f>
        <v>0</v>
      </c>
      <c r="R111" s="234">
        <f>'01'!R111+'02'!R111+'03'!R111+'04'!R111+'05'!R111+'06'!R111+'07'!R111+'08'!R111+'09'!R111+'10'!R111+'11'!R111+'12'!R111</f>
        <v>0</v>
      </c>
      <c r="S111" s="247">
        <f>'01'!S111+'02'!S111+'03'!S111+'04'!S111+'05'!S111+'06'!S111+'07'!S111+'08'!S111+'09'!S111+'10'!S111+'11'!S111+'12'!S111</f>
        <v>0</v>
      </c>
      <c r="T111" s="234">
        <f>'01'!T111+'02'!T111+'03'!T111+'04'!T111+'05'!T111+'06'!T111+'07'!T111+'08'!T111+'09'!T111+'10'!T111+'11'!T111+'12'!T111</f>
        <v>0</v>
      </c>
      <c r="U111" s="247">
        <f>'01'!U111+'02'!U111+'03'!U111+'04'!U111+'05'!U111+'06'!U111+'07'!U111+'08'!U111+'09'!U111+'10'!U111+'11'!U111+'12'!U111</f>
        <v>0</v>
      </c>
      <c r="V111" s="234">
        <f>'01'!V111+'02'!V111+'03'!V111+'04'!V111+'05'!V111+'06'!V111+'07'!V111+'08'!V111+'09'!V111+'10'!V111+'11'!V111+'12'!V111</f>
        <v>0</v>
      </c>
      <c r="W111" s="247">
        <f>'01'!W111+'02'!W111+'03'!W111+'04'!W111+'05'!W111+'06'!W111+'07'!W111+'08'!W111+'09'!W111+'10'!W111+'11'!W111+'12'!W111</f>
        <v>0</v>
      </c>
      <c r="X111" s="234">
        <f>'01'!X111+'02'!X111+'03'!X111+'04'!X111+'05'!X111+'06'!X111+'07'!X111+'08'!X111+'09'!X111+'10'!X111+'11'!X111+'12'!X111</f>
        <v>0</v>
      </c>
      <c r="Y111" s="247">
        <f>'01'!Y111+'02'!Y111+'03'!Y111+'04'!Y111+'05'!Y111+'06'!Y111+'07'!Y111+'08'!Y111+'09'!Y111+'10'!Y111+'11'!Y111+'12'!Y111</f>
        <v>0</v>
      </c>
      <c r="Z111" s="234">
        <f>'01'!Z111+'02'!Z111+'03'!Z111+'04'!Z111+'05'!Z111+'06'!Z111+'07'!Z111+'08'!Z111+'09'!Z111+'10'!Z111+'11'!Z111+'12'!Z111</f>
        <v>0</v>
      </c>
      <c r="AA111" s="247">
        <f>'01'!AA111+'02'!AA111+'03'!AA111+'04'!AA111+'05'!AA111+'06'!AA111+'07'!AA111+'08'!AA111+'09'!AA111+'10'!AA111+'11'!AA111+'12'!AA111</f>
        <v>0</v>
      </c>
      <c r="AB111" s="234">
        <f>'01'!AB111+'02'!AB111+'03'!AB111+'04'!AB111+'05'!AB111+'06'!AB111+'07'!AB111+'08'!AB111+'09'!AB111+'10'!AB111+'11'!AB111+'12'!AB111</f>
        <v>0</v>
      </c>
      <c r="AC111" s="247">
        <f>'01'!AC111+'02'!AC111+'03'!AC111+'04'!AC111+'05'!AC111+'06'!AC111+'07'!AC111+'08'!AC111+'09'!AC111+'10'!AC111+'11'!AC111+'12'!AC111</f>
        <v>0</v>
      </c>
      <c r="AD111" s="234">
        <f>'01'!AD111+'02'!AD111+'03'!AD111+'04'!AD111+'05'!AD111+'06'!AD111+'07'!AD111+'08'!AD111+'09'!AD111+'10'!AD111+'11'!AD111+'12'!AD111</f>
        <v>0</v>
      </c>
      <c r="AE111" s="247">
        <f>'01'!AE111+'02'!AE111+'03'!AE111+'04'!AE111+'05'!AE111+'06'!AE111+'07'!AE111+'08'!AE111+'09'!AE111+'10'!AE111+'11'!AE111+'12'!AE111</f>
        <v>0</v>
      </c>
      <c r="AF111" s="234">
        <f>'01'!AF111+'02'!AF111+'03'!AF111+'04'!AF111+'05'!AF111+'06'!AF111+'07'!AF111+'08'!AF111+'09'!AF111+'10'!AF111+'11'!AF111+'12'!AF111</f>
        <v>0</v>
      </c>
      <c r="AG111" s="247">
        <f>'01'!AG111+'02'!AG111+'03'!AG111+'04'!AG111+'05'!AG111+'06'!AG111+'07'!AG111+'08'!AG111+'09'!AG111+'10'!AG111+'11'!AG111+'12'!AG111</f>
        <v>0</v>
      </c>
      <c r="AH111" s="234">
        <f>'01'!AH111+'02'!AH111+'03'!AH111+'04'!AH111+'05'!AH111+'06'!AH111+'07'!AH111+'08'!AH111+'09'!AH111+'10'!AH111+'11'!AH111+'12'!AH111</f>
        <v>0</v>
      </c>
      <c r="AI111" s="247">
        <f>'01'!AI111+'02'!AI111+'03'!AI111+'04'!AI111+'05'!AI111+'06'!AI111+'07'!AI111+'08'!AI111+'09'!AI111+'10'!AI111+'11'!AI111+'12'!AI111</f>
        <v>0</v>
      </c>
      <c r="AJ111" s="234">
        <f>'01'!AJ111+'02'!AJ111+'03'!AJ111+'04'!AJ111+'05'!AJ111+'06'!AJ111+'07'!AJ111+'08'!AJ111+'09'!AJ111+'10'!AJ111+'11'!AJ111+'12'!AJ111</f>
        <v>0</v>
      </c>
      <c r="AK111" s="247">
        <f>'01'!AK111+'02'!AK111+'03'!AK111+'04'!AK111+'05'!AK111+'06'!AK111+'07'!AK111+'08'!AK111+'09'!AK111+'10'!AK111+'11'!AK111+'12'!AK111</f>
        <v>0</v>
      </c>
      <c r="AL111" s="397">
        <f>'01'!AL111+'02'!AL111+'03'!AL111+'04'!AL111+'05'!AL111+'06'!AL111+'07'!AL111+'08'!AL111+'09'!AL111+'10'!AL111+'11'!AL111+'12'!AL111</f>
        <v>0</v>
      </c>
      <c r="AM111" s="344">
        <f>'01'!AM111+'02'!AM111+'03'!AM111+'04'!AM111+'05'!AM111+'06'!AM111+'07'!AM111+'08'!AM111+'09'!AM111+'10'!AM111+'11'!AM111+'12'!AM111</f>
        <v>0</v>
      </c>
      <c r="AN111" s="238">
        <f>'01'!AN111+'02'!AN111+'03'!AN111+'04'!AN111+'05'!AN111+'06'!AN111+'07'!AN111+'08'!AN111+'09'!AN111+'10'!AN111+'11'!AN111+'12'!AN111</f>
        <v>0</v>
      </c>
      <c r="AO111" s="346">
        <f>'01'!AO111+'02'!AO111+'03'!AO111+'04'!AO111+'05'!AO111+'06'!AO111+'07'!AO111+'08'!AO111+'09'!AO111+'10'!AO111+'11'!AO111+'12'!AO111</f>
        <v>0</v>
      </c>
      <c r="AP111" s="238">
        <f>'01'!AP111+'02'!AP111+'03'!AP111+'04'!AP111+'05'!AP111+'06'!AP111+'07'!AP111+'08'!AP111+'09'!AP111+'10'!AP111+'11'!AP111+'12'!AP111</f>
        <v>0</v>
      </c>
      <c r="AQ111" s="346">
        <f>'01'!AQ111+'02'!AQ111+'03'!AQ111+'04'!AQ111+'05'!AQ111+'06'!AQ111+'07'!AQ111+'08'!AQ111+'09'!AQ111+'10'!AQ111+'11'!AQ111+'12'!AQ111</f>
        <v>0</v>
      </c>
      <c r="AR111" s="238">
        <f>'01'!AR111+'02'!AR111+'03'!AR111+'04'!AR111+'05'!AR111+'06'!AR111+'07'!AR111+'08'!AR111+'09'!AR111+'10'!AR111+'11'!AR111+'12'!AR111</f>
        <v>0</v>
      </c>
      <c r="AS111" s="238">
        <f>'01'!AS111+'02'!AS111+'03'!AS111+'04'!AS111+'05'!AS111+'06'!AS111+'07'!AS111+'08'!AS111+'09'!AS111+'10'!AS111+'11'!AS111+'12'!AS111</f>
        <v>0</v>
      </c>
      <c r="AT111" s="398"/>
      <c r="AU111" s="254"/>
      <c r="AV111" s="254"/>
      <c r="AW111" s="254"/>
      <c r="AX111" s="254"/>
      <c r="AY111" s="254"/>
      <c r="AZ111" s="254"/>
      <c r="BA111" s="254"/>
      <c r="BB111" s="254"/>
      <c r="BC111" s="254"/>
      <c r="BD111" s="254"/>
      <c r="BE111" s="212"/>
      <c r="BF111" s="212"/>
      <c r="BG111" s="212"/>
      <c r="BX111" s="201"/>
      <c r="CA111" s="255" t="str">
        <f t="shared" si="31"/>
        <v/>
      </c>
      <c r="CB111" s="255" t="str">
        <f t="shared" si="32"/>
        <v/>
      </c>
      <c r="CC111" s="255" t="str">
        <f t="shared" si="33"/>
        <v/>
      </c>
      <c r="CD111" s="255" t="str">
        <f t="shared" si="34"/>
        <v/>
      </c>
      <c r="CE111" s="255" t="str">
        <f t="shared" si="35"/>
        <v/>
      </c>
      <c r="CF111" s="255" t="str">
        <f t="shared" si="36"/>
        <v/>
      </c>
      <c r="CG111" s="256">
        <f t="shared" si="37"/>
        <v>0</v>
      </c>
      <c r="CH111" s="256">
        <f t="shared" si="38"/>
        <v>0</v>
      </c>
      <c r="CI111" s="256">
        <f t="shared" si="39"/>
        <v>0</v>
      </c>
      <c r="CJ111" s="256">
        <f t="shared" si="40"/>
        <v>0</v>
      </c>
      <c r="CK111" s="256">
        <f t="shared" si="41"/>
        <v>0</v>
      </c>
      <c r="CL111" s="338">
        <f t="shared" si="42"/>
        <v>0</v>
      </c>
    </row>
    <row r="112" spans="1:90" ht="16.350000000000001" customHeight="1" x14ac:dyDescent="0.2">
      <c r="A112" s="647"/>
      <c r="B112" s="400" t="s">
        <v>177</v>
      </c>
      <c r="C112" s="371">
        <f t="shared" si="28"/>
        <v>0</v>
      </c>
      <c r="D112" s="357">
        <f t="shared" si="29"/>
        <v>0</v>
      </c>
      <c r="E112" s="358">
        <f t="shared" si="30"/>
        <v>0</v>
      </c>
      <c r="F112" s="239">
        <f>'01'!F112+'02'!F112+'03'!F112+'04'!F112+'05'!F112+'06'!F112+'07'!F112+'08'!F112+'09'!F112+'10'!F112+'11'!F112+'12'!F112</f>
        <v>0</v>
      </c>
      <c r="G112" s="257">
        <f>'01'!G112+'02'!G112+'03'!G112+'04'!G112+'05'!G112+'06'!G112+'07'!G112+'08'!G112+'09'!G112+'10'!G112+'11'!G112+'12'!G112</f>
        <v>0</v>
      </c>
      <c r="H112" s="239">
        <f>'01'!H112+'02'!H112+'03'!H112+'04'!H112+'05'!H112+'06'!H112+'07'!H112+'08'!H112+'09'!H112+'10'!H112+'11'!H112+'12'!H112</f>
        <v>0</v>
      </c>
      <c r="I112" s="257">
        <f>'01'!I112+'02'!I112+'03'!I112+'04'!I112+'05'!I112+'06'!I112+'07'!I112+'08'!I112+'09'!I112+'10'!I112+'11'!I112+'12'!I112</f>
        <v>0</v>
      </c>
      <c r="J112" s="239">
        <f>'01'!J112+'02'!J112+'03'!J112+'04'!J112+'05'!J112+'06'!J112+'07'!J112+'08'!J112+'09'!J112+'10'!J112+'11'!J112+'12'!J112</f>
        <v>0</v>
      </c>
      <c r="K112" s="240">
        <f>'01'!K112+'02'!K112+'03'!K112+'04'!K112+'05'!K112+'06'!K112+'07'!K112+'08'!K112+'09'!K112+'10'!K112+'11'!K112+'12'!K112</f>
        <v>0</v>
      </c>
      <c r="L112" s="239">
        <f>'01'!L112+'02'!L112+'03'!L112+'04'!L112+'05'!L112+'06'!L112+'07'!L112+'08'!L112+'09'!L112+'10'!L112+'11'!L112+'12'!L112</f>
        <v>0</v>
      </c>
      <c r="M112" s="240">
        <f>'01'!M112+'02'!M112+'03'!M112+'04'!M112+'05'!M112+'06'!M112+'07'!M112+'08'!M112+'09'!M112+'10'!M112+'11'!M112+'12'!M112</f>
        <v>0</v>
      </c>
      <c r="N112" s="239">
        <f>'01'!N112+'02'!N112+'03'!N112+'04'!N112+'05'!N112+'06'!N112+'07'!N112+'08'!N112+'09'!N112+'10'!N112+'11'!N112+'12'!N112</f>
        <v>0</v>
      </c>
      <c r="O112" s="240">
        <f>'01'!O112+'02'!O112+'03'!O112+'04'!O112+'05'!O112+'06'!O112+'07'!O112+'08'!O112+'09'!O112+'10'!O112+'11'!O112+'12'!O112</f>
        <v>0</v>
      </c>
      <c r="P112" s="239">
        <f>'01'!P112+'02'!P112+'03'!P112+'04'!P112+'05'!P112+'06'!P112+'07'!P112+'08'!P112+'09'!P112+'10'!P112+'11'!P112+'12'!P112</f>
        <v>0</v>
      </c>
      <c r="Q112" s="240">
        <f>'01'!Q112+'02'!Q112+'03'!Q112+'04'!Q112+'05'!Q112+'06'!Q112+'07'!Q112+'08'!Q112+'09'!Q112+'10'!Q112+'11'!Q112+'12'!Q112</f>
        <v>0</v>
      </c>
      <c r="R112" s="239">
        <f>'01'!R112+'02'!R112+'03'!R112+'04'!R112+'05'!R112+'06'!R112+'07'!R112+'08'!R112+'09'!R112+'10'!R112+'11'!R112+'12'!R112</f>
        <v>0</v>
      </c>
      <c r="S112" s="240">
        <f>'01'!S112+'02'!S112+'03'!S112+'04'!S112+'05'!S112+'06'!S112+'07'!S112+'08'!S112+'09'!S112+'10'!S112+'11'!S112+'12'!S112</f>
        <v>0</v>
      </c>
      <c r="T112" s="239">
        <f>'01'!T112+'02'!T112+'03'!T112+'04'!T112+'05'!T112+'06'!T112+'07'!T112+'08'!T112+'09'!T112+'10'!T112+'11'!T112+'12'!T112</f>
        <v>0</v>
      </c>
      <c r="U112" s="240">
        <f>'01'!U112+'02'!U112+'03'!U112+'04'!U112+'05'!U112+'06'!U112+'07'!U112+'08'!U112+'09'!U112+'10'!U112+'11'!U112+'12'!U112</f>
        <v>0</v>
      </c>
      <c r="V112" s="239">
        <f>'01'!V112+'02'!V112+'03'!V112+'04'!V112+'05'!V112+'06'!V112+'07'!V112+'08'!V112+'09'!V112+'10'!V112+'11'!V112+'12'!V112</f>
        <v>0</v>
      </c>
      <c r="W112" s="240">
        <f>'01'!W112+'02'!W112+'03'!W112+'04'!W112+'05'!W112+'06'!W112+'07'!W112+'08'!W112+'09'!W112+'10'!W112+'11'!W112+'12'!W112</f>
        <v>0</v>
      </c>
      <c r="X112" s="239">
        <f>'01'!X112+'02'!X112+'03'!X112+'04'!X112+'05'!X112+'06'!X112+'07'!X112+'08'!X112+'09'!X112+'10'!X112+'11'!X112+'12'!X112</f>
        <v>0</v>
      </c>
      <c r="Y112" s="240">
        <f>'01'!Y112+'02'!Y112+'03'!Y112+'04'!Y112+'05'!Y112+'06'!Y112+'07'!Y112+'08'!Y112+'09'!Y112+'10'!Y112+'11'!Y112+'12'!Y112</f>
        <v>0</v>
      </c>
      <c r="Z112" s="239">
        <f>'01'!Z112+'02'!Z112+'03'!Z112+'04'!Z112+'05'!Z112+'06'!Z112+'07'!Z112+'08'!Z112+'09'!Z112+'10'!Z112+'11'!Z112+'12'!Z112</f>
        <v>0</v>
      </c>
      <c r="AA112" s="240">
        <f>'01'!AA112+'02'!AA112+'03'!AA112+'04'!AA112+'05'!AA112+'06'!AA112+'07'!AA112+'08'!AA112+'09'!AA112+'10'!AA112+'11'!AA112+'12'!AA112</f>
        <v>0</v>
      </c>
      <c r="AB112" s="239">
        <f>'01'!AB112+'02'!AB112+'03'!AB112+'04'!AB112+'05'!AB112+'06'!AB112+'07'!AB112+'08'!AB112+'09'!AB112+'10'!AB112+'11'!AB112+'12'!AB112</f>
        <v>0</v>
      </c>
      <c r="AC112" s="240">
        <f>'01'!AC112+'02'!AC112+'03'!AC112+'04'!AC112+'05'!AC112+'06'!AC112+'07'!AC112+'08'!AC112+'09'!AC112+'10'!AC112+'11'!AC112+'12'!AC112</f>
        <v>0</v>
      </c>
      <c r="AD112" s="239">
        <f>'01'!AD112+'02'!AD112+'03'!AD112+'04'!AD112+'05'!AD112+'06'!AD112+'07'!AD112+'08'!AD112+'09'!AD112+'10'!AD112+'11'!AD112+'12'!AD112</f>
        <v>0</v>
      </c>
      <c r="AE112" s="240">
        <f>'01'!AE112+'02'!AE112+'03'!AE112+'04'!AE112+'05'!AE112+'06'!AE112+'07'!AE112+'08'!AE112+'09'!AE112+'10'!AE112+'11'!AE112+'12'!AE112</f>
        <v>0</v>
      </c>
      <c r="AF112" s="239">
        <f>'01'!AF112+'02'!AF112+'03'!AF112+'04'!AF112+'05'!AF112+'06'!AF112+'07'!AF112+'08'!AF112+'09'!AF112+'10'!AF112+'11'!AF112+'12'!AF112</f>
        <v>0</v>
      </c>
      <c r="AG112" s="240">
        <f>'01'!AG112+'02'!AG112+'03'!AG112+'04'!AG112+'05'!AG112+'06'!AG112+'07'!AG112+'08'!AG112+'09'!AG112+'10'!AG112+'11'!AG112+'12'!AG112</f>
        <v>0</v>
      </c>
      <c r="AH112" s="239">
        <f>'01'!AH112+'02'!AH112+'03'!AH112+'04'!AH112+'05'!AH112+'06'!AH112+'07'!AH112+'08'!AH112+'09'!AH112+'10'!AH112+'11'!AH112+'12'!AH112</f>
        <v>0</v>
      </c>
      <c r="AI112" s="240">
        <f>'01'!AI112+'02'!AI112+'03'!AI112+'04'!AI112+'05'!AI112+'06'!AI112+'07'!AI112+'08'!AI112+'09'!AI112+'10'!AI112+'11'!AI112+'12'!AI112</f>
        <v>0</v>
      </c>
      <c r="AJ112" s="239">
        <f>'01'!AJ112+'02'!AJ112+'03'!AJ112+'04'!AJ112+'05'!AJ112+'06'!AJ112+'07'!AJ112+'08'!AJ112+'09'!AJ112+'10'!AJ112+'11'!AJ112+'12'!AJ112</f>
        <v>0</v>
      </c>
      <c r="AK112" s="240">
        <f>'01'!AK112+'02'!AK112+'03'!AK112+'04'!AK112+'05'!AK112+'06'!AK112+'07'!AK112+'08'!AK112+'09'!AK112+'10'!AK112+'11'!AK112+'12'!AK112</f>
        <v>0</v>
      </c>
      <c r="AL112" s="246">
        <f>'01'!AL112+'02'!AL112+'03'!AL112+'04'!AL112+'05'!AL112+'06'!AL112+'07'!AL112+'08'!AL112+'09'!AL112+'10'!AL112+'11'!AL112+'12'!AL112</f>
        <v>0</v>
      </c>
      <c r="AM112" s="359">
        <f>'01'!AM112+'02'!AM112+'03'!AM112+'04'!AM112+'05'!AM112+'06'!AM112+'07'!AM112+'08'!AM112+'09'!AM112+'10'!AM112+'11'!AM112+'12'!AM112</f>
        <v>0</v>
      </c>
      <c r="AN112" s="257">
        <f>'01'!AN112+'02'!AN112+'03'!AN112+'04'!AN112+'05'!AN112+'06'!AN112+'07'!AN112+'08'!AN112+'09'!AN112+'10'!AN112+'11'!AN112+'12'!AN112</f>
        <v>0</v>
      </c>
      <c r="AO112" s="258">
        <f>'01'!AO112+'02'!AO112+'03'!AO112+'04'!AO112+'05'!AO112+'06'!AO112+'07'!AO112+'08'!AO112+'09'!AO112+'10'!AO112+'11'!AO112+'12'!AO112</f>
        <v>0</v>
      </c>
      <c r="AP112" s="257">
        <f>'01'!AP112+'02'!AP112+'03'!AP112+'04'!AP112+'05'!AP112+'06'!AP112+'07'!AP112+'08'!AP112+'09'!AP112+'10'!AP112+'11'!AP112+'12'!AP112</f>
        <v>0</v>
      </c>
      <c r="AQ112" s="258">
        <f>'01'!AQ112+'02'!AQ112+'03'!AQ112+'04'!AQ112+'05'!AQ112+'06'!AQ112+'07'!AQ112+'08'!AQ112+'09'!AQ112+'10'!AQ112+'11'!AQ112+'12'!AQ112</f>
        <v>0</v>
      </c>
      <c r="AR112" s="257">
        <f>'01'!AR112+'02'!AR112+'03'!AR112+'04'!AR112+'05'!AR112+'06'!AR112+'07'!AR112+'08'!AR112+'09'!AR112+'10'!AR112+'11'!AR112+'12'!AR112</f>
        <v>0</v>
      </c>
      <c r="AS112" s="257">
        <f>'01'!AS112+'02'!AS112+'03'!AS112+'04'!AS112+'05'!AS112+'06'!AS112+'07'!AS112+'08'!AS112+'09'!AS112+'10'!AS112+'11'!AS112+'12'!AS112</f>
        <v>0</v>
      </c>
      <c r="AT112" s="398"/>
      <c r="AU112" s="254"/>
      <c r="AV112" s="254"/>
      <c r="AW112" s="254"/>
      <c r="AX112" s="254"/>
      <c r="AY112" s="254"/>
      <c r="AZ112" s="254"/>
      <c r="BA112" s="254"/>
      <c r="BB112" s="254"/>
      <c r="BC112" s="254"/>
      <c r="BD112" s="254"/>
      <c r="BE112" s="212"/>
      <c r="BF112" s="212"/>
      <c r="BG112" s="212"/>
      <c r="BX112" s="201"/>
      <c r="CA112" s="255" t="str">
        <f t="shared" si="31"/>
        <v/>
      </c>
      <c r="CB112" s="255" t="str">
        <f t="shared" si="32"/>
        <v/>
      </c>
      <c r="CC112" s="255" t="str">
        <f t="shared" si="33"/>
        <v/>
      </c>
      <c r="CD112" s="255" t="str">
        <f t="shared" si="34"/>
        <v/>
      </c>
      <c r="CE112" s="255" t="str">
        <f t="shared" si="35"/>
        <v/>
      </c>
      <c r="CF112" s="255" t="str">
        <f t="shared" si="36"/>
        <v/>
      </c>
      <c r="CG112" s="256">
        <f t="shared" si="37"/>
        <v>0</v>
      </c>
      <c r="CH112" s="256">
        <f t="shared" si="38"/>
        <v>0</v>
      </c>
      <c r="CI112" s="256">
        <f t="shared" si="39"/>
        <v>0</v>
      </c>
      <c r="CJ112" s="256">
        <f t="shared" si="40"/>
        <v>0</v>
      </c>
      <c r="CK112" s="256">
        <f t="shared" si="41"/>
        <v>0</v>
      </c>
      <c r="CL112" s="338">
        <f t="shared" si="42"/>
        <v>0</v>
      </c>
    </row>
    <row r="113" spans="1:90" ht="16.350000000000001" customHeight="1" x14ac:dyDescent="0.2">
      <c r="A113" s="648"/>
      <c r="B113" s="399" t="s">
        <v>197</v>
      </c>
      <c r="C113" s="374">
        <f t="shared" si="28"/>
        <v>0</v>
      </c>
      <c r="D113" s="375">
        <f t="shared" si="29"/>
        <v>0</v>
      </c>
      <c r="E113" s="376">
        <f t="shared" si="30"/>
        <v>0</v>
      </c>
      <c r="F113" s="284">
        <f>'01'!F113+'02'!F113+'03'!F113+'04'!F113+'05'!F113+'06'!F113+'07'!F113+'08'!F113+'09'!F113+'10'!F113+'11'!F113+'12'!F113</f>
        <v>0</v>
      </c>
      <c r="G113" s="287">
        <f>'01'!G113+'02'!G113+'03'!G113+'04'!G113+'05'!G113+'06'!G113+'07'!G113+'08'!G113+'09'!G113+'10'!G113+'11'!G113+'12'!G113</f>
        <v>0</v>
      </c>
      <c r="H113" s="284">
        <f>'01'!H113+'02'!H113+'03'!H113+'04'!H113+'05'!H113+'06'!H113+'07'!H113+'08'!H113+'09'!H113+'10'!H113+'11'!H113+'12'!H113</f>
        <v>0</v>
      </c>
      <c r="I113" s="287">
        <f>'01'!I113+'02'!I113+'03'!I113+'04'!I113+'05'!I113+'06'!I113+'07'!I113+'08'!I113+'09'!I113+'10'!I113+'11'!I113+'12'!I113</f>
        <v>0</v>
      </c>
      <c r="J113" s="284">
        <f>'01'!J113+'02'!J113+'03'!J113+'04'!J113+'05'!J113+'06'!J113+'07'!J113+'08'!J113+'09'!J113+'10'!J113+'11'!J113+'12'!J113</f>
        <v>0</v>
      </c>
      <c r="K113" s="286">
        <f>'01'!K113+'02'!K113+'03'!K113+'04'!K113+'05'!K113+'06'!K113+'07'!K113+'08'!K113+'09'!K113+'10'!K113+'11'!K113+'12'!K113</f>
        <v>0</v>
      </c>
      <c r="L113" s="284">
        <f>'01'!L113+'02'!L113+'03'!L113+'04'!L113+'05'!L113+'06'!L113+'07'!L113+'08'!L113+'09'!L113+'10'!L113+'11'!L113+'12'!L113</f>
        <v>0</v>
      </c>
      <c r="M113" s="286">
        <f>'01'!M113+'02'!M113+'03'!M113+'04'!M113+'05'!M113+'06'!M113+'07'!M113+'08'!M113+'09'!M113+'10'!M113+'11'!M113+'12'!M113</f>
        <v>0</v>
      </c>
      <c r="N113" s="284">
        <f>'01'!N113+'02'!N113+'03'!N113+'04'!N113+'05'!N113+'06'!N113+'07'!N113+'08'!N113+'09'!N113+'10'!N113+'11'!N113+'12'!N113</f>
        <v>0</v>
      </c>
      <c r="O113" s="286">
        <f>'01'!O113+'02'!O113+'03'!O113+'04'!O113+'05'!O113+'06'!O113+'07'!O113+'08'!O113+'09'!O113+'10'!O113+'11'!O113+'12'!O113</f>
        <v>0</v>
      </c>
      <c r="P113" s="284">
        <f>'01'!P113+'02'!P113+'03'!P113+'04'!P113+'05'!P113+'06'!P113+'07'!P113+'08'!P113+'09'!P113+'10'!P113+'11'!P113+'12'!P113</f>
        <v>0</v>
      </c>
      <c r="Q113" s="286">
        <f>'01'!Q113+'02'!Q113+'03'!Q113+'04'!Q113+'05'!Q113+'06'!Q113+'07'!Q113+'08'!Q113+'09'!Q113+'10'!Q113+'11'!Q113+'12'!Q113</f>
        <v>0</v>
      </c>
      <c r="R113" s="284">
        <f>'01'!R113+'02'!R113+'03'!R113+'04'!R113+'05'!R113+'06'!R113+'07'!R113+'08'!R113+'09'!R113+'10'!R113+'11'!R113+'12'!R113</f>
        <v>0</v>
      </c>
      <c r="S113" s="286">
        <f>'01'!S113+'02'!S113+'03'!S113+'04'!S113+'05'!S113+'06'!S113+'07'!S113+'08'!S113+'09'!S113+'10'!S113+'11'!S113+'12'!S113</f>
        <v>0</v>
      </c>
      <c r="T113" s="284">
        <f>'01'!T113+'02'!T113+'03'!T113+'04'!T113+'05'!T113+'06'!T113+'07'!T113+'08'!T113+'09'!T113+'10'!T113+'11'!T113+'12'!T113</f>
        <v>0</v>
      </c>
      <c r="U113" s="286">
        <f>'01'!U113+'02'!U113+'03'!U113+'04'!U113+'05'!U113+'06'!U113+'07'!U113+'08'!U113+'09'!U113+'10'!U113+'11'!U113+'12'!U113</f>
        <v>0</v>
      </c>
      <c r="V113" s="284">
        <f>'01'!V113+'02'!V113+'03'!V113+'04'!V113+'05'!V113+'06'!V113+'07'!V113+'08'!V113+'09'!V113+'10'!V113+'11'!V113+'12'!V113</f>
        <v>0</v>
      </c>
      <c r="W113" s="286">
        <f>'01'!W113+'02'!W113+'03'!W113+'04'!W113+'05'!W113+'06'!W113+'07'!W113+'08'!W113+'09'!W113+'10'!W113+'11'!W113+'12'!W113</f>
        <v>0</v>
      </c>
      <c r="X113" s="284">
        <f>'01'!X113+'02'!X113+'03'!X113+'04'!X113+'05'!X113+'06'!X113+'07'!X113+'08'!X113+'09'!X113+'10'!X113+'11'!X113+'12'!X113</f>
        <v>0</v>
      </c>
      <c r="Y113" s="286">
        <f>'01'!Y113+'02'!Y113+'03'!Y113+'04'!Y113+'05'!Y113+'06'!Y113+'07'!Y113+'08'!Y113+'09'!Y113+'10'!Y113+'11'!Y113+'12'!Y113</f>
        <v>0</v>
      </c>
      <c r="Z113" s="284">
        <f>'01'!Z113+'02'!Z113+'03'!Z113+'04'!Z113+'05'!Z113+'06'!Z113+'07'!Z113+'08'!Z113+'09'!Z113+'10'!Z113+'11'!Z113+'12'!Z113</f>
        <v>0</v>
      </c>
      <c r="AA113" s="286">
        <f>'01'!AA113+'02'!AA113+'03'!AA113+'04'!AA113+'05'!AA113+'06'!AA113+'07'!AA113+'08'!AA113+'09'!AA113+'10'!AA113+'11'!AA113+'12'!AA113</f>
        <v>0</v>
      </c>
      <c r="AB113" s="284">
        <f>'01'!AB113+'02'!AB113+'03'!AB113+'04'!AB113+'05'!AB113+'06'!AB113+'07'!AB113+'08'!AB113+'09'!AB113+'10'!AB113+'11'!AB113+'12'!AB113</f>
        <v>0</v>
      </c>
      <c r="AC113" s="286">
        <f>'01'!AC113+'02'!AC113+'03'!AC113+'04'!AC113+'05'!AC113+'06'!AC113+'07'!AC113+'08'!AC113+'09'!AC113+'10'!AC113+'11'!AC113+'12'!AC113</f>
        <v>0</v>
      </c>
      <c r="AD113" s="284">
        <f>'01'!AD113+'02'!AD113+'03'!AD113+'04'!AD113+'05'!AD113+'06'!AD113+'07'!AD113+'08'!AD113+'09'!AD113+'10'!AD113+'11'!AD113+'12'!AD113</f>
        <v>0</v>
      </c>
      <c r="AE113" s="286">
        <f>'01'!AE113+'02'!AE113+'03'!AE113+'04'!AE113+'05'!AE113+'06'!AE113+'07'!AE113+'08'!AE113+'09'!AE113+'10'!AE113+'11'!AE113+'12'!AE113</f>
        <v>0</v>
      </c>
      <c r="AF113" s="284">
        <f>'01'!AF113+'02'!AF113+'03'!AF113+'04'!AF113+'05'!AF113+'06'!AF113+'07'!AF113+'08'!AF113+'09'!AF113+'10'!AF113+'11'!AF113+'12'!AF113</f>
        <v>0</v>
      </c>
      <c r="AG113" s="286">
        <f>'01'!AG113+'02'!AG113+'03'!AG113+'04'!AG113+'05'!AG113+'06'!AG113+'07'!AG113+'08'!AG113+'09'!AG113+'10'!AG113+'11'!AG113+'12'!AG113</f>
        <v>0</v>
      </c>
      <c r="AH113" s="284">
        <f>'01'!AH113+'02'!AH113+'03'!AH113+'04'!AH113+'05'!AH113+'06'!AH113+'07'!AH113+'08'!AH113+'09'!AH113+'10'!AH113+'11'!AH113+'12'!AH113</f>
        <v>0</v>
      </c>
      <c r="AI113" s="286">
        <f>'01'!AI113+'02'!AI113+'03'!AI113+'04'!AI113+'05'!AI113+'06'!AI113+'07'!AI113+'08'!AI113+'09'!AI113+'10'!AI113+'11'!AI113+'12'!AI113</f>
        <v>0</v>
      </c>
      <c r="AJ113" s="284">
        <f>'01'!AJ113+'02'!AJ113+'03'!AJ113+'04'!AJ113+'05'!AJ113+'06'!AJ113+'07'!AJ113+'08'!AJ113+'09'!AJ113+'10'!AJ113+'11'!AJ113+'12'!AJ113</f>
        <v>0</v>
      </c>
      <c r="AK113" s="286">
        <f>'01'!AK113+'02'!AK113+'03'!AK113+'04'!AK113+'05'!AK113+'06'!AK113+'07'!AK113+'08'!AK113+'09'!AK113+'10'!AK113+'11'!AK113+'12'!AK113</f>
        <v>0</v>
      </c>
      <c r="AL113" s="288">
        <f>'01'!AL113+'02'!AL113+'03'!AL113+'04'!AL113+'05'!AL113+'06'!AL113+'07'!AL113+'08'!AL113+'09'!AL113+'10'!AL113+'11'!AL113+'12'!AL113</f>
        <v>0</v>
      </c>
      <c r="AM113" s="377">
        <f>'01'!AM113+'02'!AM113+'03'!AM113+'04'!AM113+'05'!AM113+'06'!AM113+'07'!AM113+'08'!AM113+'09'!AM113+'10'!AM113+'11'!AM113+'12'!AM113</f>
        <v>0</v>
      </c>
      <c r="AN113" s="287">
        <f>'01'!AN113+'02'!AN113+'03'!AN113+'04'!AN113+'05'!AN113+'06'!AN113+'07'!AN113+'08'!AN113+'09'!AN113+'10'!AN113+'11'!AN113+'12'!AN113</f>
        <v>0</v>
      </c>
      <c r="AO113" s="367">
        <f>'01'!AO113+'02'!AO113+'03'!AO113+'04'!AO113+'05'!AO113+'06'!AO113+'07'!AO113+'08'!AO113+'09'!AO113+'10'!AO113+'11'!AO113+'12'!AO113</f>
        <v>0</v>
      </c>
      <c r="AP113" s="287">
        <f>'01'!AP113+'02'!AP113+'03'!AP113+'04'!AP113+'05'!AP113+'06'!AP113+'07'!AP113+'08'!AP113+'09'!AP113+'10'!AP113+'11'!AP113+'12'!AP113</f>
        <v>0</v>
      </c>
      <c r="AQ113" s="367">
        <f>'01'!AQ113+'02'!AQ113+'03'!AQ113+'04'!AQ113+'05'!AQ113+'06'!AQ113+'07'!AQ113+'08'!AQ113+'09'!AQ113+'10'!AQ113+'11'!AQ113+'12'!AQ113</f>
        <v>0</v>
      </c>
      <c r="AR113" s="287">
        <f>'01'!AR113+'02'!AR113+'03'!AR113+'04'!AR113+'05'!AR113+'06'!AR113+'07'!AR113+'08'!AR113+'09'!AR113+'10'!AR113+'11'!AR113+'12'!AR113</f>
        <v>0</v>
      </c>
      <c r="AS113" s="287">
        <f>'01'!AS113+'02'!AS113+'03'!AS113+'04'!AS113+'05'!AS113+'06'!AS113+'07'!AS113+'08'!AS113+'09'!AS113+'10'!AS113+'11'!AS113+'12'!AS113</f>
        <v>0</v>
      </c>
      <c r="AT113" s="398"/>
      <c r="AU113" s="254"/>
      <c r="AV113" s="254"/>
      <c r="AW113" s="254"/>
      <c r="AX113" s="254"/>
      <c r="AY113" s="254"/>
      <c r="AZ113" s="254"/>
      <c r="BA113" s="254"/>
      <c r="BB113" s="254"/>
      <c r="BC113" s="254"/>
      <c r="BD113" s="254"/>
      <c r="BE113" s="212"/>
      <c r="BF113" s="212"/>
      <c r="BG113" s="212"/>
      <c r="BX113" s="201"/>
      <c r="CA113" s="255" t="str">
        <f t="shared" si="31"/>
        <v/>
      </c>
      <c r="CB113" s="255" t="str">
        <f t="shared" si="32"/>
        <v/>
      </c>
      <c r="CC113" s="255" t="str">
        <f t="shared" si="33"/>
        <v/>
      </c>
      <c r="CD113" s="255" t="str">
        <f t="shared" si="34"/>
        <v/>
      </c>
      <c r="CE113" s="255" t="str">
        <f t="shared" si="35"/>
        <v/>
      </c>
      <c r="CF113" s="255" t="str">
        <f t="shared" si="36"/>
        <v/>
      </c>
      <c r="CG113" s="256">
        <f t="shared" si="37"/>
        <v>0</v>
      </c>
      <c r="CH113" s="256">
        <f t="shared" si="38"/>
        <v>0</v>
      </c>
      <c r="CI113" s="256">
        <f t="shared" si="39"/>
        <v>0</v>
      </c>
      <c r="CJ113" s="256">
        <f t="shared" si="40"/>
        <v>0</v>
      </c>
      <c r="CK113" s="256">
        <f t="shared" si="41"/>
        <v>0</v>
      </c>
      <c r="CL113" s="338">
        <f t="shared" si="42"/>
        <v>0</v>
      </c>
    </row>
    <row r="114" spans="1:90" ht="16.350000000000001" customHeight="1" x14ac:dyDescent="0.2">
      <c r="A114" s="625" t="s">
        <v>198</v>
      </c>
      <c r="B114" s="393" t="s">
        <v>176</v>
      </c>
      <c r="C114" s="394">
        <f t="shared" si="28"/>
        <v>0</v>
      </c>
      <c r="D114" s="395">
        <f t="shared" si="29"/>
        <v>0</v>
      </c>
      <c r="E114" s="396">
        <f t="shared" si="30"/>
        <v>0</v>
      </c>
      <c r="F114" s="234">
        <f>'01'!F114+'02'!F114+'03'!F114+'04'!F114+'05'!F114+'06'!F114+'07'!F114+'08'!F114+'09'!F114+'10'!F114+'11'!F114+'12'!F114</f>
        <v>0</v>
      </c>
      <c r="G114" s="238">
        <f>'01'!G114+'02'!G114+'03'!G114+'04'!G114+'05'!G114+'06'!G114+'07'!G114+'08'!G114+'09'!G114+'10'!G114+'11'!G114+'12'!G114</f>
        <v>0</v>
      </c>
      <c r="H114" s="234">
        <f>'01'!H114+'02'!H114+'03'!H114+'04'!H114+'05'!H114+'06'!H114+'07'!H114+'08'!H114+'09'!H114+'10'!H114+'11'!H114+'12'!H114</f>
        <v>0</v>
      </c>
      <c r="I114" s="238">
        <f>'01'!I114+'02'!I114+'03'!I114+'04'!I114+'05'!I114+'06'!I114+'07'!I114+'08'!I114+'09'!I114+'10'!I114+'11'!I114+'12'!I114</f>
        <v>0</v>
      </c>
      <c r="J114" s="234">
        <f>'01'!J114+'02'!J114+'03'!J114+'04'!J114+'05'!J114+'06'!J114+'07'!J114+'08'!J114+'09'!J114+'10'!J114+'11'!J114+'12'!J114</f>
        <v>0</v>
      </c>
      <c r="K114" s="247">
        <f>'01'!K114+'02'!K114+'03'!K114+'04'!K114+'05'!K114+'06'!K114+'07'!K114+'08'!K114+'09'!K114+'10'!K114+'11'!K114+'12'!K114</f>
        <v>0</v>
      </c>
      <c r="L114" s="234">
        <f>'01'!L114+'02'!L114+'03'!L114+'04'!L114+'05'!L114+'06'!L114+'07'!L114+'08'!L114+'09'!L114+'10'!L114+'11'!L114+'12'!L114</f>
        <v>0</v>
      </c>
      <c r="M114" s="247">
        <f>'01'!M114+'02'!M114+'03'!M114+'04'!M114+'05'!M114+'06'!M114+'07'!M114+'08'!M114+'09'!M114+'10'!M114+'11'!M114+'12'!M114</f>
        <v>0</v>
      </c>
      <c r="N114" s="234">
        <f>'01'!N114+'02'!N114+'03'!N114+'04'!N114+'05'!N114+'06'!N114+'07'!N114+'08'!N114+'09'!N114+'10'!N114+'11'!N114+'12'!N114</f>
        <v>0</v>
      </c>
      <c r="O114" s="247">
        <f>'01'!O114+'02'!O114+'03'!O114+'04'!O114+'05'!O114+'06'!O114+'07'!O114+'08'!O114+'09'!O114+'10'!O114+'11'!O114+'12'!O114</f>
        <v>0</v>
      </c>
      <c r="P114" s="234">
        <f>'01'!P114+'02'!P114+'03'!P114+'04'!P114+'05'!P114+'06'!P114+'07'!P114+'08'!P114+'09'!P114+'10'!P114+'11'!P114+'12'!P114</f>
        <v>0</v>
      </c>
      <c r="Q114" s="247">
        <f>'01'!Q114+'02'!Q114+'03'!Q114+'04'!Q114+'05'!Q114+'06'!Q114+'07'!Q114+'08'!Q114+'09'!Q114+'10'!Q114+'11'!Q114+'12'!Q114</f>
        <v>0</v>
      </c>
      <c r="R114" s="234">
        <f>'01'!R114+'02'!R114+'03'!R114+'04'!R114+'05'!R114+'06'!R114+'07'!R114+'08'!R114+'09'!R114+'10'!R114+'11'!R114+'12'!R114</f>
        <v>0</v>
      </c>
      <c r="S114" s="247">
        <f>'01'!S114+'02'!S114+'03'!S114+'04'!S114+'05'!S114+'06'!S114+'07'!S114+'08'!S114+'09'!S114+'10'!S114+'11'!S114+'12'!S114</f>
        <v>0</v>
      </c>
      <c r="T114" s="234">
        <f>'01'!T114+'02'!T114+'03'!T114+'04'!T114+'05'!T114+'06'!T114+'07'!T114+'08'!T114+'09'!T114+'10'!T114+'11'!T114+'12'!T114</f>
        <v>0</v>
      </c>
      <c r="U114" s="247">
        <f>'01'!U114+'02'!U114+'03'!U114+'04'!U114+'05'!U114+'06'!U114+'07'!U114+'08'!U114+'09'!U114+'10'!U114+'11'!U114+'12'!U114</f>
        <v>0</v>
      </c>
      <c r="V114" s="234">
        <f>'01'!V114+'02'!V114+'03'!V114+'04'!V114+'05'!V114+'06'!V114+'07'!V114+'08'!V114+'09'!V114+'10'!V114+'11'!V114+'12'!V114</f>
        <v>0</v>
      </c>
      <c r="W114" s="238">
        <f>'01'!W114+'02'!W114+'03'!W114+'04'!W114+'05'!W114+'06'!W114+'07'!W114+'08'!W114+'09'!W114+'10'!W114+'11'!W114+'12'!W114</f>
        <v>0</v>
      </c>
      <c r="X114" s="234">
        <f>'01'!X114+'02'!X114+'03'!X114+'04'!X114+'05'!X114+'06'!X114+'07'!X114+'08'!X114+'09'!X114+'10'!X114+'11'!X114+'12'!X114</f>
        <v>0</v>
      </c>
      <c r="Y114" s="247">
        <f>'01'!Y114+'02'!Y114+'03'!Y114+'04'!Y114+'05'!Y114+'06'!Y114+'07'!Y114+'08'!Y114+'09'!Y114+'10'!Y114+'11'!Y114+'12'!Y114</f>
        <v>0</v>
      </c>
      <c r="Z114" s="234">
        <f>'01'!Z114+'02'!Z114+'03'!Z114+'04'!Z114+'05'!Z114+'06'!Z114+'07'!Z114+'08'!Z114+'09'!Z114+'10'!Z114+'11'!Z114+'12'!Z114</f>
        <v>0</v>
      </c>
      <c r="AA114" s="247">
        <f>'01'!AA114+'02'!AA114+'03'!AA114+'04'!AA114+'05'!AA114+'06'!AA114+'07'!AA114+'08'!AA114+'09'!AA114+'10'!AA114+'11'!AA114+'12'!AA114</f>
        <v>0</v>
      </c>
      <c r="AB114" s="234">
        <f>'01'!AB114+'02'!AB114+'03'!AB114+'04'!AB114+'05'!AB114+'06'!AB114+'07'!AB114+'08'!AB114+'09'!AB114+'10'!AB114+'11'!AB114+'12'!AB114</f>
        <v>0</v>
      </c>
      <c r="AC114" s="247">
        <f>'01'!AC114+'02'!AC114+'03'!AC114+'04'!AC114+'05'!AC114+'06'!AC114+'07'!AC114+'08'!AC114+'09'!AC114+'10'!AC114+'11'!AC114+'12'!AC114</f>
        <v>0</v>
      </c>
      <c r="AD114" s="234">
        <f>'01'!AD114+'02'!AD114+'03'!AD114+'04'!AD114+'05'!AD114+'06'!AD114+'07'!AD114+'08'!AD114+'09'!AD114+'10'!AD114+'11'!AD114+'12'!AD114</f>
        <v>0</v>
      </c>
      <c r="AE114" s="247">
        <f>'01'!AE114+'02'!AE114+'03'!AE114+'04'!AE114+'05'!AE114+'06'!AE114+'07'!AE114+'08'!AE114+'09'!AE114+'10'!AE114+'11'!AE114+'12'!AE114</f>
        <v>0</v>
      </c>
      <c r="AF114" s="234">
        <f>'01'!AF114+'02'!AF114+'03'!AF114+'04'!AF114+'05'!AF114+'06'!AF114+'07'!AF114+'08'!AF114+'09'!AF114+'10'!AF114+'11'!AF114+'12'!AF114</f>
        <v>0</v>
      </c>
      <c r="AG114" s="247">
        <f>'01'!AG114+'02'!AG114+'03'!AG114+'04'!AG114+'05'!AG114+'06'!AG114+'07'!AG114+'08'!AG114+'09'!AG114+'10'!AG114+'11'!AG114+'12'!AG114</f>
        <v>0</v>
      </c>
      <c r="AH114" s="234">
        <f>'01'!AH114+'02'!AH114+'03'!AH114+'04'!AH114+'05'!AH114+'06'!AH114+'07'!AH114+'08'!AH114+'09'!AH114+'10'!AH114+'11'!AH114+'12'!AH114</f>
        <v>0</v>
      </c>
      <c r="AI114" s="247">
        <f>'01'!AI114+'02'!AI114+'03'!AI114+'04'!AI114+'05'!AI114+'06'!AI114+'07'!AI114+'08'!AI114+'09'!AI114+'10'!AI114+'11'!AI114+'12'!AI114</f>
        <v>0</v>
      </c>
      <c r="AJ114" s="234">
        <f>'01'!AJ114+'02'!AJ114+'03'!AJ114+'04'!AJ114+'05'!AJ114+'06'!AJ114+'07'!AJ114+'08'!AJ114+'09'!AJ114+'10'!AJ114+'11'!AJ114+'12'!AJ114</f>
        <v>0</v>
      </c>
      <c r="AK114" s="247">
        <f>'01'!AK114+'02'!AK114+'03'!AK114+'04'!AK114+'05'!AK114+'06'!AK114+'07'!AK114+'08'!AK114+'09'!AK114+'10'!AK114+'11'!AK114+'12'!AK114</f>
        <v>0</v>
      </c>
      <c r="AL114" s="397">
        <f>'01'!AL114+'02'!AL114+'03'!AL114+'04'!AL114+'05'!AL114+'06'!AL114+'07'!AL114+'08'!AL114+'09'!AL114+'10'!AL114+'11'!AL114+'12'!AL114</f>
        <v>0</v>
      </c>
      <c r="AM114" s="344">
        <f>'01'!AM114+'02'!AM114+'03'!AM114+'04'!AM114+'05'!AM114+'06'!AM114+'07'!AM114+'08'!AM114+'09'!AM114+'10'!AM114+'11'!AM114+'12'!AM114</f>
        <v>0</v>
      </c>
      <c r="AN114" s="238">
        <f>'01'!AN114+'02'!AN114+'03'!AN114+'04'!AN114+'05'!AN114+'06'!AN114+'07'!AN114+'08'!AN114+'09'!AN114+'10'!AN114+'11'!AN114+'12'!AN114</f>
        <v>0</v>
      </c>
      <c r="AO114" s="346">
        <f>'01'!AO114+'02'!AO114+'03'!AO114+'04'!AO114+'05'!AO114+'06'!AO114+'07'!AO114+'08'!AO114+'09'!AO114+'10'!AO114+'11'!AO114+'12'!AO114</f>
        <v>0</v>
      </c>
      <c r="AP114" s="238">
        <f>'01'!AP114+'02'!AP114+'03'!AP114+'04'!AP114+'05'!AP114+'06'!AP114+'07'!AP114+'08'!AP114+'09'!AP114+'10'!AP114+'11'!AP114+'12'!AP114</f>
        <v>0</v>
      </c>
      <c r="AQ114" s="346">
        <f>'01'!AQ114+'02'!AQ114+'03'!AQ114+'04'!AQ114+'05'!AQ114+'06'!AQ114+'07'!AQ114+'08'!AQ114+'09'!AQ114+'10'!AQ114+'11'!AQ114+'12'!AQ114</f>
        <v>0</v>
      </c>
      <c r="AR114" s="238">
        <f>'01'!AR114+'02'!AR114+'03'!AR114+'04'!AR114+'05'!AR114+'06'!AR114+'07'!AR114+'08'!AR114+'09'!AR114+'10'!AR114+'11'!AR114+'12'!AR114</f>
        <v>0</v>
      </c>
      <c r="AS114" s="238">
        <f>'01'!AS114+'02'!AS114+'03'!AS114+'04'!AS114+'05'!AS114+'06'!AS114+'07'!AS114+'08'!AS114+'09'!AS114+'10'!AS114+'11'!AS114+'12'!AS114</f>
        <v>0</v>
      </c>
      <c r="AT114" s="398"/>
      <c r="AU114" s="254"/>
      <c r="AV114" s="254"/>
      <c r="AW114" s="254"/>
      <c r="AX114" s="254"/>
      <c r="AY114" s="254"/>
      <c r="AZ114" s="254"/>
      <c r="BA114" s="254"/>
      <c r="BB114" s="254"/>
      <c r="BC114" s="254"/>
      <c r="BD114" s="254"/>
      <c r="BE114" s="212"/>
      <c r="BF114" s="212"/>
      <c r="BG114" s="212"/>
      <c r="BX114" s="201"/>
      <c r="CA114" s="255" t="str">
        <f t="shared" si="31"/>
        <v/>
      </c>
      <c r="CB114" s="255" t="str">
        <f t="shared" si="32"/>
        <v/>
      </c>
      <c r="CC114" s="255" t="str">
        <f t="shared" si="33"/>
        <v/>
      </c>
      <c r="CD114" s="255" t="str">
        <f t="shared" si="34"/>
        <v/>
      </c>
      <c r="CE114" s="255" t="str">
        <f t="shared" si="35"/>
        <v/>
      </c>
      <c r="CF114" s="255" t="str">
        <f t="shared" si="36"/>
        <v/>
      </c>
      <c r="CG114" s="256">
        <f t="shared" si="37"/>
        <v>0</v>
      </c>
      <c r="CH114" s="256">
        <f t="shared" si="38"/>
        <v>0</v>
      </c>
      <c r="CI114" s="256">
        <f t="shared" si="39"/>
        <v>0</v>
      </c>
      <c r="CJ114" s="256">
        <f t="shared" si="40"/>
        <v>0</v>
      </c>
      <c r="CK114" s="256">
        <f t="shared" si="41"/>
        <v>0</v>
      </c>
      <c r="CL114" s="338">
        <f t="shared" si="42"/>
        <v>0</v>
      </c>
    </row>
    <row r="115" spans="1:90" ht="16.350000000000001" customHeight="1" x14ac:dyDescent="0.2">
      <c r="A115" s="627"/>
      <c r="B115" s="400" t="s">
        <v>177</v>
      </c>
      <c r="C115" s="371">
        <f t="shared" si="28"/>
        <v>1919</v>
      </c>
      <c r="D115" s="357">
        <f t="shared" si="29"/>
        <v>1454</v>
      </c>
      <c r="E115" s="358">
        <f t="shared" si="30"/>
        <v>465</v>
      </c>
      <c r="F115" s="284">
        <f>'01'!F115+'02'!F115+'03'!F115+'04'!F115+'05'!F115+'06'!F115+'07'!F115+'08'!F115+'09'!F115+'10'!F115+'11'!F115+'12'!F115</f>
        <v>3</v>
      </c>
      <c r="G115" s="287">
        <f>'01'!G115+'02'!G115+'03'!G115+'04'!G115+'05'!G115+'06'!G115+'07'!G115+'08'!G115+'09'!G115+'10'!G115+'11'!G115+'12'!G115</f>
        <v>3</v>
      </c>
      <c r="H115" s="284">
        <f>'01'!H115+'02'!H115+'03'!H115+'04'!H115+'05'!H115+'06'!H115+'07'!H115+'08'!H115+'09'!H115+'10'!H115+'11'!H115+'12'!H115</f>
        <v>1</v>
      </c>
      <c r="I115" s="287">
        <f>'01'!I115+'02'!I115+'03'!I115+'04'!I115+'05'!I115+'06'!I115+'07'!I115+'08'!I115+'09'!I115+'10'!I115+'11'!I115+'12'!I115</f>
        <v>0</v>
      </c>
      <c r="J115" s="284">
        <f>'01'!J115+'02'!J115+'03'!J115+'04'!J115+'05'!J115+'06'!J115+'07'!J115+'08'!J115+'09'!J115+'10'!J115+'11'!J115+'12'!J115</f>
        <v>1</v>
      </c>
      <c r="K115" s="286">
        <f>'01'!K115+'02'!K115+'03'!K115+'04'!K115+'05'!K115+'06'!K115+'07'!K115+'08'!K115+'09'!K115+'10'!K115+'11'!K115+'12'!K115</f>
        <v>0</v>
      </c>
      <c r="L115" s="284">
        <f>'01'!L115+'02'!L115+'03'!L115+'04'!L115+'05'!L115+'06'!L115+'07'!L115+'08'!L115+'09'!L115+'10'!L115+'11'!L115+'12'!L115</f>
        <v>15</v>
      </c>
      <c r="M115" s="286">
        <f>'01'!M115+'02'!M115+'03'!M115+'04'!M115+'05'!M115+'06'!M115+'07'!M115+'08'!M115+'09'!M115+'10'!M115+'11'!M115+'12'!M115</f>
        <v>0</v>
      </c>
      <c r="N115" s="284">
        <f>'01'!N115+'02'!N115+'03'!N115+'04'!N115+'05'!N115+'06'!N115+'07'!N115+'08'!N115+'09'!N115+'10'!N115+'11'!N115+'12'!N115</f>
        <v>109</v>
      </c>
      <c r="O115" s="286">
        <f>'01'!O115+'02'!O115+'03'!O115+'04'!O115+'05'!O115+'06'!O115+'07'!O115+'08'!O115+'09'!O115+'10'!O115+'11'!O115+'12'!O115</f>
        <v>6</v>
      </c>
      <c r="P115" s="284">
        <f>'01'!P115+'02'!P115+'03'!P115+'04'!P115+'05'!P115+'06'!P115+'07'!P115+'08'!P115+'09'!P115+'10'!P115+'11'!P115+'12'!P115</f>
        <v>195</v>
      </c>
      <c r="Q115" s="286">
        <f>'01'!Q115+'02'!Q115+'03'!Q115+'04'!Q115+'05'!Q115+'06'!Q115+'07'!Q115+'08'!Q115+'09'!Q115+'10'!Q115+'11'!Q115+'12'!Q115</f>
        <v>53</v>
      </c>
      <c r="R115" s="284">
        <f>'01'!R115+'02'!R115+'03'!R115+'04'!R115+'05'!R115+'06'!R115+'07'!R115+'08'!R115+'09'!R115+'10'!R115+'11'!R115+'12'!R115</f>
        <v>256</v>
      </c>
      <c r="S115" s="286">
        <f>'01'!S115+'02'!S115+'03'!S115+'04'!S115+'05'!S115+'06'!S115+'07'!S115+'08'!S115+'09'!S115+'10'!S115+'11'!S115+'12'!S115</f>
        <v>82</v>
      </c>
      <c r="T115" s="284">
        <f>'01'!T115+'02'!T115+'03'!T115+'04'!T115+'05'!T115+'06'!T115+'07'!T115+'08'!T115+'09'!T115+'10'!T115+'11'!T115+'12'!T115</f>
        <v>195</v>
      </c>
      <c r="U115" s="286">
        <f>'01'!U115+'02'!U115+'03'!U115+'04'!U115+'05'!U115+'06'!U115+'07'!U115+'08'!U115+'09'!U115+'10'!U115+'11'!U115+'12'!U115</f>
        <v>84</v>
      </c>
      <c r="V115" s="284">
        <f>'01'!V115+'02'!V115+'03'!V115+'04'!V115+'05'!V115+'06'!V115+'07'!V115+'08'!V115+'09'!V115+'10'!V115+'11'!V115+'12'!V115</f>
        <v>181</v>
      </c>
      <c r="W115" s="286">
        <f>'01'!W115+'02'!W115+'03'!W115+'04'!W115+'05'!W115+'06'!W115+'07'!W115+'08'!W115+'09'!W115+'10'!W115+'11'!W115+'12'!W115</f>
        <v>86</v>
      </c>
      <c r="X115" s="284">
        <f>'01'!X115+'02'!X115+'03'!X115+'04'!X115+'05'!X115+'06'!X115+'07'!X115+'08'!X115+'09'!X115+'10'!X115+'11'!X115+'12'!X115</f>
        <v>167</v>
      </c>
      <c r="Y115" s="286">
        <f>'01'!Y115+'02'!Y115+'03'!Y115+'04'!Y115+'05'!Y115+'06'!Y115+'07'!Y115+'08'!Y115+'09'!Y115+'10'!Y115+'11'!Y115+'12'!Y115</f>
        <v>64</v>
      </c>
      <c r="Z115" s="284">
        <f>'01'!Z115+'02'!Z115+'03'!Z115+'04'!Z115+'05'!Z115+'06'!Z115+'07'!Z115+'08'!Z115+'09'!Z115+'10'!Z115+'11'!Z115+'12'!Z115</f>
        <v>153</v>
      </c>
      <c r="AA115" s="286">
        <f>'01'!AA115+'02'!AA115+'03'!AA115+'04'!AA115+'05'!AA115+'06'!AA115+'07'!AA115+'08'!AA115+'09'!AA115+'10'!AA115+'11'!AA115+'12'!AA115</f>
        <v>49</v>
      </c>
      <c r="AB115" s="284">
        <f>'01'!AB115+'02'!AB115+'03'!AB115+'04'!AB115+'05'!AB115+'06'!AB115+'07'!AB115+'08'!AB115+'09'!AB115+'10'!AB115+'11'!AB115+'12'!AB115</f>
        <v>103</v>
      </c>
      <c r="AC115" s="286">
        <f>'01'!AC115+'02'!AC115+'03'!AC115+'04'!AC115+'05'!AC115+'06'!AC115+'07'!AC115+'08'!AC115+'09'!AC115+'10'!AC115+'11'!AC115+'12'!AC115</f>
        <v>13</v>
      </c>
      <c r="AD115" s="284">
        <f>'01'!AD115+'02'!AD115+'03'!AD115+'04'!AD115+'05'!AD115+'06'!AD115+'07'!AD115+'08'!AD115+'09'!AD115+'10'!AD115+'11'!AD115+'12'!AD115</f>
        <v>15</v>
      </c>
      <c r="AE115" s="286">
        <f>'01'!AE115+'02'!AE115+'03'!AE115+'04'!AE115+'05'!AE115+'06'!AE115+'07'!AE115+'08'!AE115+'09'!AE115+'10'!AE115+'11'!AE115+'12'!AE115</f>
        <v>13</v>
      </c>
      <c r="AF115" s="284">
        <f>'01'!AF115+'02'!AF115+'03'!AF115+'04'!AF115+'05'!AF115+'06'!AF115+'07'!AF115+'08'!AF115+'09'!AF115+'10'!AF115+'11'!AF115+'12'!AF115</f>
        <v>20</v>
      </c>
      <c r="AG115" s="286">
        <f>'01'!AG115+'02'!AG115+'03'!AG115+'04'!AG115+'05'!AG115+'06'!AG115+'07'!AG115+'08'!AG115+'09'!AG115+'10'!AG115+'11'!AG115+'12'!AG115</f>
        <v>10</v>
      </c>
      <c r="AH115" s="284">
        <f>'01'!AH115+'02'!AH115+'03'!AH115+'04'!AH115+'05'!AH115+'06'!AH115+'07'!AH115+'08'!AH115+'09'!AH115+'10'!AH115+'11'!AH115+'12'!AH115</f>
        <v>31</v>
      </c>
      <c r="AI115" s="286">
        <f>'01'!AI115+'02'!AI115+'03'!AI115+'04'!AI115+'05'!AI115+'06'!AI115+'07'!AI115+'08'!AI115+'09'!AI115+'10'!AI115+'11'!AI115+'12'!AI115</f>
        <v>1</v>
      </c>
      <c r="AJ115" s="284">
        <f>'01'!AJ115+'02'!AJ115+'03'!AJ115+'04'!AJ115+'05'!AJ115+'06'!AJ115+'07'!AJ115+'08'!AJ115+'09'!AJ115+'10'!AJ115+'11'!AJ115+'12'!AJ115</f>
        <v>9</v>
      </c>
      <c r="AK115" s="286">
        <f>'01'!AK115+'02'!AK115+'03'!AK115+'04'!AK115+'05'!AK115+'06'!AK115+'07'!AK115+'08'!AK115+'09'!AK115+'10'!AK115+'11'!AK115+'12'!AK115</f>
        <v>0</v>
      </c>
      <c r="AL115" s="288">
        <f>'01'!AL115+'02'!AL115+'03'!AL115+'04'!AL115+'05'!AL115+'06'!AL115+'07'!AL115+'08'!AL115+'09'!AL115+'10'!AL115+'11'!AL115+'12'!AL115</f>
        <v>0</v>
      </c>
      <c r="AM115" s="377">
        <f>'01'!AM115+'02'!AM115+'03'!AM115+'04'!AM115+'05'!AM115+'06'!AM115+'07'!AM115+'08'!AM115+'09'!AM115+'10'!AM115+'11'!AM115+'12'!AM115</f>
        <v>1</v>
      </c>
      <c r="AN115" s="287">
        <f>'01'!AN115+'02'!AN115+'03'!AN115+'04'!AN115+'05'!AN115+'06'!AN115+'07'!AN115+'08'!AN115+'09'!AN115+'10'!AN115+'11'!AN115+'12'!AN115</f>
        <v>1919</v>
      </c>
      <c r="AO115" s="367">
        <f>'01'!AO115+'02'!AO115+'03'!AO115+'04'!AO115+'05'!AO115+'06'!AO115+'07'!AO115+'08'!AO115+'09'!AO115+'10'!AO115+'11'!AO115+'12'!AO115</f>
        <v>0</v>
      </c>
      <c r="AP115" s="287">
        <f>'01'!AP115+'02'!AP115+'03'!AP115+'04'!AP115+'05'!AP115+'06'!AP115+'07'!AP115+'08'!AP115+'09'!AP115+'10'!AP115+'11'!AP115+'12'!AP115</f>
        <v>0</v>
      </c>
      <c r="AQ115" s="367">
        <f>'01'!AQ115+'02'!AQ115+'03'!AQ115+'04'!AQ115+'05'!AQ115+'06'!AQ115+'07'!AQ115+'08'!AQ115+'09'!AQ115+'10'!AQ115+'11'!AQ115+'12'!AQ115</f>
        <v>0</v>
      </c>
      <c r="AR115" s="287">
        <f>'01'!AR115+'02'!AR115+'03'!AR115+'04'!AR115+'05'!AR115+'06'!AR115+'07'!AR115+'08'!AR115+'09'!AR115+'10'!AR115+'11'!AR115+'12'!AR115</f>
        <v>0</v>
      </c>
      <c r="AS115" s="287">
        <f>'01'!AS115+'02'!AS115+'03'!AS115+'04'!AS115+'05'!AS115+'06'!AS115+'07'!AS115+'08'!AS115+'09'!AS115+'10'!AS115+'11'!AS115+'12'!AS115</f>
        <v>0</v>
      </c>
      <c r="AT115" s="398"/>
      <c r="AU115" s="254"/>
      <c r="AV115" s="254"/>
      <c r="AW115" s="254"/>
      <c r="AX115" s="254"/>
      <c r="AY115" s="254"/>
      <c r="AZ115" s="254"/>
      <c r="BA115" s="254"/>
      <c r="BB115" s="254"/>
      <c r="BC115" s="254"/>
      <c r="BD115" s="254"/>
      <c r="BE115" s="212"/>
      <c r="BF115" s="212"/>
      <c r="BG115" s="212"/>
      <c r="BX115" s="201"/>
      <c r="CA115" s="255" t="str">
        <f t="shared" si="31"/>
        <v/>
      </c>
      <c r="CB115" s="255" t="str">
        <f t="shared" si="32"/>
        <v/>
      </c>
      <c r="CC115" s="255" t="str">
        <f t="shared" si="33"/>
        <v/>
      </c>
      <c r="CD115" s="255" t="str">
        <f t="shared" si="34"/>
        <v/>
      </c>
      <c r="CE115" s="255" t="str">
        <f t="shared" si="35"/>
        <v/>
      </c>
      <c r="CF115" s="255" t="str">
        <f t="shared" si="36"/>
        <v/>
      </c>
      <c r="CG115" s="256">
        <f t="shared" si="37"/>
        <v>0</v>
      </c>
      <c r="CH115" s="256">
        <f t="shared" si="38"/>
        <v>0</v>
      </c>
      <c r="CI115" s="256">
        <f t="shared" si="39"/>
        <v>0</v>
      </c>
      <c r="CJ115" s="256">
        <f t="shared" si="40"/>
        <v>0</v>
      </c>
      <c r="CK115" s="256">
        <f t="shared" si="41"/>
        <v>0</v>
      </c>
      <c r="CL115" s="338">
        <f t="shared" si="42"/>
        <v>0</v>
      </c>
    </row>
    <row r="116" spans="1:90" ht="16.350000000000001" customHeight="1" x14ac:dyDescent="0.2">
      <c r="A116" s="625" t="s">
        <v>199</v>
      </c>
      <c r="B116" s="393" t="s">
        <v>176</v>
      </c>
      <c r="C116" s="394">
        <f t="shared" si="28"/>
        <v>0</v>
      </c>
      <c r="D116" s="395">
        <f t="shared" si="29"/>
        <v>0</v>
      </c>
      <c r="E116" s="396">
        <f t="shared" si="30"/>
        <v>0</v>
      </c>
      <c r="F116" s="234">
        <f>'01'!F116+'02'!F116+'03'!F116+'04'!F116+'05'!F116+'06'!F116+'07'!F116+'08'!F116+'09'!F116+'10'!F116+'11'!F116+'12'!F116</f>
        <v>0</v>
      </c>
      <c r="G116" s="238">
        <f>'01'!G116+'02'!G116+'03'!G116+'04'!G116+'05'!G116+'06'!G116+'07'!G116+'08'!G116+'09'!G116+'10'!G116+'11'!G116+'12'!G116</f>
        <v>0</v>
      </c>
      <c r="H116" s="234">
        <f>'01'!H116+'02'!H116+'03'!H116+'04'!H116+'05'!H116+'06'!H116+'07'!H116+'08'!H116+'09'!H116+'10'!H116+'11'!H116+'12'!H116</f>
        <v>0</v>
      </c>
      <c r="I116" s="238">
        <f>'01'!I116+'02'!I116+'03'!I116+'04'!I116+'05'!I116+'06'!I116+'07'!I116+'08'!I116+'09'!I116+'10'!I116+'11'!I116+'12'!I116</f>
        <v>0</v>
      </c>
      <c r="J116" s="234">
        <f>'01'!J116+'02'!J116+'03'!J116+'04'!J116+'05'!J116+'06'!J116+'07'!J116+'08'!J116+'09'!J116+'10'!J116+'11'!J116+'12'!J116</f>
        <v>0</v>
      </c>
      <c r="K116" s="247">
        <f>'01'!K116+'02'!K116+'03'!K116+'04'!K116+'05'!K116+'06'!K116+'07'!K116+'08'!K116+'09'!K116+'10'!K116+'11'!K116+'12'!K116</f>
        <v>0</v>
      </c>
      <c r="L116" s="234">
        <f>'01'!L116+'02'!L116+'03'!L116+'04'!L116+'05'!L116+'06'!L116+'07'!L116+'08'!L116+'09'!L116+'10'!L116+'11'!L116+'12'!L116</f>
        <v>0</v>
      </c>
      <c r="M116" s="247">
        <f>'01'!M116+'02'!M116+'03'!M116+'04'!M116+'05'!M116+'06'!M116+'07'!M116+'08'!M116+'09'!M116+'10'!M116+'11'!M116+'12'!M116</f>
        <v>0</v>
      </c>
      <c r="N116" s="234">
        <f>'01'!N116+'02'!N116+'03'!N116+'04'!N116+'05'!N116+'06'!N116+'07'!N116+'08'!N116+'09'!N116+'10'!N116+'11'!N116+'12'!N116</f>
        <v>0</v>
      </c>
      <c r="O116" s="247">
        <f>'01'!O116+'02'!O116+'03'!O116+'04'!O116+'05'!O116+'06'!O116+'07'!O116+'08'!O116+'09'!O116+'10'!O116+'11'!O116+'12'!O116</f>
        <v>0</v>
      </c>
      <c r="P116" s="234">
        <f>'01'!P116+'02'!P116+'03'!P116+'04'!P116+'05'!P116+'06'!P116+'07'!P116+'08'!P116+'09'!P116+'10'!P116+'11'!P116+'12'!P116</f>
        <v>0</v>
      </c>
      <c r="Q116" s="247">
        <f>'01'!Q116+'02'!Q116+'03'!Q116+'04'!Q116+'05'!Q116+'06'!Q116+'07'!Q116+'08'!Q116+'09'!Q116+'10'!Q116+'11'!Q116+'12'!Q116</f>
        <v>0</v>
      </c>
      <c r="R116" s="234">
        <f>'01'!R116+'02'!R116+'03'!R116+'04'!R116+'05'!R116+'06'!R116+'07'!R116+'08'!R116+'09'!R116+'10'!R116+'11'!R116+'12'!R116</f>
        <v>0</v>
      </c>
      <c r="S116" s="247">
        <f>'01'!S116+'02'!S116+'03'!S116+'04'!S116+'05'!S116+'06'!S116+'07'!S116+'08'!S116+'09'!S116+'10'!S116+'11'!S116+'12'!S116</f>
        <v>0</v>
      </c>
      <c r="T116" s="234">
        <f>'01'!T116+'02'!T116+'03'!T116+'04'!T116+'05'!T116+'06'!T116+'07'!T116+'08'!T116+'09'!T116+'10'!T116+'11'!T116+'12'!T116</f>
        <v>0</v>
      </c>
      <c r="U116" s="247">
        <f>'01'!U116+'02'!U116+'03'!U116+'04'!U116+'05'!U116+'06'!U116+'07'!U116+'08'!U116+'09'!U116+'10'!U116+'11'!U116+'12'!U116</f>
        <v>0</v>
      </c>
      <c r="V116" s="260">
        <f>'01'!V116+'02'!V116+'03'!V116+'04'!V116+'05'!V116+'06'!V116+'07'!V116+'08'!V116+'09'!V116+'10'!V116+'11'!V116+'12'!V116</f>
        <v>0</v>
      </c>
      <c r="W116" s="249">
        <f>'01'!W116+'02'!W116+'03'!W116+'04'!W116+'05'!W116+'06'!W116+'07'!W116+'08'!W116+'09'!W116+'10'!W116+'11'!W116+'12'!W116</f>
        <v>0</v>
      </c>
      <c r="X116" s="260">
        <f>'01'!X116+'02'!X116+'03'!X116+'04'!X116+'05'!X116+'06'!X116+'07'!X116+'08'!X116+'09'!X116+'10'!X116+'11'!X116+'12'!X116</f>
        <v>0</v>
      </c>
      <c r="Y116" s="249">
        <f>'01'!Y116+'02'!Y116+'03'!Y116+'04'!Y116+'05'!Y116+'06'!Y116+'07'!Y116+'08'!Y116+'09'!Y116+'10'!Y116+'11'!Y116+'12'!Y116</f>
        <v>0</v>
      </c>
      <c r="Z116" s="260">
        <f>'01'!Z116+'02'!Z116+'03'!Z116+'04'!Z116+'05'!Z116+'06'!Z116+'07'!Z116+'08'!Z116+'09'!Z116+'10'!Z116+'11'!Z116+'12'!Z116</f>
        <v>0</v>
      </c>
      <c r="AA116" s="249">
        <f>'01'!AA116+'02'!AA116+'03'!AA116+'04'!AA116+'05'!AA116+'06'!AA116+'07'!AA116+'08'!AA116+'09'!AA116+'10'!AA116+'11'!AA116+'12'!AA116</f>
        <v>0</v>
      </c>
      <c r="AB116" s="260">
        <f>'01'!AB116+'02'!AB116+'03'!AB116+'04'!AB116+'05'!AB116+'06'!AB116+'07'!AB116+'08'!AB116+'09'!AB116+'10'!AB116+'11'!AB116+'12'!AB116</f>
        <v>0</v>
      </c>
      <c r="AC116" s="249">
        <f>'01'!AC116+'02'!AC116+'03'!AC116+'04'!AC116+'05'!AC116+'06'!AC116+'07'!AC116+'08'!AC116+'09'!AC116+'10'!AC116+'11'!AC116+'12'!AC116</f>
        <v>0</v>
      </c>
      <c r="AD116" s="260">
        <f>'01'!AD116+'02'!AD116+'03'!AD116+'04'!AD116+'05'!AD116+'06'!AD116+'07'!AD116+'08'!AD116+'09'!AD116+'10'!AD116+'11'!AD116+'12'!AD116</f>
        <v>0</v>
      </c>
      <c r="AE116" s="249">
        <f>'01'!AE116+'02'!AE116+'03'!AE116+'04'!AE116+'05'!AE116+'06'!AE116+'07'!AE116+'08'!AE116+'09'!AE116+'10'!AE116+'11'!AE116+'12'!AE116</f>
        <v>0</v>
      </c>
      <c r="AF116" s="260">
        <f>'01'!AF116+'02'!AF116+'03'!AF116+'04'!AF116+'05'!AF116+'06'!AF116+'07'!AF116+'08'!AF116+'09'!AF116+'10'!AF116+'11'!AF116+'12'!AF116</f>
        <v>0</v>
      </c>
      <c r="AG116" s="249">
        <f>'01'!AG116+'02'!AG116+'03'!AG116+'04'!AG116+'05'!AG116+'06'!AG116+'07'!AG116+'08'!AG116+'09'!AG116+'10'!AG116+'11'!AG116+'12'!AG116</f>
        <v>0</v>
      </c>
      <c r="AH116" s="260">
        <f>'01'!AH116+'02'!AH116+'03'!AH116+'04'!AH116+'05'!AH116+'06'!AH116+'07'!AH116+'08'!AH116+'09'!AH116+'10'!AH116+'11'!AH116+'12'!AH116</f>
        <v>0</v>
      </c>
      <c r="AI116" s="249">
        <f>'01'!AI116+'02'!AI116+'03'!AI116+'04'!AI116+'05'!AI116+'06'!AI116+'07'!AI116+'08'!AI116+'09'!AI116+'10'!AI116+'11'!AI116+'12'!AI116</f>
        <v>0</v>
      </c>
      <c r="AJ116" s="260">
        <f>'01'!AJ116+'02'!AJ116+'03'!AJ116+'04'!AJ116+'05'!AJ116+'06'!AJ116+'07'!AJ116+'08'!AJ116+'09'!AJ116+'10'!AJ116+'11'!AJ116+'12'!AJ116</f>
        <v>0</v>
      </c>
      <c r="AK116" s="249">
        <f>'01'!AK116+'02'!AK116+'03'!AK116+'04'!AK116+'05'!AK116+'06'!AK116+'07'!AK116+'08'!AK116+'09'!AK116+'10'!AK116+'11'!AK116+'12'!AK116</f>
        <v>0</v>
      </c>
      <c r="AL116" s="279">
        <f>'01'!AL116+'02'!AL116+'03'!AL116+'04'!AL116+'05'!AL116+'06'!AL116+'07'!AL116+'08'!AL116+'09'!AL116+'10'!AL116+'11'!AL116+'12'!AL116</f>
        <v>0</v>
      </c>
      <c r="AM116" s="352">
        <f>'01'!AM116+'02'!AM116+'03'!AM116+'04'!AM116+'05'!AM116+'06'!AM116+'07'!AM116+'08'!AM116+'09'!AM116+'10'!AM116+'11'!AM116+'12'!AM116</f>
        <v>0</v>
      </c>
      <c r="AN116" s="238">
        <f>'01'!AN116+'02'!AN116+'03'!AN116+'04'!AN116+'05'!AN116+'06'!AN116+'07'!AN116+'08'!AN116+'09'!AN116+'10'!AN116+'11'!AN116+'12'!AN116</f>
        <v>0</v>
      </c>
      <c r="AO116" s="346">
        <f>'01'!AO116+'02'!AO116+'03'!AO116+'04'!AO116+'05'!AO116+'06'!AO116+'07'!AO116+'08'!AO116+'09'!AO116+'10'!AO116+'11'!AO116+'12'!AO116</f>
        <v>0</v>
      </c>
      <c r="AP116" s="238">
        <f>'01'!AP116+'02'!AP116+'03'!AP116+'04'!AP116+'05'!AP116+'06'!AP116+'07'!AP116+'08'!AP116+'09'!AP116+'10'!AP116+'11'!AP116+'12'!AP116</f>
        <v>0</v>
      </c>
      <c r="AQ116" s="346">
        <f>'01'!AQ116+'02'!AQ116+'03'!AQ116+'04'!AQ116+'05'!AQ116+'06'!AQ116+'07'!AQ116+'08'!AQ116+'09'!AQ116+'10'!AQ116+'11'!AQ116+'12'!AQ116</f>
        <v>0</v>
      </c>
      <c r="AR116" s="238">
        <f>'01'!AR116+'02'!AR116+'03'!AR116+'04'!AR116+'05'!AR116+'06'!AR116+'07'!AR116+'08'!AR116+'09'!AR116+'10'!AR116+'11'!AR116+'12'!AR116</f>
        <v>0</v>
      </c>
      <c r="AS116" s="238">
        <f>'01'!AS116+'02'!AS116+'03'!AS116+'04'!AS116+'05'!AS116+'06'!AS116+'07'!AS116+'08'!AS116+'09'!AS116+'10'!AS116+'11'!AS116+'12'!AS116</f>
        <v>0</v>
      </c>
      <c r="AT116" s="398"/>
      <c r="AU116" s="254"/>
      <c r="AV116" s="254"/>
      <c r="AW116" s="254"/>
      <c r="AX116" s="254"/>
      <c r="AY116" s="254"/>
      <c r="AZ116" s="254"/>
      <c r="BA116" s="254"/>
      <c r="BB116" s="254"/>
      <c r="BC116" s="254"/>
      <c r="BD116" s="254"/>
      <c r="BE116" s="212"/>
      <c r="BF116" s="212"/>
      <c r="BG116" s="212"/>
      <c r="BX116" s="201"/>
      <c r="CA116" s="255" t="str">
        <f t="shared" si="31"/>
        <v/>
      </c>
      <c r="CB116" s="255" t="str">
        <f t="shared" si="32"/>
        <v/>
      </c>
      <c r="CC116" s="255" t="str">
        <f t="shared" si="33"/>
        <v/>
      </c>
      <c r="CD116" s="255" t="str">
        <f t="shared" si="34"/>
        <v/>
      </c>
      <c r="CE116" s="255" t="str">
        <f t="shared" si="35"/>
        <v/>
      </c>
      <c r="CF116" s="255" t="str">
        <f t="shared" si="36"/>
        <v/>
      </c>
      <c r="CG116" s="256">
        <f t="shared" si="37"/>
        <v>0</v>
      </c>
      <c r="CH116" s="256">
        <f t="shared" si="38"/>
        <v>0</v>
      </c>
      <c r="CI116" s="256">
        <f t="shared" si="39"/>
        <v>0</v>
      </c>
      <c r="CJ116" s="256">
        <f t="shared" si="40"/>
        <v>0</v>
      </c>
      <c r="CK116" s="256">
        <f t="shared" si="41"/>
        <v>0</v>
      </c>
      <c r="CL116" s="338">
        <f t="shared" si="42"/>
        <v>0</v>
      </c>
    </row>
    <row r="117" spans="1:90" ht="16.350000000000001" customHeight="1" x14ac:dyDescent="0.2">
      <c r="A117" s="627"/>
      <c r="B117" s="400" t="s">
        <v>177</v>
      </c>
      <c r="C117" s="371">
        <f t="shared" si="28"/>
        <v>227</v>
      </c>
      <c r="D117" s="357">
        <f t="shared" si="29"/>
        <v>158</v>
      </c>
      <c r="E117" s="358">
        <f t="shared" si="30"/>
        <v>69</v>
      </c>
      <c r="F117" s="284">
        <f>'01'!F117+'02'!F117+'03'!F117+'04'!F117+'05'!F117+'06'!F117+'07'!F117+'08'!F117+'09'!F117+'10'!F117+'11'!F117+'12'!F117</f>
        <v>2</v>
      </c>
      <c r="G117" s="287">
        <f>'01'!G117+'02'!G117+'03'!G117+'04'!G117+'05'!G117+'06'!G117+'07'!G117+'08'!G117+'09'!G117+'10'!G117+'11'!G117+'12'!G117</f>
        <v>3</v>
      </c>
      <c r="H117" s="284">
        <f>'01'!H117+'02'!H117+'03'!H117+'04'!H117+'05'!H117+'06'!H117+'07'!H117+'08'!H117+'09'!H117+'10'!H117+'11'!H117+'12'!H117</f>
        <v>0</v>
      </c>
      <c r="I117" s="287">
        <f>'01'!I117+'02'!I117+'03'!I117+'04'!I117+'05'!I117+'06'!I117+'07'!I117+'08'!I117+'09'!I117+'10'!I117+'11'!I117+'12'!I117</f>
        <v>0</v>
      </c>
      <c r="J117" s="284">
        <f>'01'!J117+'02'!J117+'03'!J117+'04'!J117+'05'!J117+'06'!J117+'07'!J117+'08'!J117+'09'!J117+'10'!J117+'11'!J117+'12'!J117</f>
        <v>3</v>
      </c>
      <c r="K117" s="286">
        <f>'01'!K117+'02'!K117+'03'!K117+'04'!K117+'05'!K117+'06'!K117+'07'!K117+'08'!K117+'09'!K117+'10'!K117+'11'!K117+'12'!K117</f>
        <v>1</v>
      </c>
      <c r="L117" s="284">
        <f>'01'!L117+'02'!L117+'03'!L117+'04'!L117+'05'!L117+'06'!L117+'07'!L117+'08'!L117+'09'!L117+'10'!L117+'11'!L117+'12'!L117</f>
        <v>0</v>
      </c>
      <c r="M117" s="286">
        <f>'01'!M117+'02'!M117+'03'!M117+'04'!M117+'05'!M117+'06'!M117+'07'!M117+'08'!M117+'09'!M117+'10'!M117+'11'!M117+'12'!M117</f>
        <v>1</v>
      </c>
      <c r="N117" s="284">
        <f>'01'!N117+'02'!N117+'03'!N117+'04'!N117+'05'!N117+'06'!N117+'07'!N117+'08'!N117+'09'!N117+'10'!N117+'11'!N117+'12'!N117</f>
        <v>16</v>
      </c>
      <c r="O117" s="286">
        <f>'01'!O117+'02'!O117+'03'!O117+'04'!O117+'05'!O117+'06'!O117+'07'!O117+'08'!O117+'09'!O117+'10'!O117+'11'!O117+'12'!O117</f>
        <v>2</v>
      </c>
      <c r="P117" s="284">
        <f>'01'!P117+'02'!P117+'03'!P117+'04'!P117+'05'!P117+'06'!P117+'07'!P117+'08'!P117+'09'!P117+'10'!P117+'11'!P117+'12'!P117</f>
        <v>32</v>
      </c>
      <c r="Q117" s="286">
        <f>'01'!Q117+'02'!Q117+'03'!Q117+'04'!Q117+'05'!Q117+'06'!Q117+'07'!Q117+'08'!Q117+'09'!Q117+'10'!Q117+'11'!Q117+'12'!Q117</f>
        <v>8</v>
      </c>
      <c r="R117" s="284">
        <f>'01'!R117+'02'!R117+'03'!R117+'04'!R117+'05'!R117+'06'!R117+'07'!R117+'08'!R117+'09'!R117+'10'!R117+'11'!R117+'12'!R117</f>
        <v>37</v>
      </c>
      <c r="S117" s="286">
        <f>'01'!S117+'02'!S117+'03'!S117+'04'!S117+'05'!S117+'06'!S117+'07'!S117+'08'!S117+'09'!S117+'10'!S117+'11'!S117+'12'!S117</f>
        <v>12</v>
      </c>
      <c r="T117" s="284">
        <f>'01'!T117+'02'!T117+'03'!T117+'04'!T117+'05'!T117+'06'!T117+'07'!T117+'08'!T117+'09'!T117+'10'!T117+'11'!T117+'12'!T117</f>
        <v>12</v>
      </c>
      <c r="U117" s="286">
        <f>'01'!U117+'02'!U117+'03'!U117+'04'!U117+'05'!U117+'06'!U117+'07'!U117+'08'!U117+'09'!U117+'10'!U117+'11'!U117+'12'!U117</f>
        <v>7</v>
      </c>
      <c r="V117" s="401">
        <f>'01'!V117+'02'!V117+'03'!V117+'04'!V117+'05'!V117+'06'!V117+'07'!V117+'08'!V117+'09'!V117+'10'!V117+'11'!V117+'12'!V117</f>
        <v>12</v>
      </c>
      <c r="W117" s="252">
        <f>'01'!W117+'02'!W117+'03'!W117+'04'!W117+'05'!W117+'06'!W117+'07'!W117+'08'!W117+'09'!W117+'10'!W117+'11'!W117+'12'!W117</f>
        <v>9</v>
      </c>
      <c r="X117" s="260">
        <f>'01'!X117+'02'!X117+'03'!X117+'04'!X117+'05'!X117+'06'!X117+'07'!X117+'08'!X117+'09'!X117+'10'!X117+'11'!X117+'12'!X117</f>
        <v>11</v>
      </c>
      <c r="Y117" s="249">
        <f>'01'!Y117+'02'!Y117+'03'!Y117+'04'!Y117+'05'!Y117+'06'!Y117+'07'!Y117+'08'!Y117+'09'!Y117+'10'!Y117+'11'!Y117+'12'!Y117</f>
        <v>8</v>
      </c>
      <c r="Z117" s="260">
        <f>'01'!Z117+'02'!Z117+'03'!Z117+'04'!Z117+'05'!Z117+'06'!Z117+'07'!Z117+'08'!Z117+'09'!Z117+'10'!Z117+'11'!Z117+'12'!Z117</f>
        <v>17</v>
      </c>
      <c r="AA117" s="249">
        <f>'01'!AA117+'02'!AA117+'03'!AA117+'04'!AA117+'05'!AA117+'06'!AA117+'07'!AA117+'08'!AA117+'09'!AA117+'10'!AA117+'11'!AA117+'12'!AA117</f>
        <v>5</v>
      </c>
      <c r="AB117" s="260">
        <f>'01'!AB117+'02'!AB117+'03'!AB117+'04'!AB117+'05'!AB117+'06'!AB117+'07'!AB117+'08'!AB117+'09'!AB117+'10'!AB117+'11'!AB117+'12'!AB117</f>
        <v>11</v>
      </c>
      <c r="AC117" s="249">
        <f>'01'!AC117+'02'!AC117+'03'!AC117+'04'!AC117+'05'!AC117+'06'!AC117+'07'!AC117+'08'!AC117+'09'!AC117+'10'!AC117+'11'!AC117+'12'!AC117</f>
        <v>5</v>
      </c>
      <c r="AD117" s="260">
        <f>'01'!AD117+'02'!AD117+'03'!AD117+'04'!AD117+'05'!AD117+'06'!AD117+'07'!AD117+'08'!AD117+'09'!AD117+'10'!AD117+'11'!AD117+'12'!AD117</f>
        <v>1</v>
      </c>
      <c r="AE117" s="249">
        <f>'01'!AE117+'02'!AE117+'03'!AE117+'04'!AE117+'05'!AE117+'06'!AE117+'07'!AE117+'08'!AE117+'09'!AE117+'10'!AE117+'11'!AE117+'12'!AE117</f>
        <v>2</v>
      </c>
      <c r="AF117" s="260">
        <f>'01'!AF117+'02'!AF117+'03'!AF117+'04'!AF117+'05'!AF117+'06'!AF117+'07'!AF117+'08'!AF117+'09'!AF117+'10'!AF117+'11'!AF117+'12'!AF117</f>
        <v>4</v>
      </c>
      <c r="AG117" s="249">
        <f>'01'!AG117+'02'!AG117+'03'!AG117+'04'!AG117+'05'!AG117+'06'!AG117+'07'!AG117+'08'!AG117+'09'!AG117+'10'!AG117+'11'!AG117+'12'!AG117</f>
        <v>4</v>
      </c>
      <c r="AH117" s="260">
        <f>'01'!AH117+'02'!AH117+'03'!AH117+'04'!AH117+'05'!AH117+'06'!AH117+'07'!AH117+'08'!AH117+'09'!AH117+'10'!AH117+'11'!AH117+'12'!AH117</f>
        <v>0</v>
      </c>
      <c r="AI117" s="249">
        <f>'01'!AI117+'02'!AI117+'03'!AI117+'04'!AI117+'05'!AI117+'06'!AI117+'07'!AI117+'08'!AI117+'09'!AI117+'10'!AI117+'11'!AI117+'12'!AI117</f>
        <v>0</v>
      </c>
      <c r="AJ117" s="260">
        <f>'01'!AJ117+'02'!AJ117+'03'!AJ117+'04'!AJ117+'05'!AJ117+'06'!AJ117+'07'!AJ117+'08'!AJ117+'09'!AJ117+'10'!AJ117+'11'!AJ117+'12'!AJ117</f>
        <v>0</v>
      </c>
      <c r="AK117" s="249">
        <f>'01'!AK117+'02'!AK117+'03'!AK117+'04'!AK117+'05'!AK117+'06'!AK117+'07'!AK117+'08'!AK117+'09'!AK117+'10'!AK117+'11'!AK117+'12'!AK117</f>
        <v>0</v>
      </c>
      <c r="AL117" s="279">
        <f>'01'!AL117+'02'!AL117+'03'!AL117+'04'!AL117+'05'!AL117+'06'!AL117+'07'!AL117+'08'!AL117+'09'!AL117+'10'!AL117+'11'!AL117+'12'!AL117</f>
        <v>0</v>
      </c>
      <c r="AM117" s="352">
        <f>'01'!AM117+'02'!AM117+'03'!AM117+'04'!AM117+'05'!AM117+'06'!AM117+'07'!AM117+'08'!AM117+'09'!AM117+'10'!AM117+'11'!AM117+'12'!AM117</f>
        <v>2</v>
      </c>
      <c r="AN117" s="252">
        <f>'01'!AN117+'02'!AN117+'03'!AN117+'04'!AN117+'05'!AN117+'06'!AN117+'07'!AN117+'08'!AN117+'09'!AN117+'10'!AN117+'11'!AN117+'12'!AN117</f>
        <v>227</v>
      </c>
      <c r="AO117" s="354">
        <f>'01'!AO117+'02'!AO117+'03'!AO117+'04'!AO117+'05'!AO117+'06'!AO117+'07'!AO117+'08'!AO117+'09'!AO117+'10'!AO117+'11'!AO117+'12'!AO117</f>
        <v>0</v>
      </c>
      <c r="AP117" s="252">
        <f>'01'!AP117+'02'!AP117+'03'!AP117+'04'!AP117+'05'!AP117+'06'!AP117+'07'!AP117+'08'!AP117+'09'!AP117+'10'!AP117+'11'!AP117+'12'!AP117</f>
        <v>0</v>
      </c>
      <c r="AQ117" s="354">
        <f>'01'!AQ117+'02'!AQ117+'03'!AQ117+'04'!AQ117+'05'!AQ117+'06'!AQ117+'07'!AQ117+'08'!AQ117+'09'!AQ117+'10'!AQ117+'11'!AQ117+'12'!AQ117</f>
        <v>0</v>
      </c>
      <c r="AR117" s="252">
        <f>'01'!AR117+'02'!AR117+'03'!AR117+'04'!AR117+'05'!AR117+'06'!AR117+'07'!AR117+'08'!AR117+'09'!AR117+'10'!AR117+'11'!AR117+'12'!AR117</f>
        <v>0</v>
      </c>
      <c r="AS117" s="252">
        <f>'01'!AS117+'02'!AS117+'03'!AS117+'04'!AS117+'05'!AS117+'06'!AS117+'07'!AS117+'08'!AS117+'09'!AS117+'10'!AS117+'11'!AS117+'12'!AS117</f>
        <v>0</v>
      </c>
      <c r="AT117" s="398"/>
      <c r="AU117" s="254"/>
      <c r="AV117" s="254"/>
      <c r="AW117" s="254"/>
      <c r="AX117" s="254"/>
      <c r="AY117" s="254"/>
      <c r="AZ117" s="254"/>
      <c r="BA117" s="254"/>
      <c r="BB117" s="254"/>
      <c r="BC117" s="254"/>
      <c r="BD117" s="254"/>
      <c r="BE117" s="212"/>
      <c r="BF117" s="212"/>
      <c r="BG117" s="212"/>
      <c r="BX117" s="201"/>
      <c r="CA117" s="255" t="str">
        <f t="shared" si="31"/>
        <v/>
      </c>
      <c r="CB117" s="255" t="str">
        <f t="shared" si="32"/>
        <v/>
      </c>
      <c r="CC117" s="255" t="str">
        <f t="shared" si="33"/>
        <v/>
      </c>
      <c r="CD117" s="255" t="str">
        <f t="shared" si="34"/>
        <v/>
      </c>
      <c r="CE117" s="255" t="str">
        <f t="shared" si="35"/>
        <v/>
      </c>
      <c r="CF117" s="255" t="str">
        <f t="shared" si="36"/>
        <v/>
      </c>
      <c r="CG117" s="256">
        <f t="shared" si="37"/>
        <v>0</v>
      </c>
      <c r="CH117" s="256">
        <f t="shared" si="38"/>
        <v>0</v>
      </c>
      <c r="CI117" s="256">
        <f t="shared" si="39"/>
        <v>0</v>
      </c>
      <c r="CJ117" s="256">
        <f t="shared" si="40"/>
        <v>0</v>
      </c>
      <c r="CK117" s="256">
        <f t="shared" si="41"/>
        <v>0</v>
      </c>
      <c r="CL117" s="338">
        <f t="shared" si="42"/>
        <v>0</v>
      </c>
    </row>
    <row r="118" spans="1:90" ht="16.350000000000001" customHeight="1" x14ac:dyDescent="0.2">
      <c r="A118" s="598" t="s">
        <v>200</v>
      </c>
      <c r="B118" s="402" t="s">
        <v>176</v>
      </c>
      <c r="C118" s="403">
        <f t="shared" si="28"/>
        <v>0</v>
      </c>
      <c r="D118" s="329">
        <f>SUM(L118+N118+P118+R118+T118+V118+X118+Z118+AB118+AD118+AF118+AH118+AJ118+AL118)</f>
        <v>0</v>
      </c>
      <c r="E118" s="330">
        <f>SUM(M118+O118+Q118+S118+U118+W118+Y118+AA118+AC118+AE118+AG118+AI118+AK118+AM118)</f>
        <v>0</v>
      </c>
      <c r="F118" s="404">
        <f>'01'!F118+'02'!F118+'03'!F118+'04'!F118+'05'!F118+'06'!F118+'07'!F118+'08'!F118+'09'!F118+'10'!F118+'11'!F118+'12'!F118</f>
        <v>0</v>
      </c>
      <c r="G118" s="405">
        <f>'01'!G118+'02'!G118+'03'!G118+'04'!G118+'05'!G118+'06'!G118+'07'!G118+'08'!G118+'09'!G118+'10'!G118+'11'!G118+'12'!G118</f>
        <v>0</v>
      </c>
      <c r="H118" s="404">
        <f>'01'!H118+'02'!H118+'03'!H118+'04'!H118+'05'!H118+'06'!H118+'07'!H118+'08'!H118+'09'!H118+'10'!H118+'11'!H118+'12'!H118</f>
        <v>0</v>
      </c>
      <c r="I118" s="405">
        <f>'01'!I118+'02'!I118+'03'!I118+'04'!I118+'05'!I118+'06'!I118+'07'!I118+'08'!I118+'09'!I118+'10'!I118+'11'!I118+'12'!I118</f>
        <v>0</v>
      </c>
      <c r="J118" s="404">
        <f>'01'!J118+'02'!J118+'03'!J118+'04'!J118+'05'!J118+'06'!J118+'07'!J118+'08'!J118+'09'!J118+'10'!J118+'11'!J118+'12'!J118</f>
        <v>0</v>
      </c>
      <c r="K118" s="405">
        <f>'01'!K118+'02'!K118+'03'!K118+'04'!K118+'05'!K118+'06'!K118+'07'!K118+'08'!K118+'09'!K118+'10'!K118+'11'!K118+'12'!K118</f>
        <v>0</v>
      </c>
      <c r="L118" s="406">
        <f>'01'!L118+'02'!L118+'03'!L118+'04'!L118+'05'!L118+'06'!L118+'07'!L118+'08'!L118+'09'!L118+'10'!L118+'11'!L118+'12'!L118</f>
        <v>0</v>
      </c>
      <c r="M118" s="245">
        <f>'01'!M118+'02'!M118+'03'!M118+'04'!M118+'05'!M118+'06'!M118+'07'!M118+'08'!M118+'09'!M118+'10'!M118+'11'!M118+'12'!M118</f>
        <v>0</v>
      </c>
      <c r="N118" s="331">
        <f>'01'!N118+'02'!N118+'03'!N118+'04'!N118+'05'!N118+'06'!N118+'07'!N118+'08'!N118+'09'!N118+'10'!N118+'11'!N118+'12'!N118</f>
        <v>0</v>
      </c>
      <c r="O118" s="245">
        <f>'01'!O118+'02'!O118+'03'!O118+'04'!O118+'05'!O118+'06'!O118+'07'!O118+'08'!O118+'09'!O118+'10'!O118+'11'!O118+'12'!O118</f>
        <v>0</v>
      </c>
      <c r="P118" s="331">
        <f>'01'!P118+'02'!P118+'03'!P118+'04'!P118+'05'!P118+'06'!P118+'07'!P118+'08'!P118+'09'!P118+'10'!P118+'11'!P118+'12'!P118</f>
        <v>0</v>
      </c>
      <c r="Q118" s="245">
        <f>'01'!Q118+'02'!Q118+'03'!Q118+'04'!Q118+'05'!Q118+'06'!Q118+'07'!Q118+'08'!Q118+'09'!Q118+'10'!Q118+'11'!Q118+'12'!Q118</f>
        <v>0</v>
      </c>
      <c r="R118" s="331">
        <f>'01'!R118+'02'!R118+'03'!R118+'04'!R118+'05'!R118+'06'!R118+'07'!R118+'08'!R118+'09'!R118+'10'!R118+'11'!R118+'12'!R118</f>
        <v>0</v>
      </c>
      <c r="S118" s="245">
        <f>'01'!S118+'02'!S118+'03'!S118+'04'!S118+'05'!S118+'06'!S118+'07'!S118+'08'!S118+'09'!S118+'10'!S118+'11'!S118+'12'!S118</f>
        <v>0</v>
      </c>
      <c r="T118" s="331">
        <f>'01'!T118+'02'!T118+'03'!T118+'04'!T118+'05'!T118+'06'!T118+'07'!T118+'08'!T118+'09'!T118+'10'!T118+'11'!T118+'12'!T118</f>
        <v>0</v>
      </c>
      <c r="U118" s="245">
        <f>'01'!U118+'02'!U118+'03'!U118+'04'!U118+'05'!U118+'06'!U118+'07'!U118+'08'!U118+'09'!U118+'10'!U118+'11'!U118+'12'!U118</f>
        <v>0</v>
      </c>
      <c r="V118" s="331">
        <f>'01'!V118+'02'!V118+'03'!V118+'04'!V118+'05'!V118+'06'!V118+'07'!V118+'08'!V118+'09'!V118+'10'!V118+'11'!V118+'12'!V118</f>
        <v>0</v>
      </c>
      <c r="W118" s="245">
        <f>'01'!W118+'02'!W118+'03'!W118+'04'!W118+'05'!W118+'06'!W118+'07'!W118+'08'!W118+'09'!W118+'10'!W118+'11'!W118+'12'!W118</f>
        <v>0</v>
      </c>
      <c r="X118" s="331">
        <f>'01'!X118+'02'!X118+'03'!X118+'04'!X118+'05'!X118+'06'!X118+'07'!X118+'08'!X118+'09'!X118+'10'!X118+'11'!X118+'12'!X118</f>
        <v>0</v>
      </c>
      <c r="Y118" s="245">
        <f>'01'!Y118+'02'!Y118+'03'!Y118+'04'!Y118+'05'!Y118+'06'!Y118+'07'!Y118+'08'!Y118+'09'!Y118+'10'!Y118+'11'!Y118+'12'!Y118</f>
        <v>0</v>
      </c>
      <c r="Z118" s="331">
        <f>'01'!Z118+'02'!Z118+'03'!Z118+'04'!Z118+'05'!Z118+'06'!Z118+'07'!Z118+'08'!Z118+'09'!Z118+'10'!Z118+'11'!Z118+'12'!Z118</f>
        <v>0</v>
      </c>
      <c r="AA118" s="245">
        <f>'01'!AA118+'02'!AA118+'03'!AA118+'04'!AA118+'05'!AA118+'06'!AA118+'07'!AA118+'08'!AA118+'09'!AA118+'10'!AA118+'11'!AA118+'12'!AA118</f>
        <v>0</v>
      </c>
      <c r="AB118" s="331">
        <f>'01'!AB118+'02'!AB118+'03'!AB118+'04'!AB118+'05'!AB118+'06'!AB118+'07'!AB118+'08'!AB118+'09'!AB118+'10'!AB118+'11'!AB118+'12'!AB118</f>
        <v>0</v>
      </c>
      <c r="AC118" s="245">
        <f>'01'!AC118+'02'!AC118+'03'!AC118+'04'!AC118+'05'!AC118+'06'!AC118+'07'!AC118+'08'!AC118+'09'!AC118+'10'!AC118+'11'!AC118+'12'!AC118</f>
        <v>0</v>
      </c>
      <c r="AD118" s="331">
        <f>'01'!AD118+'02'!AD118+'03'!AD118+'04'!AD118+'05'!AD118+'06'!AD118+'07'!AD118+'08'!AD118+'09'!AD118+'10'!AD118+'11'!AD118+'12'!AD118</f>
        <v>0</v>
      </c>
      <c r="AE118" s="245">
        <f>'01'!AE118+'02'!AE118+'03'!AE118+'04'!AE118+'05'!AE118+'06'!AE118+'07'!AE118+'08'!AE118+'09'!AE118+'10'!AE118+'11'!AE118+'12'!AE118</f>
        <v>0</v>
      </c>
      <c r="AF118" s="331">
        <f>'01'!AF118+'02'!AF118+'03'!AF118+'04'!AF118+'05'!AF118+'06'!AF118+'07'!AF118+'08'!AF118+'09'!AF118+'10'!AF118+'11'!AF118+'12'!AF118</f>
        <v>0</v>
      </c>
      <c r="AG118" s="245">
        <f>'01'!AG118+'02'!AG118+'03'!AG118+'04'!AG118+'05'!AG118+'06'!AG118+'07'!AG118+'08'!AG118+'09'!AG118+'10'!AG118+'11'!AG118+'12'!AG118</f>
        <v>0</v>
      </c>
      <c r="AH118" s="331">
        <f>'01'!AH118+'02'!AH118+'03'!AH118+'04'!AH118+'05'!AH118+'06'!AH118+'07'!AH118+'08'!AH118+'09'!AH118+'10'!AH118+'11'!AH118+'12'!AH118</f>
        <v>0</v>
      </c>
      <c r="AI118" s="245">
        <f>'01'!AI118+'02'!AI118+'03'!AI118+'04'!AI118+'05'!AI118+'06'!AI118+'07'!AI118+'08'!AI118+'09'!AI118+'10'!AI118+'11'!AI118+'12'!AI118</f>
        <v>0</v>
      </c>
      <c r="AJ118" s="331">
        <f>'01'!AJ118+'02'!AJ118+'03'!AJ118+'04'!AJ118+'05'!AJ118+'06'!AJ118+'07'!AJ118+'08'!AJ118+'09'!AJ118+'10'!AJ118+'11'!AJ118+'12'!AJ118</f>
        <v>0</v>
      </c>
      <c r="AK118" s="245">
        <f>'01'!AK118+'02'!AK118+'03'!AK118+'04'!AK118+'05'!AK118+'06'!AK118+'07'!AK118+'08'!AK118+'09'!AK118+'10'!AK118+'11'!AK118+'12'!AK118</f>
        <v>0</v>
      </c>
      <c r="AL118" s="333">
        <f>'01'!AL118+'02'!AL118+'03'!AL118+'04'!AL118+'05'!AL118+'06'!AL118+'07'!AL118+'08'!AL118+'09'!AL118+'10'!AL118+'11'!AL118+'12'!AL118</f>
        <v>0</v>
      </c>
      <c r="AM118" s="334">
        <f>'01'!AM118+'02'!AM118+'03'!AM118+'04'!AM118+'05'!AM118+'06'!AM118+'07'!AM118+'08'!AM118+'09'!AM118+'10'!AM118+'11'!AM118+'12'!AM118</f>
        <v>0</v>
      </c>
      <c r="AN118" s="332">
        <f>'01'!AN118+'02'!AN118+'03'!AN118+'04'!AN118+'05'!AN118+'06'!AN118+'07'!AN118+'08'!AN118+'09'!AN118+'10'!AN118+'11'!AN118+'12'!AN118</f>
        <v>0</v>
      </c>
      <c r="AO118" s="336">
        <f>'01'!AO118+'02'!AO118+'03'!AO118+'04'!AO118+'05'!AO118+'06'!AO118+'07'!AO118+'08'!AO118+'09'!AO118+'10'!AO118+'11'!AO118+'12'!AO118</f>
        <v>0</v>
      </c>
      <c r="AP118" s="332">
        <f>'01'!AP118+'02'!AP118+'03'!AP118+'04'!AP118+'05'!AP118+'06'!AP118+'07'!AP118+'08'!AP118+'09'!AP118+'10'!AP118+'11'!AP118+'12'!AP118</f>
        <v>0</v>
      </c>
      <c r="AQ118" s="336">
        <f>'01'!AQ118+'02'!AQ118+'03'!AQ118+'04'!AQ118+'05'!AQ118+'06'!AQ118+'07'!AQ118+'08'!AQ118+'09'!AQ118+'10'!AQ118+'11'!AQ118+'12'!AQ118</f>
        <v>0</v>
      </c>
      <c r="AR118" s="332">
        <f>'01'!AR118+'02'!AR118+'03'!AR118+'04'!AR118+'05'!AR118+'06'!AR118+'07'!AR118+'08'!AR118+'09'!AR118+'10'!AR118+'11'!AR118+'12'!AR118</f>
        <v>0</v>
      </c>
      <c r="AS118" s="332">
        <f>'01'!AS118+'02'!AS118+'03'!AS118+'04'!AS118+'05'!AS118+'06'!AS118+'07'!AS118+'08'!AS118+'09'!AS118+'10'!AS118+'11'!AS118+'12'!AS118</f>
        <v>0</v>
      </c>
      <c r="AT118" s="398"/>
      <c r="AU118" s="254"/>
      <c r="AV118" s="254"/>
      <c r="AW118" s="254"/>
      <c r="AX118" s="254"/>
      <c r="AY118" s="254"/>
      <c r="AZ118" s="254"/>
      <c r="BA118" s="254"/>
      <c r="BB118" s="254"/>
      <c r="BC118" s="254"/>
      <c r="BD118" s="254"/>
      <c r="BE118" s="212"/>
      <c r="BF118" s="212"/>
      <c r="BG118" s="212"/>
      <c r="BX118" s="201"/>
      <c r="CA118" s="255" t="str">
        <f t="shared" si="31"/>
        <v/>
      </c>
      <c r="CB118" s="255" t="str">
        <f t="shared" si="32"/>
        <v/>
      </c>
      <c r="CC118" s="255" t="str">
        <f t="shared" si="33"/>
        <v/>
      </c>
      <c r="CD118" s="255" t="str">
        <f t="shared" si="34"/>
        <v/>
      </c>
      <c r="CE118" s="255" t="str">
        <f t="shared" si="35"/>
        <v/>
      </c>
      <c r="CF118" s="255" t="str">
        <f t="shared" si="36"/>
        <v/>
      </c>
      <c r="CG118" s="256">
        <f>IF(C118&lt;AN118,1,0)</f>
        <v>0</v>
      </c>
      <c r="CH118" s="256">
        <f t="shared" si="38"/>
        <v>0</v>
      </c>
      <c r="CI118" s="256">
        <f t="shared" si="39"/>
        <v>0</v>
      </c>
      <c r="CJ118" s="256">
        <f t="shared" si="40"/>
        <v>0</v>
      </c>
      <c r="CK118" s="256">
        <f t="shared" si="41"/>
        <v>0</v>
      </c>
      <c r="CL118" s="338">
        <f t="shared" si="42"/>
        <v>0</v>
      </c>
    </row>
    <row r="119" spans="1:90" ht="16.350000000000001" customHeight="1" x14ac:dyDescent="0.2">
      <c r="A119" s="600"/>
      <c r="B119" s="399" t="s">
        <v>177</v>
      </c>
      <c r="C119" s="374">
        <f t="shared" si="28"/>
        <v>0</v>
      </c>
      <c r="D119" s="375">
        <f>SUM(L119+N119+P119+R119+T119+V119+X119+Z119+AB119+AD119+AF119+AH119+AJ119+AL119)</f>
        <v>0</v>
      </c>
      <c r="E119" s="376">
        <f>SUM(M119+O119+Q119+S119+U119+W119+Y119+AA119+AC119+AE119+AG119+AI119+AK119+AM119)</f>
        <v>0</v>
      </c>
      <c r="F119" s="363">
        <f>'01'!F119+'02'!F119+'03'!F119+'04'!F119+'05'!F119+'06'!F119+'07'!F119+'08'!F119+'09'!F119+'10'!F119+'11'!F119+'12'!F119</f>
        <v>0</v>
      </c>
      <c r="G119" s="364">
        <f>'01'!G119+'02'!G119+'03'!G119+'04'!G119+'05'!G119+'06'!G119+'07'!G119+'08'!G119+'09'!G119+'10'!G119+'11'!G119+'12'!G119</f>
        <v>0</v>
      </c>
      <c r="H119" s="363">
        <f>'01'!H119+'02'!H119+'03'!H119+'04'!H119+'05'!H119+'06'!H119+'07'!H119+'08'!H119+'09'!H119+'10'!H119+'11'!H119+'12'!H119</f>
        <v>0</v>
      </c>
      <c r="I119" s="364">
        <f>'01'!I119+'02'!I119+'03'!I119+'04'!I119+'05'!I119+'06'!I119+'07'!I119+'08'!I119+'09'!I119+'10'!I119+'11'!I119+'12'!I119</f>
        <v>0</v>
      </c>
      <c r="J119" s="363">
        <f>'01'!J119+'02'!J119+'03'!J119+'04'!J119+'05'!J119+'06'!J119+'07'!J119+'08'!J119+'09'!J119+'10'!J119+'11'!J119+'12'!J119</f>
        <v>0</v>
      </c>
      <c r="K119" s="364">
        <f>'01'!K119+'02'!K119+'03'!K119+'04'!K119+'05'!K119+'06'!K119+'07'!K119+'08'!K119+'09'!K119+'10'!K119+'11'!K119+'12'!K119</f>
        <v>0</v>
      </c>
      <c r="L119" s="407">
        <f>'01'!L119+'02'!L119+'03'!L119+'04'!L119+'05'!L119+'06'!L119+'07'!L119+'08'!L119+'09'!L119+'10'!L119+'11'!L119+'12'!L119</f>
        <v>0</v>
      </c>
      <c r="M119" s="286">
        <f>'01'!M119+'02'!M119+'03'!M119+'04'!M119+'05'!M119+'06'!M119+'07'!M119+'08'!M119+'09'!M119+'10'!M119+'11'!M119+'12'!M119</f>
        <v>0</v>
      </c>
      <c r="N119" s="284">
        <f>'01'!N119+'02'!N119+'03'!N119+'04'!N119+'05'!N119+'06'!N119+'07'!N119+'08'!N119+'09'!N119+'10'!N119+'11'!N119+'12'!N119</f>
        <v>0</v>
      </c>
      <c r="O119" s="286">
        <f>'01'!O119+'02'!O119+'03'!O119+'04'!O119+'05'!O119+'06'!O119+'07'!O119+'08'!O119+'09'!O119+'10'!O119+'11'!O119+'12'!O119</f>
        <v>0</v>
      </c>
      <c r="P119" s="284">
        <f>'01'!P119+'02'!P119+'03'!P119+'04'!P119+'05'!P119+'06'!P119+'07'!P119+'08'!P119+'09'!P119+'10'!P119+'11'!P119+'12'!P119</f>
        <v>0</v>
      </c>
      <c r="Q119" s="286">
        <f>'01'!Q119+'02'!Q119+'03'!Q119+'04'!Q119+'05'!Q119+'06'!Q119+'07'!Q119+'08'!Q119+'09'!Q119+'10'!Q119+'11'!Q119+'12'!Q119</f>
        <v>0</v>
      </c>
      <c r="R119" s="284">
        <f>'01'!R119+'02'!R119+'03'!R119+'04'!R119+'05'!R119+'06'!R119+'07'!R119+'08'!R119+'09'!R119+'10'!R119+'11'!R119+'12'!R119</f>
        <v>0</v>
      </c>
      <c r="S119" s="286">
        <f>'01'!S119+'02'!S119+'03'!S119+'04'!S119+'05'!S119+'06'!S119+'07'!S119+'08'!S119+'09'!S119+'10'!S119+'11'!S119+'12'!S119</f>
        <v>0</v>
      </c>
      <c r="T119" s="284">
        <f>'01'!T119+'02'!T119+'03'!T119+'04'!T119+'05'!T119+'06'!T119+'07'!T119+'08'!T119+'09'!T119+'10'!T119+'11'!T119+'12'!T119</f>
        <v>0</v>
      </c>
      <c r="U119" s="286">
        <f>'01'!U119+'02'!U119+'03'!U119+'04'!U119+'05'!U119+'06'!U119+'07'!U119+'08'!U119+'09'!U119+'10'!U119+'11'!U119+'12'!U119</f>
        <v>0</v>
      </c>
      <c r="V119" s="284">
        <f>'01'!V119+'02'!V119+'03'!V119+'04'!V119+'05'!V119+'06'!V119+'07'!V119+'08'!V119+'09'!V119+'10'!V119+'11'!V119+'12'!V119</f>
        <v>0</v>
      </c>
      <c r="W119" s="286">
        <f>'01'!W119+'02'!W119+'03'!W119+'04'!W119+'05'!W119+'06'!W119+'07'!W119+'08'!W119+'09'!W119+'10'!W119+'11'!W119+'12'!W119</f>
        <v>0</v>
      </c>
      <c r="X119" s="284">
        <f>'01'!X119+'02'!X119+'03'!X119+'04'!X119+'05'!X119+'06'!X119+'07'!X119+'08'!X119+'09'!X119+'10'!X119+'11'!X119+'12'!X119</f>
        <v>0</v>
      </c>
      <c r="Y119" s="286">
        <f>'01'!Y119+'02'!Y119+'03'!Y119+'04'!Y119+'05'!Y119+'06'!Y119+'07'!Y119+'08'!Y119+'09'!Y119+'10'!Y119+'11'!Y119+'12'!Y119</f>
        <v>0</v>
      </c>
      <c r="Z119" s="284">
        <f>'01'!Z119+'02'!Z119+'03'!Z119+'04'!Z119+'05'!Z119+'06'!Z119+'07'!Z119+'08'!Z119+'09'!Z119+'10'!Z119+'11'!Z119+'12'!Z119</f>
        <v>0</v>
      </c>
      <c r="AA119" s="286">
        <f>'01'!AA119+'02'!AA119+'03'!AA119+'04'!AA119+'05'!AA119+'06'!AA119+'07'!AA119+'08'!AA119+'09'!AA119+'10'!AA119+'11'!AA119+'12'!AA119</f>
        <v>0</v>
      </c>
      <c r="AB119" s="284">
        <f>'01'!AB119+'02'!AB119+'03'!AB119+'04'!AB119+'05'!AB119+'06'!AB119+'07'!AB119+'08'!AB119+'09'!AB119+'10'!AB119+'11'!AB119+'12'!AB119</f>
        <v>0</v>
      </c>
      <c r="AC119" s="286">
        <f>'01'!AC119+'02'!AC119+'03'!AC119+'04'!AC119+'05'!AC119+'06'!AC119+'07'!AC119+'08'!AC119+'09'!AC119+'10'!AC119+'11'!AC119+'12'!AC119</f>
        <v>0</v>
      </c>
      <c r="AD119" s="284">
        <f>'01'!AD119+'02'!AD119+'03'!AD119+'04'!AD119+'05'!AD119+'06'!AD119+'07'!AD119+'08'!AD119+'09'!AD119+'10'!AD119+'11'!AD119+'12'!AD119</f>
        <v>0</v>
      </c>
      <c r="AE119" s="286">
        <f>'01'!AE119+'02'!AE119+'03'!AE119+'04'!AE119+'05'!AE119+'06'!AE119+'07'!AE119+'08'!AE119+'09'!AE119+'10'!AE119+'11'!AE119+'12'!AE119</f>
        <v>0</v>
      </c>
      <c r="AF119" s="284">
        <f>'01'!AF119+'02'!AF119+'03'!AF119+'04'!AF119+'05'!AF119+'06'!AF119+'07'!AF119+'08'!AF119+'09'!AF119+'10'!AF119+'11'!AF119+'12'!AF119</f>
        <v>0</v>
      </c>
      <c r="AG119" s="286">
        <f>'01'!AG119+'02'!AG119+'03'!AG119+'04'!AG119+'05'!AG119+'06'!AG119+'07'!AG119+'08'!AG119+'09'!AG119+'10'!AG119+'11'!AG119+'12'!AG119</f>
        <v>0</v>
      </c>
      <c r="AH119" s="284">
        <f>'01'!AH119+'02'!AH119+'03'!AH119+'04'!AH119+'05'!AH119+'06'!AH119+'07'!AH119+'08'!AH119+'09'!AH119+'10'!AH119+'11'!AH119+'12'!AH119</f>
        <v>0</v>
      </c>
      <c r="AI119" s="286">
        <f>'01'!AI119+'02'!AI119+'03'!AI119+'04'!AI119+'05'!AI119+'06'!AI119+'07'!AI119+'08'!AI119+'09'!AI119+'10'!AI119+'11'!AI119+'12'!AI119</f>
        <v>0</v>
      </c>
      <c r="AJ119" s="284">
        <f>'01'!AJ119+'02'!AJ119+'03'!AJ119+'04'!AJ119+'05'!AJ119+'06'!AJ119+'07'!AJ119+'08'!AJ119+'09'!AJ119+'10'!AJ119+'11'!AJ119+'12'!AJ119</f>
        <v>0</v>
      </c>
      <c r="AK119" s="286">
        <f>'01'!AK119+'02'!AK119+'03'!AK119+'04'!AK119+'05'!AK119+'06'!AK119+'07'!AK119+'08'!AK119+'09'!AK119+'10'!AK119+'11'!AK119+'12'!AK119</f>
        <v>0</v>
      </c>
      <c r="AL119" s="288">
        <f>'01'!AL119+'02'!AL119+'03'!AL119+'04'!AL119+'05'!AL119+'06'!AL119+'07'!AL119+'08'!AL119+'09'!AL119+'10'!AL119+'11'!AL119+'12'!AL119</f>
        <v>0</v>
      </c>
      <c r="AM119" s="377">
        <f>'01'!AM119+'02'!AM119+'03'!AM119+'04'!AM119+'05'!AM119+'06'!AM119+'07'!AM119+'08'!AM119+'09'!AM119+'10'!AM119+'11'!AM119+'12'!AM119</f>
        <v>0</v>
      </c>
      <c r="AN119" s="287">
        <f>'01'!AN119+'02'!AN119+'03'!AN119+'04'!AN119+'05'!AN119+'06'!AN119+'07'!AN119+'08'!AN119+'09'!AN119+'10'!AN119+'11'!AN119+'12'!AN119</f>
        <v>0</v>
      </c>
      <c r="AO119" s="367">
        <f>'01'!AO119+'02'!AO119+'03'!AO119+'04'!AO119+'05'!AO119+'06'!AO119+'07'!AO119+'08'!AO119+'09'!AO119+'10'!AO119+'11'!AO119+'12'!AO119</f>
        <v>0</v>
      </c>
      <c r="AP119" s="287">
        <f>'01'!AP119+'02'!AP119+'03'!AP119+'04'!AP119+'05'!AP119+'06'!AP119+'07'!AP119+'08'!AP119+'09'!AP119+'10'!AP119+'11'!AP119+'12'!AP119</f>
        <v>0</v>
      </c>
      <c r="AQ119" s="367">
        <f>'01'!AQ119+'02'!AQ119+'03'!AQ119+'04'!AQ119+'05'!AQ119+'06'!AQ119+'07'!AQ119+'08'!AQ119+'09'!AQ119+'10'!AQ119+'11'!AQ119+'12'!AQ119</f>
        <v>0</v>
      </c>
      <c r="AR119" s="287">
        <f>'01'!AR119+'02'!AR119+'03'!AR119+'04'!AR119+'05'!AR119+'06'!AR119+'07'!AR119+'08'!AR119+'09'!AR119+'10'!AR119+'11'!AR119+'12'!AR119</f>
        <v>0</v>
      </c>
      <c r="AS119" s="287">
        <f>'01'!AS119+'02'!AS119+'03'!AS119+'04'!AS119+'05'!AS119+'06'!AS119+'07'!AS119+'08'!AS119+'09'!AS119+'10'!AS119+'11'!AS119+'12'!AS119</f>
        <v>0</v>
      </c>
      <c r="AT119" s="398"/>
      <c r="AU119" s="254"/>
      <c r="AV119" s="254"/>
      <c r="AW119" s="254"/>
      <c r="AX119" s="254"/>
      <c r="AY119" s="254"/>
      <c r="AZ119" s="254"/>
      <c r="BA119" s="254"/>
      <c r="BB119" s="254"/>
      <c r="BC119" s="254"/>
      <c r="BD119" s="254"/>
      <c r="BE119" s="212"/>
      <c r="BF119" s="212"/>
      <c r="BG119" s="212"/>
      <c r="BX119" s="201"/>
      <c r="CA119" s="255" t="str">
        <f t="shared" si="31"/>
        <v/>
      </c>
      <c r="CB119" s="255" t="str">
        <f t="shared" si="32"/>
        <v/>
      </c>
      <c r="CC119" s="255" t="str">
        <f t="shared" si="33"/>
        <v/>
      </c>
      <c r="CD119" s="255" t="str">
        <f t="shared" si="34"/>
        <v/>
      </c>
      <c r="CE119" s="255" t="str">
        <f t="shared" si="35"/>
        <v/>
      </c>
      <c r="CF119" s="255" t="str">
        <f t="shared" si="36"/>
        <v/>
      </c>
      <c r="CG119" s="256">
        <f t="shared" si="37"/>
        <v>0</v>
      </c>
      <c r="CH119" s="256">
        <f t="shared" si="38"/>
        <v>0</v>
      </c>
      <c r="CI119" s="256">
        <f t="shared" si="39"/>
        <v>0</v>
      </c>
      <c r="CJ119" s="256">
        <f t="shared" si="40"/>
        <v>0</v>
      </c>
      <c r="CK119" s="256">
        <f t="shared" si="41"/>
        <v>0</v>
      </c>
      <c r="CL119" s="338">
        <f t="shared" si="42"/>
        <v>0</v>
      </c>
    </row>
    <row r="120" spans="1:90" x14ac:dyDescent="0.2">
      <c r="AA120" s="204"/>
      <c r="AB120" s="204"/>
      <c r="AC120" s="204"/>
      <c r="AD120" s="204"/>
      <c r="AE120" s="204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CG120" s="211"/>
      <c r="CH120" s="211"/>
      <c r="CI120" s="211"/>
      <c r="CJ120" s="211"/>
      <c r="CK120" s="211"/>
    </row>
    <row r="121" spans="1:90" x14ac:dyDescent="0.2">
      <c r="AA121" s="204"/>
      <c r="AB121" s="204"/>
      <c r="AC121" s="204"/>
      <c r="AD121" s="204"/>
      <c r="AE121" s="204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CG121" s="211"/>
      <c r="CH121" s="211"/>
      <c r="CI121" s="211"/>
      <c r="CJ121" s="211"/>
      <c r="CK121" s="211"/>
    </row>
    <row r="122" spans="1:90" x14ac:dyDescent="0.2">
      <c r="AA122" s="204"/>
      <c r="AB122" s="204"/>
      <c r="AC122" s="204"/>
      <c r="AD122" s="204"/>
      <c r="AE122" s="204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</row>
    <row r="123" spans="1:90" x14ac:dyDescent="0.2">
      <c r="AA123" s="204"/>
      <c r="AB123" s="204"/>
      <c r="AC123" s="204"/>
      <c r="AD123" s="204"/>
      <c r="AE123" s="204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</row>
    <row r="124" spans="1:90" x14ac:dyDescent="0.2">
      <c r="AA124" s="204"/>
      <c r="AB124" s="204"/>
      <c r="AC124" s="204"/>
      <c r="AD124" s="204"/>
      <c r="AE124" s="204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</row>
    <row r="125" spans="1:90" x14ac:dyDescent="0.2">
      <c r="AA125" s="204"/>
      <c r="AB125" s="204"/>
      <c r="AC125" s="204"/>
      <c r="AD125" s="204"/>
      <c r="AE125" s="204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</row>
    <row r="126" spans="1:90" x14ac:dyDescent="0.2">
      <c r="AA126" s="204"/>
      <c r="AB126" s="204"/>
      <c r="AC126" s="204"/>
      <c r="AD126" s="204"/>
      <c r="AE126" s="204"/>
    </row>
    <row r="127" spans="1:90" x14ac:dyDescent="0.2">
      <c r="AA127" s="204"/>
      <c r="AB127" s="204"/>
      <c r="AC127" s="204"/>
      <c r="AD127" s="204"/>
      <c r="AE127" s="204"/>
    </row>
    <row r="128" spans="1:90" x14ac:dyDescent="0.2">
      <c r="AA128" s="204"/>
      <c r="AB128" s="204"/>
      <c r="AC128" s="204"/>
      <c r="AD128" s="204"/>
      <c r="AE128" s="204"/>
    </row>
    <row r="129" spans="1:43" x14ac:dyDescent="0.2">
      <c r="AA129" s="204"/>
      <c r="AB129" s="204"/>
      <c r="AC129" s="204"/>
      <c r="AD129" s="204"/>
      <c r="AE129" s="204"/>
    </row>
    <row r="130" spans="1:43" x14ac:dyDescent="0.2"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</row>
    <row r="131" spans="1:43" x14ac:dyDescent="0.2"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</row>
    <row r="132" spans="1:43" x14ac:dyDescent="0.2"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</row>
    <row r="133" spans="1:43" x14ac:dyDescent="0.2"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</row>
    <row r="134" spans="1:43" x14ac:dyDescent="0.2"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</row>
    <row r="135" spans="1:43" x14ac:dyDescent="0.2"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</row>
    <row r="136" spans="1:43" x14ac:dyDescent="0.2"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</row>
    <row r="137" spans="1:43" x14ac:dyDescent="0.2"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</row>
    <row r="138" spans="1:43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408"/>
      <c r="AJ138" s="204"/>
      <c r="AK138" s="204"/>
      <c r="AL138" s="204"/>
      <c r="AM138" s="204"/>
      <c r="AN138" s="204"/>
      <c r="AO138" s="204"/>
      <c r="AP138" s="204"/>
      <c r="AQ138" s="408"/>
    </row>
    <row r="194" spans="1:104" ht="12.75" customHeight="1" x14ac:dyDescent="0.2"/>
    <row r="195" spans="1:104" s="409" customFormat="1" hidden="1" x14ac:dyDescent="0.2">
      <c r="A195" s="409">
        <f>SUM(B71,B89,C104,C109:C119,AV71,AR71:AS71,W71:AV71)</f>
        <v>210967</v>
      </c>
      <c r="B195" s="409">
        <f>SUM(CG7:CK121)</f>
        <v>0</v>
      </c>
      <c r="BX195" s="410"/>
      <c r="BY195" s="410"/>
      <c r="BZ195" s="410"/>
      <c r="CA195" s="410"/>
      <c r="CB195" s="410"/>
      <c r="CC195" s="410"/>
      <c r="CD195" s="410"/>
      <c r="CE195" s="410"/>
      <c r="CF195" s="410"/>
      <c r="CG195" s="410"/>
      <c r="CH195" s="410"/>
      <c r="CI195" s="410"/>
      <c r="CJ195" s="410"/>
      <c r="CK195" s="410"/>
      <c r="CL195" s="410"/>
      <c r="CM195" s="410"/>
      <c r="CN195" s="410"/>
      <c r="CO195" s="410"/>
      <c r="CP195" s="410"/>
      <c r="CQ195" s="410"/>
      <c r="CR195" s="410"/>
      <c r="CS195" s="410"/>
      <c r="CT195" s="410"/>
      <c r="CU195" s="410"/>
      <c r="CV195" s="410"/>
      <c r="CW195" s="410"/>
      <c r="CX195" s="410"/>
      <c r="CY195" s="410"/>
      <c r="CZ195" s="410"/>
    </row>
  </sheetData>
  <autoFilter ref="A10:DB119" xr:uid="{00000000-0001-0000-0200-000000000000}">
    <filterColumn colId="1">
      <filters blank="1">
        <filter val="1.036"/>
        <filter val="1.221"/>
        <filter val="1.233"/>
        <filter val="1.257"/>
        <filter val="1.291"/>
        <filter val="1.361"/>
        <filter val="1.423"/>
        <filter val="1.457"/>
        <filter val="1.662"/>
        <filter val="1.827"/>
        <filter val="1.889"/>
        <filter val="1.903"/>
        <filter val="15.447"/>
        <filter val="155"/>
        <filter val="159"/>
        <filter val="165"/>
        <filter val="2.159"/>
        <filter val="2.308"/>
        <filter val="2.505"/>
        <filter val="2.530"/>
        <filter val="2.680"/>
        <filter val="2.818"/>
        <filter val="2.942"/>
        <filter val="200"/>
        <filter val="29"/>
        <filter val="3.218"/>
        <filter val="375"/>
        <filter val="4.767"/>
        <filter val="4.981"/>
        <filter val="479"/>
        <filter val="5.399"/>
        <filter val="521"/>
        <filter val="580"/>
        <filter val="59.870"/>
        <filter val="6"/>
        <filter val="6.060"/>
        <filter val="637"/>
        <filter val="652"/>
        <filter val="7.035"/>
        <filter val="831"/>
        <filter val="ARO"/>
        <filter val="ARO POR LEY IVE"/>
        <filter val="ENFERMERA"/>
        <filter val="GINECOLOGÍA Y OTROS"/>
        <filter val="INFERTILIDAD"/>
        <filter val="MATRONA"/>
        <filter val="PROFESIONAL"/>
        <filter val="PSICÓLOGO"/>
        <filter val="TOTAL"/>
      </filters>
    </filterColumn>
  </autoFilter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F94:AQ103 C11:AX70 C74:S88 F109:AS119" xr:uid="{00000000-0002-0000-0200-000000000000}">
      <formula1>0</formula1>
    </dataValidation>
  </dataValidations>
  <pageMargins left="0.25" right="0.25" top="0.75" bottom="0.75" header="0.3" footer="0.3"/>
  <pageSetup paperSize="258"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5"/>
  <sheetViews>
    <sheetView topLeftCell="L49"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",[3]NOMBRE!B6," - ","( ",[3]NOMBRE!C6,[3]NOMBRE!D6," )")</f>
        <v>MES: ENERO - ( 01 )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",[3]NOMBRE!B7)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659" t="s">
        <v>81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1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672" t="s">
        <v>91</v>
      </c>
      <c r="AU8" s="672"/>
      <c r="AV8" s="672"/>
      <c r="AW8" s="672" t="s">
        <v>92</v>
      </c>
      <c r="AX8" s="67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673" t="s">
        <v>96</v>
      </c>
      <c r="V9" s="674"/>
      <c r="W9" s="675" t="s">
        <v>97</v>
      </c>
      <c r="X9" s="675"/>
      <c r="Y9" s="675"/>
      <c r="Z9" s="674"/>
      <c r="AA9" s="673" t="s">
        <v>98</v>
      </c>
      <c r="AB9" s="675"/>
      <c r="AC9" s="675"/>
      <c r="AD9" s="674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672"/>
      <c r="AU9" s="672"/>
      <c r="AV9" s="672"/>
      <c r="AW9" s="672"/>
      <c r="AX9" s="672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14" t="s">
        <v>99</v>
      </c>
      <c r="D10" s="15" t="s">
        <v>100</v>
      </c>
      <c r="E10" s="16" t="s">
        <v>101</v>
      </c>
      <c r="F10" s="16" t="s">
        <v>102</v>
      </c>
      <c r="G10" s="16" t="s">
        <v>103</v>
      </c>
      <c r="H10" s="17" t="s">
        <v>104</v>
      </c>
      <c r="I10" s="17" t="s">
        <v>105</v>
      </c>
      <c r="J10" s="17" t="s">
        <v>106</v>
      </c>
      <c r="K10" s="17" t="s">
        <v>107</v>
      </c>
      <c r="L10" s="17" t="s">
        <v>108</v>
      </c>
      <c r="M10" s="17" t="s">
        <v>109</v>
      </c>
      <c r="N10" s="17" t="s">
        <v>110</v>
      </c>
      <c r="O10" s="17" t="s">
        <v>111</v>
      </c>
      <c r="P10" s="17" t="s">
        <v>112</v>
      </c>
      <c r="Q10" s="17" t="s">
        <v>113</v>
      </c>
      <c r="R10" s="17" t="s">
        <v>114</v>
      </c>
      <c r="S10" s="18" t="s">
        <v>115</v>
      </c>
      <c r="T10" s="671"/>
      <c r="U10" s="453" t="s">
        <v>116</v>
      </c>
      <c r="V10" s="19" t="s">
        <v>117</v>
      </c>
      <c r="W10" s="452" t="s">
        <v>118</v>
      </c>
      <c r="X10" s="20" t="s">
        <v>119</v>
      </c>
      <c r="Y10" s="16" t="s">
        <v>120</v>
      </c>
      <c r="Z10" s="19" t="s">
        <v>121</v>
      </c>
      <c r="AA10" s="20" t="s">
        <v>118</v>
      </c>
      <c r="AB10" s="20" t="s">
        <v>119</v>
      </c>
      <c r="AC10" s="16" t="s">
        <v>120</v>
      </c>
      <c r="AD10" s="19" t="s">
        <v>121</v>
      </c>
      <c r="AE10" s="21" t="s">
        <v>10</v>
      </c>
      <c r="AF10" s="22" t="s">
        <v>122</v>
      </c>
      <c r="AG10" s="23" t="s">
        <v>123</v>
      </c>
      <c r="AH10" s="24" t="s">
        <v>124</v>
      </c>
      <c r="AI10" s="671"/>
      <c r="AJ10" s="14" t="s">
        <v>125</v>
      </c>
      <c r="AK10" s="19" t="s">
        <v>126</v>
      </c>
      <c r="AL10" s="14" t="s">
        <v>125</v>
      </c>
      <c r="AM10" s="19" t="s">
        <v>126</v>
      </c>
      <c r="AN10" s="25" t="s">
        <v>127</v>
      </c>
      <c r="AO10" s="25" t="s">
        <v>128</v>
      </c>
      <c r="AP10" s="671"/>
      <c r="AQ10" s="671"/>
      <c r="AR10" s="26" t="s">
        <v>97</v>
      </c>
      <c r="AS10" s="27" t="s">
        <v>129</v>
      </c>
      <c r="AT10" s="28" t="s">
        <v>130</v>
      </c>
      <c r="AU10" s="29" t="s">
        <v>131</v>
      </c>
      <c r="AV10" s="30" t="s">
        <v>132</v>
      </c>
      <c r="AW10" s="14" t="s">
        <v>125</v>
      </c>
      <c r="AX10" s="19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53</v>
      </c>
      <c r="C11" s="33">
        <v>31</v>
      </c>
      <c r="D11" s="34">
        <v>16</v>
      </c>
      <c r="E11" s="34">
        <v>6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6">
        <v>0</v>
      </c>
      <c r="T11" s="37">
        <v>53</v>
      </c>
      <c r="U11" s="38">
        <v>27</v>
      </c>
      <c r="V11" s="39">
        <v>26</v>
      </c>
      <c r="W11" s="40">
        <f t="shared" ref="W11:W36" si="0">SUM(X11+Y11+Z11)</f>
        <v>24</v>
      </c>
      <c r="X11" s="38">
        <v>3</v>
      </c>
      <c r="Y11" s="41">
        <v>21</v>
      </c>
      <c r="Z11" s="39">
        <v>0</v>
      </c>
      <c r="AA11" s="42">
        <f t="shared" ref="AA11:AA37" si="1">SUM(AB11+AC11+AD11)</f>
        <v>0</v>
      </c>
      <c r="AB11" s="38">
        <v>0</v>
      </c>
      <c r="AC11" s="41">
        <v>0</v>
      </c>
      <c r="AD11" s="39">
        <v>0</v>
      </c>
      <c r="AE11" s="43">
        <v>3</v>
      </c>
      <c r="AF11" s="44">
        <v>0</v>
      </c>
      <c r="AG11" s="45">
        <v>0</v>
      </c>
      <c r="AH11" s="46">
        <v>7</v>
      </c>
      <c r="AI11" s="47">
        <v>48</v>
      </c>
      <c r="AJ11" s="45">
        <v>0</v>
      </c>
      <c r="AK11" s="46">
        <v>0</v>
      </c>
      <c r="AL11" s="45">
        <v>1</v>
      </c>
      <c r="AM11" s="46"/>
      <c r="AN11" s="48"/>
      <c r="AO11" s="48"/>
      <c r="AP11" s="48"/>
      <c r="AQ11" s="48"/>
      <c r="AR11" s="49"/>
      <c r="AS11" s="50"/>
      <c r="AT11" s="33"/>
      <c r="AU11" s="34"/>
      <c r="AV11" s="51"/>
      <c r="AW11" s="45"/>
      <c r="AX11" s="46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552</v>
      </c>
      <c r="C12" s="38">
        <v>0</v>
      </c>
      <c r="D12" s="41">
        <v>0</v>
      </c>
      <c r="E12" s="41">
        <v>0</v>
      </c>
      <c r="F12" s="41">
        <v>5</v>
      </c>
      <c r="G12" s="41">
        <v>20</v>
      </c>
      <c r="H12" s="41">
        <v>34</v>
      </c>
      <c r="I12" s="41">
        <v>45</v>
      </c>
      <c r="J12" s="41">
        <v>49</v>
      </c>
      <c r="K12" s="41">
        <v>35</v>
      </c>
      <c r="L12" s="41">
        <v>38</v>
      </c>
      <c r="M12" s="41">
        <v>61</v>
      </c>
      <c r="N12" s="41">
        <v>67</v>
      </c>
      <c r="O12" s="41">
        <v>69</v>
      </c>
      <c r="P12" s="41">
        <v>35</v>
      </c>
      <c r="Q12" s="41">
        <v>40</v>
      </c>
      <c r="R12" s="41">
        <v>23</v>
      </c>
      <c r="S12" s="39">
        <v>31</v>
      </c>
      <c r="T12" s="55">
        <v>545</v>
      </c>
      <c r="U12" s="38">
        <v>201</v>
      </c>
      <c r="V12" s="39">
        <v>351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284</v>
      </c>
      <c r="AB12" s="38">
        <v>36</v>
      </c>
      <c r="AC12" s="56">
        <v>248</v>
      </c>
      <c r="AD12" s="39">
        <v>0</v>
      </c>
      <c r="AE12" s="43">
        <v>36</v>
      </c>
      <c r="AF12" s="57">
        <v>0</v>
      </c>
      <c r="AG12" s="38">
        <v>31</v>
      </c>
      <c r="AH12" s="39">
        <v>11</v>
      </c>
      <c r="AI12" s="47">
        <v>808</v>
      </c>
      <c r="AJ12" s="45">
        <v>0</v>
      </c>
      <c r="AK12" s="39">
        <v>10</v>
      </c>
      <c r="AL12" s="45"/>
      <c r="AM12" s="39">
        <v>14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51</v>
      </c>
      <c r="C13" s="38">
        <v>51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51</v>
      </c>
      <c r="U13" s="38">
        <v>21</v>
      </c>
      <c r="V13" s="39">
        <v>30</v>
      </c>
      <c r="W13" s="40">
        <f t="shared" si="0"/>
        <v>12</v>
      </c>
      <c r="X13" s="38">
        <v>0</v>
      </c>
      <c r="Y13" s="41">
        <v>12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6</v>
      </c>
      <c r="AH13" s="39">
        <v>11</v>
      </c>
      <c r="AI13" s="47">
        <v>11</v>
      </c>
      <c r="AJ13" s="45">
        <v>0</v>
      </c>
      <c r="AK13" s="39">
        <v>0</v>
      </c>
      <c r="AL13" s="45"/>
      <c r="AM13" s="39"/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18</v>
      </c>
      <c r="C14" s="38">
        <v>8</v>
      </c>
      <c r="D14" s="41">
        <v>5</v>
      </c>
      <c r="E14" s="41">
        <v>5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18</v>
      </c>
      <c r="U14" s="38">
        <v>14</v>
      </c>
      <c r="V14" s="39">
        <v>4</v>
      </c>
      <c r="W14" s="40">
        <f t="shared" si="0"/>
        <v>5</v>
      </c>
      <c r="X14" s="38">
        <v>3</v>
      </c>
      <c r="Y14" s="41">
        <v>2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3</v>
      </c>
      <c r="AF14" s="43">
        <v>0</v>
      </c>
      <c r="AG14" s="38">
        <v>0</v>
      </c>
      <c r="AH14" s="39">
        <v>2</v>
      </c>
      <c r="AI14" s="47">
        <v>0</v>
      </c>
      <c r="AJ14" s="45">
        <v>0</v>
      </c>
      <c r="AK14" s="39">
        <v>0</v>
      </c>
      <c r="AL14" s="45"/>
      <c r="AM14" s="39"/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110</v>
      </c>
      <c r="C15" s="38">
        <v>0</v>
      </c>
      <c r="D15" s="41">
        <v>0</v>
      </c>
      <c r="E15" s="41">
        <v>0</v>
      </c>
      <c r="F15" s="41">
        <v>2</v>
      </c>
      <c r="G15" s="41">
        <v>1</v>
      </c>
      <c r="H15" s="41">
        <v>2</v>
      </c>
      <c r="I15" s="41">
        <v>3</v>
      </c>
      <c r="J15" s="41">
        <v>2</v>
      </c>
      <c r="K15" s="41">
        <v>7</v>
      </c>
      <c r="L15" s="41">
        <v>7</v>
      </c>
      <c r="M15" s="41">
        <v>10</v>
      </c>
      <c r="N15" s="41">
        <v>11</v>
      </c>
      <c r="O15" s="41">
        <v>8</v>
      </c>
      <c r="P15" s="41">
        <v>15</v>
      </c>
      <c r="Q15" s="41">
        <v>13</v>
      </c>
      <c r="R15" s="41">
        <v>10</v>
      </c>
      <c r="S15" s="39">
        <v>19</v>
      </c>
      <c r="T15" s="55">
        <v>110</v>
      </c>
      <c r="U15" s="38">
        <v>57</v>
      </c>
      <c r="V15" s="39">
        <v>53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44</v>
      </c>
      <c r="AB15" s="38">
        <v>17</v>
      </c>
      <c r="AC15" s="41">
        <v>27</v>
      </c>
      <c r="AD15" s="39">
        <v>0</v>
      </c>
      <c r="AE15" s="43">
        <v>0</v>
      </c>
      <c r="AF15" s="43">
        <v>0</v>
      </c>
      <c r="AG15" s="38">
        <v>10</v>
      </c>
      <c r="AH15" s="39">
        <v>13</v>
      </c>
      <c r="AI15" s="47">
        <v>150</v>
      </c>
      <c r="AJ15" s="45">
        <v>0</v>
      </c>
      <c r="AK15" s="39">
        <v>2</v>
      </c>
      <c r="AL15" s="45"/>
      <c r="AM15" s="39">
        <v>13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52</v>
      </c>
      <c r="C16" s="38">
        <v>33</v>
      </c>
      <c r="D16" s="41">
        <v>5</v>
      </c>
      <c r="E16" s="41">
        <v>11</v>
      </c>
      <c r="F16" s="41">
        <v>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52</v>
      </c>
      <c r="U16" s="38">
        <v>25</v>
      </c>
      <c r="V16" s="39">
        <v>27</v>
      </c>
      <c r="W16" s="40">
        <f t="shared" si="0"/>
        <v>20</v>
      </c>
      <c r="X16" s="38">
        <v>12</v>
      </c>
      <c r="Y16" s="41">
        <v>8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12</v>
      </c>
      <c r="AF16" s="43">
        <v>0</v>
      </c>
      <c r="AG16" s="38">
        <v>3</v>
      </c>
      <c r="AH16" s="39">
        <v>7</v>
      </c>
      <c r="AI16" s="47">
        <v>7</v>
      </c>
      <c r="AJ16" s="45">
        <v>9</v>
      </c>
      <c r="AK16" s="39">
        <v>0</v>
      </c>
      <c r="AL16" s="45"/>
      <c r="AM16" s="39"/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119</v>
      </c>
      <c r="C17" s="38">
        <v>0</v>
      </c>
      <c r="D17" s="41">
        <v>0</v>
      </c>
      <c r="E17" s="41">
        <v>0</v>
      </c>
      <c r="F17" s="41">
        <v>2</v>
      </c>
      <c r="G17" s="41">
        <v>0</v>
      </c>
      <c r="H17" s="41">
        <v>1</v>
      </c>
      <c r="I17" s="41">
        <v>2</v>
      </c>
      <c r="J17" s="41">
        <v>4</v>
      </c>
      <c r="K17" s="41">
        <v>6</v>
      </c>
      <c r="L17" s="41">
        <v>4</v>
      </c>
      <c r="M17" s="41">
        <v>5</v>
      </c>
      <c r="N17" s="41">
        <v>14</v>
      </c>
      <c r="O17" s="41">
        <v>14</v>
      </c>
      <c r="P17" s="41">
        <v>19</v>
      </c>
      <c r="Q17" s="41">
        <v>5</v>
      </c>
      <c r="R17" s="41">
        <v>23</v>
      </c>
      <c r="S17" s="39">
        <v>20</v>
      </c>
      <c r="T17" s="55">
        <v>118</v>
      </c>
      <c r="U17" s="38">
        <v>67</v>
      </c>
      <c r="V17" s="39">
        <v>52</v>
      </c>
      <c r="W17" s="40">
        <f t="shared" si="0"/>
        <v>0</v>
      </c>
      <c r="X17" s="38">
        <v>0</v>
      </c>
      <c r="Y17" s="41">
        <v>0</v>
      </c>
      <c r="Z17" s="39">
        <v>0</v>
      </c>
      <c r="AA17" s="62">
        <f t="shared" si="1"/>
        <v>50</v>
      </c>
      <c r="AB17" s="38">
        <v>21</v>
      </c>
      <c r="AC17" s="41">
        <v>29</v>
      </c>
      <c r="AD17" s="39">
        <v>0</v>
      </c>
      <c r="AE17" s="43">
        <v>21</v>
      </c>
      <c r="AF17" s="43">
        <v>7</v>
      </c>
      <c r="AG17" s="38">
        <v>7</v>
      </c>
      <c r="AH17" s="39">
        <v>5</v>
      </c>
      <c r="AI17" s="47">
        <v>746</v>
      </c>
      <c r="AJ17" s="45">
        <v>0</v>
      </c>
      <c r="AK17" s="39">
        <v>25</v>
      </c>
      <c r="AL17" s="45"/>
      <c r="AM17" s="39">
        <v>2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9"/>
      <c r="T18" s="55"/>
      <c r="U18" s="38"/>
      <c r="V18" s="39"/>
      <c r="W18" s="40">
        <f t="shared" si="0"/>
        <v>0</v>
      </c>
      <c r="X18" s="38"/>
      <c r="Y18" s="41"/>
      <c r="Z18" s="39"/>
      <c r="AA18" s="62">
        <f t="shared" si="1"/>
        <v>0</v>
      </c>
      <c r="AB18" s="38"/>
      <c r="AC18" s="41"/>
      <c r="AD18" s="39"/>
      <c r="AE18" s="43"/>
      <c r="AF18" s="43">
        <v>0</v>
      </c>
      <c r="AG18" s="38"/>
      <c r="AH18" s="39"/>
      <c r="AI18" s="47"/>
      <c r="AJ18" s="45"/>
      <c r="AK18" s="39"/>
      <c r="AL18" s="45"/>
      <c r="AM18" s="39"/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92</v>
      </c>
      <c r="C19" s="38">
        <v>0</v>
      </c>
      <c r="D19" s="41">
        <v>0</v>
      </c>
      <c r="E19" s="41">
        <v>2</v>
      </c>
      <c r="F19" s="41">
        <v>6</v>
      </c>
      <c r="G19" s="41">
        <v>6</v>
      </c>
      <c r="H19" s="41">
        <v>4</v>
      </c>
      <c r="I19" s="41">
        <v>8</v>
      </c>
      <c r="J19" s="41">
        <v>12</v>
      </c>
      <c r="K19" s="41">
        <v>10</v>
      </c>
      <c r="L19" s="41">
        <v>7</v>
      </c>
      <c r="M19" s="41">
        <v>6</v>
      </c>
      <c r="N19" s="41">
        <v>6</v>
      </c>
      <c r="O19" s="41">
        <v>10</v>
      </c>
      <c r="P19" s="41">
        <v>5</v>
      </c>
      <c r="Q19" s="41">
        <v>6</v>
      </c>
      <c r="R19" s="41">
        <v>3</v>
      </c>
      <c r="S19" s="39">
        <v>1</v>
      </c>
      <c r="T19" s="55">
        <v>92</v>
      </c>
      <c r="U19" s="38">
        <v>18</v>
      </c>
      <c r="V19" s="39">
        <v>74</v>
      </c>
      <c r="W19" s="40">
        <f t="shared" si="0"/>
        <v>0</v>
      </c>
      <c r="X19" s="38">
        <v>0</v>
      </c>
      <c r="Y19" s="41">
        <v>0</v>
      </c>
      <c r="Z19" s="39">
        <v>0</v>
      </c>
      <c r="AA19" s="62">
        <f t="shared" si="1"/>
        <v>34</v>
      </c>
      <c r="AB19" s="38">
        <v>11</v>
      </c>
      <c r="AC19" s="41">
        <v>23</v>
      </c>
      <c r="AD19" s="39">
        <v>0</v>
      </c>
      <c r="AE19" s="43">
        <v>11</v>
      </c>
      <c r="AF19" s="43">
        <v>0</v>
      </c>
      <c r="AG19" s="38">
        <v>4</v>
      </c>
      <c r="AH19" s="39">
        <v>0</v>
      </c>
      <c r="AI19" s="47">
        <v>1</v>
      </c>
      <c r="AJ19" s="45">
        <v>19</v>
      </c>
      <c r="AK19" s="39">
        <v>0</v>
      </c>
      <c r="AL19" s="45"/>
      <c r="AM19" s="39">
        <v>1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9"/>
      <c r="T20" s="55"/>
      <c r="U20" s="38"/>
      <c r="V20" s="39"/>
      <c r="W20" s="40">
        <f t="shared" si="0"/>
        <v>0</v>
      </c>
      <c r="X20" s="38"/>
      <c r="Y20" s="41"/>
      <c r="Z20" s="39"/>
      <c r="AA20" s="62">
        <f t="shared" si="1"/>
        <v>0</v>
      </c>
      <c r="AB20" s="38"/>
      <c r="AC20" s="41"/>
      <c r="AD20" s="39"/>
      <c r="AE20" s="43"/>
      <c r="AF20" s="43">
        <v>0</v>
      </c>
      <c r="AG20" s="38"/>
      <c r="AH20" s="39"/>
      <c r="AI20" s="47"/>
      <c r="AJ20" s="45"/>
      <c r="AK20" s="39"/>
      <c r="AL20" s="45"/>
      <c r="AM20" s="39"/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96</v>
      </c>
      <c r="C21" s="38">
        <v>0</v>
      </c>
      <c r="D21" s="41">
        <v>0</v>
      </c>
      <c r="E21" s="41">
        <v>0</v>
      </c>
      <c r="F21" s="41">
        <v>1</v>
      </c>
      <c r="G21" s="41">
        <v>4</v>
      </c>
      <c r="H21" s="41">
        <v>1</v>
      </c>
      <c r="I21" s="41">
        <v>3</v>
      </c>
      <c r="J21" s="41">
        <v>3</v>
      </c>
      <c r="K21" s="41">
        <v>4</v>
      </c>
      <c r="L21" s="41">
        <v>4</v>
      </c>
      <c r="M21" s="41">
        <v>20</v>
      </c>
      <c r="N21" s="41">
        <v>13</v>
      </c>
      <c r="O21" s="41">
        <v>15</v>
      </c>
      <c r="P21" s="41">
        <v>16</v>
      </c>
      <c r="Q21" s="41">
        <v>4</v>
      </c>
      <c r="R21" s="41">
        <v>5</v>
      </c>
      <c r="S21" s="39">
        <v>3</v>
      </c>
      <c r="T21" s="55">
        <v>95</v>
      </c>
      <c r="U21" s="38">
        <v>40</v>
      </c>
      <c r="V21" s="39">
        <v>56</v>
      </c>
      <c r="W21" s="40">
        <f t="shared" si="0"/>
        <v>0</v>
      </c>
      <c r="X21" s="38">
        <v>0</v>
      </c>
      <c r="Y21" s="41">
        <v>0</v>
      </c>
      <c r="Z21" s="39">
        <v>0</v>
      </c>
      <c r="AA21" s="62">
        <f t="shared" si="1"/>
        <v>59</v>
      </c>
      <c r="AB21" s="38">
        <v>26</v>
      </c>
      <c r="AC21" s="41">
        <v>33</v>
      </c>
      <c r="AD21" s="39">
        <v>0</v>
      </c>
      <c r="AE21" s="43">
        <v>25</v>
      </c>
      <c r="AF21" s="43">
        <v>0</v>
      </c>
      <c r="AG21" s="38">
        <v>18</v>
      </c>
      <c r="AH21" s="39">
        <v>3</v>
      </c>
      <c r="AI21" s="47">
        <v>7</v>
      </c>
      <c r="AJ21" s="45">
        <v>0</v>
      </c>
      <c r="AK21" s="39">
        <v>22</v>
      </c>
      <c r="AL21" s="45"/>
      <c r="AM21" s="39">
        <v>10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9"/>
      <c r="T22" s="55"/>
      <c r="U22" s="38"/>
      <c r="V22" s="39"/>
      <c r="W22" s="40">
        <f t="shared" si="0"/>
        <v>0</v>
      </c>
      <c r="X22" s="38"/>
      <c r="Y22" s="41"/>
      <c r="Z22" s="39"/>
      <c r="AA22" s="62">
        <f t="shared" si="1"/>
        <v>0</v>
      </c>
      <c r="AB22" s="38"/>
      <c r="AC22" s="41"/>
      <c r="AD22" s="39"/>
      <c r="AE22" s="43"/>
      <c r="AF22" s="43">
        <v>0</v>
      </c>
      <c r="AG22" s="38"/>
      <c r="AH22" s="39"/>
      <c r="AI22" s="47"/>
      <c r="AJ22" s="45"/>
      <c r="AK22" s="39"/>
      <c r="AL22" s="45"/>
      <c r="AM22" s="39"/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9"/>
      <c r="T23" s="55"/>
      <c r="U23" s="38"/>
      <c r="V23" s="39"/>
      <c r="W23" s="40">
        <f t="shared" si="0"/>
        <v>0</v>
      </c>
      <c r="X23" s="38"/>
      <c r="Y23" s="41"/>
      <c r="Z23" s="39"/>
      <c r="AA23" s="62">
        <f t="shared" si="1"/>
        <v>0</v>
      </c>
      <c r="AB23" s="38"/>
      <c r="AC23" s="41"/>
      <c r="AD23" s="39"/>
      <c r="AE23" s="43"/>
      <c r="AF23" s="43">
        <v>0</v>
      </c>
      <c r="AG23" s="38"/>
      <c r="AH23" s="39"/>
      <c r="AI23" s="47"/>
      <c r="AJ23" s="45"/>
      <c r="AK23" s="39"/>
      <c r="AL23" s="45"/>
      <c r="AM23" s="39"/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55"/>
      <c r="U24" s="38"/>
      <c r="V24" s="39"/>
      <c r="W24" s="40">
        <f t="shared" si="0"/>
        <v>0</v>
      </c>
      <c r="X24" s="38"/>
      <c r="Y24" s="41"/>
      <c r="Z24" s="39"/>
      <c r="AA24" s="62">
        <f t="shared" si="1"/>
        <v>0</v>
      </c>
      <c r="AB24" s="38"/>
      <c r="AC24" s="41"/>
      <c r="AD24" s="39"/>
      <c r="AE24" s="43"/>
      <c r="AF24" s="43">
        <v>0</v>
      </c>
      <c r="AG24" s="38"/>
      <c r="AH24" s="39"/>
      <c r="AI24" s="47"/>
      <c r="AJ24" s="45"/>
      <c r="AK24" s="39"/>
      <c r="AL24" s="45"/>
      <c r="AM24" s="39"/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9"/>
      <c r="T25" s="55"/>
      <c r="U25" s="38"/>
      <c r="V25" s="39"/>
      <c r="W25" s="40">
        <f t="shared" si="0"/>
        <v>0</v>
      </c>
      <c r="X25" s="38"/>
      <c r="Y25" s="41"/>
      <c r="Z25" s="39"/>
      <c r="AA25" s="62">
        <f t="shared" si="1"/>
        <v>0</v>
      </c>
      <c r="AB25" s="38"/>
      <c r="AC25" s="41"/>
      <c r="AD25" s="39"/>
      <c r="AE25" s="43"/>
      <c r="AF25" s="43">
        <v>0</v>
      </c>
      <c r="AG25" s="38"/>
      <c r="AH25" s="39"/>
      <c r="AI25" s="47"/>
      <c r="AJ25" s="45"/>
      <c r="AK25" s="39"/>
      <c r="AL25" s="45"/>
      <c r="AM25" s="39"/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39">
        <v>0</v>
      </c>
      <c r="T26" s="55">
        <v>0</v>
      </c>
      <c r="U26" s="38">
        <v>0</v>
      </c>
      <c r="V26" s="39">
        <v>0</v>
      </c>
      <c r="W26" s="40">
        <f t="shared" si="0"/>
        <v>0</v>
      </c>
      <c r="X26" s="38">
        <v>0</v>
      </c>
      <c r="Y26" s="41">
        <v>0</v>
      </c>
      <c r="Z26" s="39">
        <v>0</v>
      </c>
      <c r="AA26" s="62">
        <f t="shared" si="1"/>
        <v>0</v>
      </c>
      <c r="AB26" s="38">
        <v>0</v>
      </c>
      <c r="AC26" s="41">
        <v>0</v>
      </c>
      <c r="AD26" s="39">
        <v>0</v>
      </c>
      <c r="AE26" s="43">
        <v>0</v>
      </c>
      <c r="AF26" s="43">
        <v>0</v>
      </c>
      <c r="AG26" s="38">
        <v>0</v>
      </c>
      <c r="AH26" s="39">
        <v>0</v>
      </c>
      <c r="AI26" s="47">
        <v>0</v>
      </c>
      <c r="AJ26" s="45">
        <v>0</v>
      </c>
      <c r="AK26" s="39">
        <v>0</v>
      </c>
      <c r="AL26" s="45"/>
      <c r="AM26" s="39"/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9"/>
      <c r="T27" s="55"/>
      <c r="U27" s="38"/>
      <c r="V27" s="39"/>
      <c r="W27" s="40">
        <f t="shared" si="0"/>
        <v>0</v>
      </c>
      <c r="X27" s="38"/>
      <c r="Y27" s="41"/>
      <c r="Z27" s="39"/>
      <c r="AA27" s="62">
        <f t="shared" si="1"/>
        <v>0</v>
      </c>
      <c r="AB27" s="38"/>
      <c r="AC27" s="41"/>
      <c r="AD27" s="39"/>
      <c r="AE27" s="43"/>
      <c r="AF27" s="43">
        <v>0</v>
      </c>
      <c r="AG27" s="38"/>
      <c r="AH27" s="39"/>
      <c r="AI27" s="47"/>
      <c r="AJ27" s="45"/>
      <c r="AK27" s="39"/>
      <c r="AL27" s="45"/>
      <c r="AM27" s="39"/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55"/>
      <c r="U28" s="38"/>
      <c r="V28" s="39"/>
      <c r="W28" s="40">
        <f t="shared" si="0"/>
        <v>0</v>
      </c>
      <c r="X28" s="38"/>
      <c r="Y28" s="41"/>
      <c r="Z28" s="39"/>
      <c r="AA28" s="62">
        <f t="shared" si="1"/>
        <v>0</v>
      </c>
      <c r="AB28" s="38"/>
      <c r="AC28" s="41"/>
      <c r="AD28" s="39"/>
      <c r="AE28" s="43"/>
      <c r="AF28" s="43">
        <v>0</v>
      </c>
      <c r="AG28" s="38"/>
      <c r="AH28" s="39"/>
      <c r="AI28" s="47"/>
      <c r="AJ28" s="45"/>
      <c r="AK28" s="39"/>
      <c r="AL28" s="45"/>
      <c r="AM28" s="39"/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T29" s="55"/>
      <c r="U29" s="38"/>
      <c r="V29" s="39"/>
      <c r="W29" s="40">
        <f t="shared" si="0"/>
        <v>0</v>
      </c>
      <c r="X29" s="38"/>
      <c r="Y29" s="41"/>
      <c r="Z29" s="39"/>
      <c r="AA29" s="62">
        <f t="shared" si="1"/>
        <v>0</v>
      </c>
      <c r="AB29" s="38"/>
      <c r="AC29" s="41"/>
      <c r="AD29" s="39"/>
      <c r="AE29" s="43"/>
      <c r="AF29" s="43">
        <v>0</v>
      </c>
      <c r="AG29" s="38"/>
      <c r="AH29" s="39"/>
      <c r="AI29" s="47"/>
      <c r="AJ29" s="45"/>
      <c r="AK29" s="39"/>
      <c r="AL29" s="45"/>
      <c r="AM29" s="39"/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55"/>
      <c r="U30" s="38"/>
      <c r="V30" s="39"/>
      <c r="W30" s="40">
        <f t="shared" si="0"/>
        <v>0</v>
      </c>
      <c r="X30" s="38"/>
      <c r="Y30" s="41"/>
      <c r="Z30" s="39"/>
      <c r="AA30" s="62">
        <f t="shared" si="1"/>
        <v>0</v>
      </c>
      <c r="AB30" s="38"/>
      <c r="AC30" s="41"/>
      <c r="AD30" s="39"/>
      <c r="AE30" s="43"/>
      <c r="AF30" s="43">
        <v>0</v>
      </c>
      <c r="AG30" s="38"/>
      <c r="AH30" s="39"/>
      <c r="AI30" s="47"/>
      <c r="AJ30" s="45"/>
      <c r="AK30" s="39"/>
      <c r="AL30" s="45"/>
      <c r="AM30" s="39"/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96</v>
      </c>
      <c r="C31" s="38">
        <v>6</v>
      </c>
      <c r="D31" s="41">
        <v>1</v>
      </c>
      <c r="E31" s="41">
        <v>4</v>
      </c>
      <c r="F31" s="41">
        <v>0</v>
      </c>
      <c r="G31" s="41">
        <v>3</v>
      </c>
      <c r="H31" s="41">
        <v>3</v>
      </c>
      <c r="I31" s="41">
        <v>5</v>
      </c>
      <c r="J31" s="41">
        <v>2</v>
      </c>
      <c r="K31" s="41">
        <v>5</v>
      </c>
      <c r="L31" s="41">
        <v>5</v>
      </c>
      <c r="M31" s="41">
        <v>7</v>
      </c>
      <c r="N31" s="41">
        <v>9</v>
      </c>
      <c r="O31" s="41">
        <v>12</v>
      </c>
      <c r="P31" s="41">
        <v>11</v>
      </c>
      <c r="Q31" s="41">
        <v>7</v>
      </c>
      <c r="R31" s="41">
        <v>8</v>
      </c>
      <c r="S31" s="39">
        <v>8</v>
      </c>
      <c r="T31" s="55">
        <v>96</v>
      </c>
      <c r="U31" s="38">
        <v>36</v>
      </c>
      <c r="V31" s="39">
        <v>60</v>
      </c>
      <c r="W31" s="40">
        <f t="shared" si="0"/>
        <v>7</v>
      </c>
      <c r="X31" s="38">
        <v>1</v>
      </c>
      <c r="Y31" s="41">
        <v>6</v>
      </c>
      <c r="Z31" s="39">
        <v>0</v>
      </c>
      <c r="AA31" s="62">
        <f t="shared" si="1"/>
        <v>46</v>
      </c>
      <c r="AB31" s="38">
        <v>11</v>
      </c>
      <c r="AC31" s="41">
        <v>35</v>
      </c>
      <c r="AD31" s="39">
        <v>0</v>
      </c>
      <c r="AE31" s="43">
        <v>12</v>
      </c>
      <c r="AF31" s="43">
        <v>0</v>
      </c>
      <c r="AG31" s="38">
        <v>13</v>
      </c>
      <c r="AH31" s="39">
        <v>5</v>
      </c>
      <c r="AI31" s="47">
        <v>0</v>
      </c>
      <c r="AJ31" s="45">
        <v>0</v>
      </c>
      <c r="AK31" s="39">
        <v>0</v>
      </c>
      <c r="AL31" s="45">
        <v>3</v>
      </c>
      <c r="AM31" s="39">
        <v>6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/>
      <c r="AC32" s="41"/>
      <c r="AD32" s="39"/>
      <c r="AE32" s="43"/>
      <c r="AF32" s="43">
        <v>0</v>
      </c>
      <c r="AG32" s="38"/>
      <c r="AH32" s="39"/>
      <c r="AI32" s="47"/>
      <c r="AJ32" s="45"/>
      <c r="AK32" s="39"/>
      <c r="AL32" s="45"/>
      <c r="AM32" s="39"/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/>
      <c r="AC33" s="41"/>
      <c r="AD33" s="39"/>
      <c r="AE33" s="43"/>
      <c r="AF33" s="43">
        <v>0</v>
      </c>
      <c r="AG33" s="38"/>
      <c r="AH33" s="39"/>
      <c r="AI33" s="47"/>
      <c r="AJ33" s="45"/>
      <c r="AK33" s="39"/>
      <c r="AL33" s="45"/>
      <c r="AM33" s="39"/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/>
      <c r="AC34" s="41"/>
      <c r="AD34" s="39"/>
      <c r="AE34" s="43"/>
      <c r="AF34" s="43">
        <v>0</v>
      </c>
      <c r="AG34" s="38"/>
      <c r="AH34" s="39"/>
      <c r="AI34" s="47"/>
      <c r="AJ34" s="45"/>
      <c r="AK34" s="39"/>
      <c r="AL34" s="45"/>
      <c r="AM34" s="39"/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/>
      <c r="AC35" s="41"/>
      <c r="AD35" s="39"/>
      <c r="AE35" s="43"/>
      <c r="AF35" s="43">
        <v>0</v>
      </c>
      <c r="AG35" s="38"/>
      <c r="AH35" s="39"/>
      <c r="AI35" s="47"/>
      <c r="AJ35" s="45"/>
      <c r="AK35" s="39"/>
      <c r="AL35" s="45"/>
      <c r="AM35" s="39"/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/>
      <c r="AC36" s="41"/>
      <c r="AD36" s="39"/>
      <c r="AE36" s="43"/>
      <c r="AF36" s="43">
        <v>0</v>
      </c>
      <c r="AG36" s="38"/>
      <c r="AH36" s="39"/>
      <c r="AI36" s="47"/>
      <c r="AJ36" s="45"/>
      <c r="AK36" s="39"/>
      <c r="AL36" s="45"/>
      <c r="AM36" s="39"/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/>
      <c r="AC37" s="41"/>
      <c r="AD37" s="39"/>
      <c r="AE37" s="43"/>
      <c r="AF37" s="43">
        <v>0</v>
      </c>
      <c r="AG37" s="38"/>
      <c r="AH37" s="39"/>
      <c r="AI37" s="47"/>
      <c r="AJ37" s="45"/>
      <c r="AK37" s="39"/>
      <c r="AL37" s="45"/>
      <c r="AM37" s="39"/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129</v>
      </c>
      <c r="C38" s="65">
        <v>53</v>
      </c>
      <c r="D38" s="64">
        <v>40</v>
      </c>
      <c r="E38" s="64">
        <v>32</v>
      </c>
      <c r="F38" s="64">
        <v>4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128</v>
      </c>
      <c r="U38" s="38">
        <v>76</v>
      </c>
      <c r="V38" s="39">
        <v>53</v>
      </c>
      <c r="W38" s="40">
        <f>SUM(X38+Y38+Z38)</f>
        <v>57</v>
      </c>
      <c r="X38" s="38">
        <v>21</v>
      </c>
      <c r="Y38" s="41">
        <v>34</v>
      </c>
      <c r="Z38" s="39">
        <v>2</v>
      </c>
      <c r="AA38" s="62">
        <f>SUM(AB38+AC38+AD38)</f>
        <v>0</v>
      </c>
      <c r="AB38" s="38">
        <v>0</v>
      </c>
      <c r="AC38" s="41">
        <v>0</v>
      </c>
      <c r="AD38" s="39">
        <v>0</v>
      </c>
      <c r="AE38" s="43">
        <v>21</v>
      </c>
      <c r="AF38" s="39">
        <v>0</v>
      </c>
      <c r="AG38" s="38">
        <v>2</v>
      </c>
      <c r="AH38" s="39">
        <v>5</v>
      </c>
      <c r="AI38" s="47">
        <v>100</v>
      </c>
      <c r="AJ38" s="45">
        <v>4</v>
      </c>
      <c r="AK38" s="39">
        <v>0</v>
      </c>
      <c r="AL38" s="45"/>
      <c r="AM38" s="39"/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94</v>
      </c>
      <c r="C39" s="65">
        <v>0</v>
      </c>
      <c r="D39" s="64">
        <v>0</v>
      </c>
      <c r="E39" s="64">
        <v>0</v>
      </c>
      <c r="F39" s="41">
        <v>3</v>
      </c>
      <c r="G39" s="41">
        <v>0</v>
      </c>
      <c r="H39" s="41">
        <v>5</v>
      </c>
      <c r="I39" s="41">
        <v>3</v>
      </c>
      <c r="J39" s="41">
        <v>5</v>
      </c>
      <c r="K39" s="41">
        <v>3</v>
      </c>
      <c r="L39" s="41">
        <v>5</v>
      </c>
      <c r="M39" s="41">
        <v>8</v>
      </c>
      <c r="N39" s="41">
        <v>8</v>
      </c>
      <c r="O39" s="41">
        <v>11</v>
      </c>
      <c r="P39" s="41">
        <v>13</v>
      </c>
      <c r="Q39" s="41">
        <v>4</v>
      </c>
      <c r="R39" s="41">
        <v>12</v>
      </c>
      <c r="S39" s="39">
        <v>14</v>
      </c>
      <c r="T39" s="55">
        <v>94</v>
      </c>
      <c r="U39" s="38">
        <v>51</v>
      </c>
      <c r="V39" s="39">
        <v>43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54</v>
      </c>
      <c r="AB39" s="38">
        <v>20</v>
      </c>
      <c r="AC39" s="41">
        <v>34</v>
      </c>
      <c r="AD39" s="39">
        <v>0</v>
      </c>
      <c r="AE39" s="43">
        <v>20</v>
      </c>
      <c r="AF39" s="66">
        <v>0</v>
      </c>
      <c r="AG39" s="38">
        <v>8</v>
      </c>
      <c r="AH39" s="39">
        <v>3</v>
      </c>
      <c r="AI39" s="47">
        <v>62</v>
      </c>
      <c r="AJ39" s="45">
        <v>0</v>
      </c>
      <c r="AK39" s="39">
        <v>41</v>
      </c>
      <c r="AL39" s="45"/>
      <c r="AM39" s="39">
        <v>7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/>
      <c r="D40" s="64"/>
      <c r="E40" s="6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9"/>
      <c r="T40" s="55"/>
      <c r="U40" s="38"/>
      <c r="V40" s="39"/>
      <c r="W40" s="40">
        <f>SUM(X40+Y40+Z40)</f>
        <v>0</v>
      </c>
      <c r="X40" s="38"/>
      <c r="Y40" s="41"/>
      <c r="Z40" s="39"/>
      <c r="AA40" s="62">
        <f>SUM(AB40+AC40+AD40)</f>
        <v>0</v>
      </c>
      <c r="AB40" s="38"/>
      <c r="AC40" s="41"/>
      <c r="AD40" s="39"/>
      <c r="AE40" s="43"/>
      <c r="AF40" s="39">
        <v>0</v>
      </c>
      <c r="AG40" s="38"/>
      <c r="AH40" s="39"/>
      <c r="AI40" s="47"/>
      <c r="AJ40" s="45"/>
      <c r="AK40" s="39"/>
      <c r="AL40" s="45"/>
      <c r="AM40" s="39"/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0</v>
      </c>
      <c r="C41" s="65">
        <v>0</v>
      </c>
      <c r="D41" s="64">
        <v>0</v>
      </c>
      <c r="E41" s="64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0</v>
      </c>
      <c r="U41" s="38">
        <v>0</v>
      </c>
      <c r="V41" s="39">
        <v>0</v>
      </c>
      <c r="W41" s="40">
        <f>SUM(X41+Y41+Z41)</f>
        <v>0</v>
      </c>
      <c r="X41" s="38">
        <v>0</v>
      </c>
      <c r="Y41" s="41">
        <v>0</v>
      </c>
      <c r="Z41" s="39">
        <v>0</v>
      </c>
      <c r="AA41" s="62">
        <f>SUM(AB41+AC41+AD41)</f>
        <v>0</v>
      </c>
      <c r="AB41" s="38">
        <v>0</v>
      </c>
      <c r="AC41" s="41">
        <v>0</v>
      </c>
      <c r="AD41" s="39">
        <v>0</v>
      </c>
      <c r="AE41" s="43">
        <v>0</v>
      </c>
      <c r="AF41" s="39">
        <v>0</v>
      </c>
      <c r="AG41" s="38">
        <v>0</v>
      </c>
      <c r="AH41" s="39">
        <v>0</v>
      </c>
      <c r="AI41" s="47">
        <v>0</v>
      </c>
      <c r="AJ41" s="45">
        <v>0</v>
      </c>
      <c r="AK41" s="39">
        <v>0</v>
      </c>
      <c r="AL41" s="45"/>
      <c r="AM41" s="39"/>
      <c r="AN41" s="48"/>
      <c r="AO41" s="48"/>
      <c r="AP41" s="48"/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208</v>
      </c>
      <c r="C42" s="38">
        <v>0</v>
      </c>
      <c r="D42" s="41">
        <v>0</v>
      </c>
      <c r="E42" s="41">
        <v>0</v>
      </c>
      <c r="F42" s="41">
        <v>3</v>
      </c>
      <c r="G42" s="41">
        <v>24</v>
      </c>
      <c r="H42" s="41">
        <v>18</v>
      </c>
      <c r="I42" s="41">
        <v>15</v>
      </c>
      <c r="J42" s="41">
        <v>22</v>
      </c>
      <c r="K42" s="41">
        <v>14</v>
      </c>
      <c r="L42" s="41">
        <v>24</v>
      </c>
      <c r="M42" s="41">
        <v>26</v>
      </c>
      <c r="N42" s="41">
        <v>17</v>
      </c>
      <c r="O42" s="41">
        <v>16</v>
      </c>
      <c r="P42" s="41">
        <v>20</v>
      </c>
      <c r="Q42" s="41">
        <v>6</v>
      </c>
      <c r="R42" s="41">
        <v>2</v>
      </c>
      <c r="S42" s="39">
        <v>1</v>
      </c>
      <c r="T42" s="55">
        <v>207</v>
      </c>
      <c r="U42" s="38">
        <v>97</v>
      </c>
      <c r="V42" s="39">
        <v>111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10</v>
      </c>
      <c r="AB42" s="38">
        <v>3</v>
      </c>
      <c r="AC42" s="41">
        <v>7</v>
      </c>
      <c r="AD42" s="39">
        <v>0</v>
      </c>
      <c r="AE42" s="43">
        <v>2</v>
      </c>
      <c r="AF42" s="39">
        <v>4</v>
      </c>
      <c r="AG42" s="38">
        <v>3</v>
      </c>
      <c r="AH42" s="55">
        <v>13</v>
      </c>
      <c r="AI42" s="47">
        <v>230</v>
      </c>
      <c r="AJ42" s="45">
        <v>0</v>
      </c>
      <c r="AK42" s="39">
        <v>0</v>
      </c>
      <c r="AL42" s="45"/>
      <c r="AM42" s="39">
        <v>17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37</v>
      </c>
      <c r="C43" s="38">
        <v>11</v>
      </c>
      <c r="D43" s="41">
        <v>11</v>
      </c>
      <c r="E43" s="41">
        <v>14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37</v>
      </c>
      <c r="U43" s="38">
        <v>30</v>
      </c>
      <c r="V43" s="39">
        <v>7</v>
      </c>
      <c r="W43" s="40">
        <f t="shared" si="15"/>
        <v>15</v>
      </c>
      <c r="X43" s="38">
        <v>3</v>
      </c>
      <c r="Y43" s="41">
        <v>12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3</v>
      </c>
      <c r="AF43" s="48">
        <v>0</v>
      </c>
      <c r="AG43" s="38">
        <v>3</v>
      </c>
      <c r="AH43" s="55">
        <v>5</v>
      </c>
      <c r="AI43" s="47">
        <v>0</v>
      </c>
      <c r="AJ43" s="45">
        <v>0</v>
      </c>
      <c r="AK43" s="39">
        <v>0</v>
      </c>
      <c r="AL43" s="45">
        <v>18</v>
      </c>
      <c r="AM43" s="39"/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489</v>
      </c>
      <c r="C44" s="38">
        <v>0</v>
      </c>
      <c r="D44" s="41">
        <v>0</v>
      </c>
      <c r="E44" s="41">
        <v>0</v>
      </c>
      <c r="F44" s="41">
        <v>6</v>
      </c>
      <c r="G44" s="41">
        <v>4</v>
      </c>
      <c r="H44" s="41">
        <v>18</v>
      </c>
      <c r="I44" s="41">
        <v>11</v>
      </c>
      <c r="J44" s="41">
        <v>34</v>
      </c>
      <c r="K44" s="41">
        <v>32</v>
      </c>
      <c r="L44" s="41">
        <v>47</v>
      </c>
      <c r="M44" s="41">
        <v>49</v>
      </c>
      <c r="N44" s="41">
        <v>64</v>
      </c>
      <c r="O44" s="41">
        <v>52</v>
      </c>
      <c r="P44" s="41">
        <v>62</v>
      </c>
      <c r="Q44" s="41">
        <v>52</v>
      </c>
      <c r="R44" s="41">
        <v>32</v>
      </c>
      <c r="S44" s="39">
        <v>26</v>
      </c>
      <c r="T44" s="55">
        <v>485</v>
      </c>
      <c r="U44" s="38">
        <v>125</v>
      </c>
      <c r="V44" s="39">
        <v>364</v>
      </c>
      <c r="W44" s="40">
        <f t="shared" si="15"/>
        <v>0</v>
      </c>
      <c r="X44" s="38">
        <v>0</v>
      </c>
      <c r="Y44" s="41">
        <v>0</v>
      </c>
      <c r="Z44" s="39">
        <v>0</v>
      </c>
      <c r="AA44" s="62">
        <f t="shared" si="16"/>
        <v>204</v>
      </c>
      <c r="AB44" s="38">
        <v>76</v>
      </c>
      <c r="AC44" s="41">
        <v>128</v>
      </c>
      <c r="AD44" s="39">
        <v>0</v>
      </c>
      <c r="AE44" s="43">
        <v>76</v>
      </c>
      <c r="AF44" s="66">
        <v>17</v>
      </c>
      <c r="AG44" s="38">
        <v>17</v>
      </c>
      <c r="AH44" s="55">
        <v>10</v>
      </c>
      <c r="AI44" s="55">
        <v>166</v>
      </c>
      <c r="AJ44" s="45">
        <v>0</v>
      </c>
      <c r="AK44" s="39">
        <v>21</v>
      </c>
      <c r="AL44" s="45"/>
      <c r="AM44" s="39">
        <v>56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/>
      <c r="D45" s="64"/>
      <c r="E45" s="64"/>
      <c r="F45" s="6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55"/>
      <c r="U45" s="38"/>
      <c r="V45" s="39"/>
      <c r="W45" s="40">
        <f t="shared" si="15"/>
        <v>0</v>
      </c>
      <c r="X45" s="38"/>
      <c r="Y45" s="41"/>
      <c r="Z45" s="39"/>
      <c r="AA45" s="62">
        <f t="shared" si="16"/>
        <v>0</v>
      </c>
      <c r="AB45" s="38"/>
      <c r="AC45" s="41"/>
      <c r="AD45" s="39"/>
      <c r="AE45" s="43"/>
      <c r="AF45" s="39">
        <v>0</v>
      </c>
      <c r="AG45" s="38"/>
      <c r="AH45" s="39"/>
      <c r="AI45" s="47"/>
      <c r="AJ45" s="45"/>
      <c r="AK45" s="39"/>
      <c r="AL45" s="45"/>
      <c r="AM45" s="39"/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/>
      <c r="D46" s="64"/>
      <c r="E46" s="64"/>
      <c r="F46" s="6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9"/>
      <c r="T46" s="55"/>
      <c r="U46" s="38"/>
      <c r="V46" s="39"/>
      <c r="W46" s="40">
        <f t="shared" si="15"/>
        <v>0</v>
      </c>
      <c r="X46" s="38"/>
      <c r="Y46" s="41"/>
      <c r="Z46" s="39"/>
      <c r="AA46" s="62">
        <f t="shared" si="16"/>
        <v>0</v>
      </c>
      <c r="AB46" s="38"/>
      <c r="AC46" s="41"/>
      <c r="AD46" s="39"/>
      <c r="AE46" s="43"/>
      <c r="AF46" s="66">
        <v>0</v>
      </c>
      <c r="AG46" s="38"/>
      <c r="AH46" s="39"/>
      <c r="AI46" s="47"/>
      <c r="AJ46" s="45"/>
      <c r="AK46" s="39"/>
      <c r="AL46" s="38"/>
      <c r="AM46" s="55"/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/>
      <c r="D47" s="64"/>
      <c r="E47" s="64"/>
      <c r="F47" s="64"/>
      <c r="G47" s="64"/>
      <c r="H47" s="64"/>
      <c r="I47" s="64"/>
      <c r="J47" s="64"/>
      <c r="K47" s="64"/>
      <c r="L47" s="41"/>
      <c r="M47" s="41"/>
      <c r="N47" s="41"/>
      <c r="O47" s="41"/>
      <c r="P47" s="41"/>
      <c r="Q47" s="41"/>
      <c r="R47" s="41"/>
      <c r="S47" s="39"/>
      <c r="T47" s="55"/>
      <c r="U47" s="38"/>
      <c r="V47" s="39"/>
      <c r="W47" s="40">
        <f t="shared" si="15"/>
        <v>0</v>
      </c>
      <c r="X47" s="38"/>
      <c r="Y47" s="41"/>
      <c r="Z47" s="39"/>
      <c r="AA47" s="62">
        <f t="shared" si="16"/>
        <v>0</v>
      </c>
      <c r="AB47" s="38"/>
      <c r="AC47" s="41"/>
      <c r="AD47" s="39"/>
      <c r="AE47" s="43"/>
      <c r="AF47" s="39">
        <v>0</v>
      </c>
      <c r="AG47" s="38"/>
      <c r="AH47" s="39"/>
      <c r="AI47" s="47"/>
      <c r="AJ47" s="45"/>
      <c r="AK47" s="39"/>
      <c r="AL47" s="38"/>
      <c r="AM47" s="55"/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/>
      <c r="D48" s="64"/>
      <c r="E48" s="64"/>
      <c r="F48" s="6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9"/>
      <c r="T48" s="51"/>
      <c r="U48" s="58"/>
      <c r="V48" s="48"/>
      <c r="W48" s="31">
        <f t="shared" si="15"/>
        <v>0</v>
      </c>
      <c r="X48" s="58"/>
      <c r="Y48" s="59"/>
      <c r="Z48" s="48"/>
      <c r="AA48" s="62">
        <f t="shared" si="16"/>
        <v>0</v>
      </c>
      <c r="AB48" s="38"/>
      <c r="AC48" s="41"/>
      <c r="AD48" s="39"/>
      <c r="AE48" s="43"/>
      <c r="AF48" s="39">
        <v>0</v>
      </c>
      <c r="AG48" s="38"/>
      <c r="AH48" s="39"/>
      <c r="AI48" s="47"/>
      <c r="AJ48" s="45"/>
      <c r="AK48" s="39"/>
      <c r="AL48" s="38"/>
      <c r="AM48" s="55"/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9"/>
      <c r="T49" s="55"/>
      <c r="U49" s="38"/>
      <c r="V49" s="39"/>
      <c r="W49" s="40">
        <f t="shared" si="15"/>
        <v>0</v>
      </c>
      <c r="X49" s="38"/>
      <c r="Y49" s="41"/>
      <c r="Z49" s="39"/>
      <c r="AA49" s="62">
        <f t="shared" si="16"/>
        <v>0</v>
      </c>
      <c r="AB49" s="38"/>
      <c r="AC49" s="41"/>
      <c r="AD49" s="39"/>
      <c r="AE49" s="43"/>
      <c r="AF49" s="66">
        <v>0</v>
      </c>
      <c r="AG49" s="38"/>
      <c r="AH49" s="39"/>
      <c r="AI49" s="47"/>
      <c r="AJ49" s="45"/>
      <c r="AK49" s="39"/>
      <c r="AL49" s="45"/>
      <c r="AM49" s="39"/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26</v>
      </c>
      <c r="C50" s="38">
        <v>0</v>
      </c>
      <c r="D50" s="41">
        <v>0</v>
      </c>
      <c r="E50" s="41">
        <v>0</v>
      </c>
      <c r="F50" s="41">
        <v>0</v>
      </c>
      <c r="G50" s="41">
        <v>2</v>
      </c>
      <c r="H50" s="41">
        <v>0</v>
      </c>
      <c r="I50" s="41">
        <v>1</v>
      </c>
      <c r="J50" s="41">
        <v>1</v>
      </c>
      <c r="K50" s="41">
        <v>2</v>
      </c>
      <c r="L50" s="41">
        <v>1</v>
      </c>
      <c r="M50" s="41">
        <v>2</v>
      </c>
      <c r="N50" s="41">
        <v>3</v>
      </c>
      <c r="O50" s="41">
        <v>0</v>
      </c>
      <c r="P50" s="41">
        <v>3</v>
      </c>
      <c r="Q50" s="41">
        <v>8</v>
      </c>
      <c r="R50" s="41">
        <v>1</v>
      </c>
      <c r="S50" s="39">
        <v>2</v>
      </c>
      <c r="T50" s="55">
        <v>26</v>
      </c>
      <c r="U50" s="38">
        <v>14</v>
      </c>
      <c r="V50" s="39">
        <v>12</v>
      </c>
      <c r="W50" s="40">
        <f t="shared" si="15"/>
        <v>0</v>
      </c>
      <c r="X50" s="38">
        <v>0</v>
      </c>
      <c r="Y50" s="41">
        <v>0</v>
      </c>
      <c r="Z50" s="39">
        <v>0</v>
      </c>
      <c r="AA50" s="62">
        <f t="shared" si="16"/>
        <v>20</v>
      </c>
      <c r="AB50" s="38">
        <v>3</v>
      </c>
      <c r="AC50" s="41">
        <v>17</v>
      </c>
      <c r="AD50" s="39">
        <v>0</v>
      </c>
      <c r="AE50" s="43">
        <v>3</v>
      </c>
      <c r="AF50" s="39">
        <v>0</v>
      </c>
      <c r="AG50" s="38">
        <v>0</v>
      </c>
      <c r="AH50" s="39">
        <v>0</v>
      </c>
      <c r="AI50" s="47">
        <v>0</v>
      </c>
      <c r="AJ50" s="45">
        <v>0</v>
      </c>
      <c r="AK50" s="39">
        <v>21</v>
      </c>
      <c r="AL50" s="45"/>
      <c r="AM50" s="39">
        <v>4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/>
      <c r="Y51" s="41"/>
      <c r="Z51" s="39"/>
      <c r="AA51" s="62">
        <f t="shared" si="16"/>
        <v>0</v>
      </c>
      <c r="AB51" s="38"/>
      <c r="AC51" s="41"/>
      <c r="AD51" s="39"/>
      <c r="AE51" s="43"/>
      <c r="AF51" s="57">
        <v>0</v>
      </c>
      <c r="AG51" s="38"/>
      <c r="AH51" s="39"/>
      <c r="AI51" s="47"/>
      <c r="AJ51" s="45"/>
      <c r="AK51" s="39"/>
      <c r="AL51" s="69"/>
      <c r="AM51" s="57"/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/>
      <c r="Y52" s="41"/>
      <c r="Z52" s="39"/>
      <c r="AA52" s="62">
        <f t="shared" si="16"/>
        <v>0</v>
      </c>
      <c r="AB52" s="38"/>
      <c r="AC52" s="41"/>
      <c r="AD52" s="39"/>
      <c r="AE52" s="43"/>
      <c r="AF52" s="57">
        <v>0</v>
      </c>
      <c r="AG52" s="38"/>
      <c r="AH52" s="39"/>
      <c r="AI52" s="47"/>
      <c r="AJ52" s="45"/>
      <c r="AK52" s="39"/>
      <c r="AL52" s="69"/>
      <c r="AM52" s="57"/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/>
      <c r="Y53" s="41"/>
      <c r="Z53" s="39"/>
      <c r="AA53" s="62">
        <f t="shared" si="16"/>
        <v>0</v>
      </c>
      <c r="AB53" s="38"/>
      <c r="AC53" s="41"/>
      <c r="AD53" s="39"/>
      <c r="AE53" s="43"/>
      <c r="AF53" s="57">
        <v>0</v>
      </c>
      <c r="AG53" s="38"/>
      <c r="AH53" s="39"/>
      <c r="AI53" s="47"/>
      <c r="AJ53" s="45"/>
      <c r="AK53" s="39"/>
      <c r="AL53" s="69"/>
      <c r="AM53" s="57"/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185</v>
      </c>
      <c r="C54" s="38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</v>
      </c>
      <c r="J54" s="41">
        <v>2</v>
      </c>
      <c r="K54" s="41">
        <v>2</v>
      </c>
      <c r="L54" s="41">
        <v>3</v>
      </c>
      <c r="M54" s="41">
        <v>10</v>
      </c>
      <c r="N54" s="41">
        <v>20</v>
      </c>
      <c r="O54" s="41">
        <v>20</v>
      </c>
      <c r="P54" s="41">
        <v>29</v>
      </c>
      <c r="Q54" s="41">
        <v>28</v>
      </c>
      <c r="R54" s="41">
        <v>22</v>
      </c>
      <c r="S54" s="39">
        <v>48</v>
      </c>
      <c r="T54" s="55">
        <v>184</v>
      </c>
      <c r="U54" s="38">
        <v>91</v>
      </c>
      <c r="V54" s="39">
        <v>94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47</v>
      </c>
      <c r="AB54" s="38">
        <v>1</v>
      </c>
      <c r="AC54" s="41">
        <v>46</v>
      </c>
      <c r="AD54" s="39">
        <v>0</v>
      </c>
      <c r="AE54" s="43">
        <v>1</v>
      </c>
      <c r="AF54" s="57">
        <v>0</v>
      </c>
      <c r="AG54" s="38">
        <v>0</v>
      </c>
      <c r="AH54" s="39">
        <v>9</v>
      </c>
      <c r="AI54" s="47">
        <v>30</v>
      </c>
      <c r="AJ54" s="45">
        <v>0</v>
      </c>
      <c r="AK54" s="39">
        <v>0</v>
      </c>
      <c r="AL54" s="69"/>
      <c r="AM54" s="57">
        <v>1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233</v>
      </c>
      <c r="C55" s="38">
        <v>0</v>
      </c>
      <c r="D55" s="41">
        <v>0</v>
      </c>
      <c r="E55" s="41">
        <v>0</v>
      </c>
      <c r="F55" s="41">
        <v>14</v>
      </c>
      <c r="G55" s="41">
        <v>34</v>
      </c>
      <c r="H55" s="41">
        <v>57</v>
      </c>
      <c r="I55" s="41">
        <v>61</v>
      </c>
      <c r="J55" s="41">
        <v>47</v>
      </c>
      <c r="K55" s="41">
        <v>20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233</v>
      </c>
      <c r="U55" s="38">
        <v>0</v>
      </c>
      <c r="V55" s="39">
        <v>233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47</v>
      </c>
      <c r="AB55" s="38">
        <v>24</v>
      </c>
      <c r="AC55" s="41">
        <v>23</v>
      </c>
      <c r="AD55" s="39">
        <v>0</v>
      </c>
      <c r="AE55" s="43">
        <v>20</v>
      </c>
      <c r="AF55" s="57">
        <v>0</v>
      </c>
      <c r="AG55" s="38">
        <v>7</v>
      </c>
      <c r="AH55" s="39">
        <v>27</v>
      </c>
      <c r="AI55" s="47">
        <v>3</v>
      </c>
      <c r="AJ55" s="45">
        <v>0</v>
      </c>
      <c r="AK55" s="39">
        <v>0</v>
      </c>
      <c r="AL55" s="69"/>
      <c r="AM55" s="57">
        <v>23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24</v>
      </c>
      <c r="C56" s="38">
        <v>3</v>
      </c>
      <c r="D56" s="41">
        <v>8</v>
      </c>
      <c r="E56" s="41">
        <v>11</v>
      </c>
      <c r="F56" s="41">
        <v>2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24</v>
      </c>
      <c r="U56" s="38">
        <v>0</v>
      </c>
      <c r="V56" s="39">
        <v>24</v>
      </c>
      <c r="W56" s="40">
        <f t="shared" si="15"/>
        <v>5</v>
      </c>
      <c r="X56" s="38">
        <v>2</v>
      </c>
      <c r="Y56" s="41">
        <v>3</v>
      </c>
      <c r="Z56" s="39">
        <v>0</v>
      </c>
      <c r="AA56" s="62">
        <f t="shared" si="16"/>
        <v>2</v>
      </c>
      <c r="AB56" s="38">
        <v>0</v>
      </c>
      <c r="AC56" s="41">
        <v>2</v>
      </c>
      <c r="AD56" s="39">
        <v>0</v>
      </c>
      <c r="AE56" s="43">
        <v>1</v>
      </c>
      <c r="AF56" s="57">
        <v>0</v>
      </c>
      <c r="AG56" s="38">
        <v>0</v>
      </c>
      <c r="AH56" s="39">
        <v>0</v>
      </c>
      <c r="AI56" s="47">
        <v>0</v>
      </c>
      <c r="AJ56" s="45">
        <v>0</v>
      </c>
      <c r="AK56" s="39">
        <v>0</v>
      </c>
      <c r="AL56" s="69">
        <v>1</v>
      </c>
      <c r="AM56" s="57"/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208</v>
      </c>
      <c r="C57" s="38">
        <v>0</v>
      </c>
      <c r="D57" s="41">
        <v>0</v>
      </c>
      <c r="E57" s="41">
        <v>0</v>
      </c>
      <c r="F57" s="41">
        <v>0</v>
      </c>
      <c r="G57" s="41">
        <v>7</v>
      </c>
      <c r="H57" s="41">
        <v>13</v>
      </c>
      <c r="I57" s="41">
        <v>31</v>
      </c>
      <c r="J57" s="41">
        <v>29</v>
      </c>
      <c r="K57" s="41">
        <v>26</v>
      </c>
      <c r="L57" s="41">
        <v>34</v>
      </c>
      <c r="M57" s="41">
        <v>21</v>
      </c>
      <c r="N57" s="41">
        <v>17</v>
      </c>
      <c r="O57" s="41">
        <v>8</v>
      </c>
      <c r="P57" s="41">
        <v>11</v>
      </c>
      <c r="Q57" s="41">
        <v>8</v>
      </c>
      <c r="R57" s="41">
        <v>1</v>
      </c>
      <c r="S57" s="39">
        <v>2</v>
      </c>
      <c r="T57" s="55">
        <v>208</v>
      </c>
      <c r="U57" s="38">
        <v>0</v>
      </c>
      <c r="V57" s="39">
        <v>208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61</v>
      </c>
      <c r="AB57" s="38">
        <v>9</v>
      </c>
      <c r="AC57" s="41">
        <v>52</v>
      </c>
      <c r="AD57" s="39">
        <v>0</v>
      </c>
      <c r="AE57" s="43">
        <v>7</v>
      </c>
      <c r="AF57" s="57">
        <v>0</v>
      </c>
      <c r="AG57" s="38">
        <v>16</v>
      </c>
      <c r="AH57" s="39">
        <v>27</v>
      </c>
      <c r="AI57" s="47">
        <v>2</v>
      </c>
      <c r="AJ57" s="45">
        <v>0</v>
      </c>
      <c r="AK57" s="39">
        <v>0</v>
      </c>
      <c r="AL57" s="69"/>
      <c r="AM57" s="57">
        <v>12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460</v>
      </c>
      <c r="C58" s="38">
        <v>13</v>
      </c>
      <c r="D58" s="41">
        <v>4</v>
      </c>
      <c r="E58" s="41">
        <v>3</v>
      </c>
      <c r="F58" s="41">
        <v>2</v>
      </c>
      <c r="G58" s="41">
        <v>3</v>
      </c>
      <c r="H58" s="41">
        <v>5</v>
      </c>
      <c r="I58" s="41">
        <v>6</v>
      </c>
      <c r="J58" s="41">
        <v>10</v>
      </c>
      <c r="K58" s="41">
        <v>6</v>
      </c>
      <c r="L58" s="41">
        <v>14</v>
      </c>
      <c r="M58" s="41">
        <v>19</v>
      </c>
      <c r="N58" s="41">
        <v>38</v>
      </c>
      <c r="O58" s="41">
        <v>48</v>
      </c>
      <c r="P58" s="41">
        <v>64</v>
      </c>
      <c r="Q58" s="41">
        <v>61</v>
      </c>
      <c r="R58" s="41">
        <v>87</v>
      </c>
      <c r="S58" s="39">
        <v>77</v>
      </c>
      <c r="T58" s="55">
        <v>457</v>
      </c>
      <c r="U58" s="38">
        <v>232</v>
      </c>
      <c r="V58" s="39">
        <v>228</v>
      </c>
      <c r="W58" s="40">
        <f t="shared" si="15"/>
        <v>14</v>
      </c>
      <c r="X58" s="38">
        <v>0</v>
      </c>
      <c r="Y58" s="41">
        <v>14</v>
      </c>
      <c r="Z58" s="39">
        <v>0</v>
      </c>
      <c r="AA58" s="62">
        <f t="shared" si="16"/>
        <v>112</v>
      </c>
      <c r="AB58" s="38">
        <v>43</v>
      </c>
      <c r="AC58" s="41">
        <v>69</v>
      </c>
      <c r="AD58" s="39">
        <v>0</v>
      </c>
      <c r="AE58" s="43">
        <v>43</v>
      </c>
      <c r="AF58" s="57">
        <v>7</v>
      </c>
      <c r="AG58" s="38">
        <v>18</v>
      </c>
      <c r="AH58" s="39">
        <v>26</v>
      </c>
      <c r="AI58" s="47">
        <v>212</v>
      </c>
      <c r="AJ58" s="45">
        <v>0</v>
      </c>
      <c r="AK58" s="39">
        <v>0</v>
      </c>
      <c r="AL58" s="69">
        <v>7</v>
      </c>
      <c r="AM58" s="57">
        <v>38</v>
      </c>
      <c r="AN58" s="70"/>
      <c r="AO58" s="39"/>
      <c r="AP58" s="48"/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264</v>
      </c>
      <c r="C59" s="38">
        <v>21</v>
      </c>
      <c r="D59" s="41">
        <v>47</v>
      </c>
      <c r="E59" s="41">
        <v>23</v>
      </c>
      <c r="F59" s="41">
        <v>11</v>
      </c>
      <c r="G59" s="41">
        <v>9</v>
      </c>
      <c r="H59" s="41">
        <v>3</v>
      </c>
      <c r="I59" s="41">
        <v>4</v>
      </c>
      <c r="J59" s="41">
        <v>10</v>
      </c>
      <c r="K59" s="41">
        <v>9</v>
      </c>
      <c r="L59" s="41">
        <v>11</v>
      </c>
      <c r="M59" s="41">
        <v>10</v>
      </c>
      <c r="N59" s="41">
        <v>14</v>
      </c>
      <c r="O59" s="41">
        <v>15</v>
      </c>
      <c r="P59" s="41">
        <v>15</v>
      </c>
      <c r="Q59" s="41">
        <v>23</v>
      </c>
      <c r="R59" s="41">
        <v>19</v>
      </c>
      <c r="S59" s="39">
        <v>20</v>
      </c>
      <c r="T59" s="55">
        <v>263</v>
      </c>
      <c r="U59" s="38">
        <v>114</v>
      </c>
      <c r="V59" s="39">
        <v>150</v>
      </c>
      <c r="W59" s="40">
        <f t="shared" si="15"/>
        <v>50</v>
      </c>
      <c r="X59" s="38">
        <v>7</v>
      </c>
      <c r="Y59" s="41">
        <v>43</v>
      </c>
      <c r="Z59" s="39">
        <v>0</v>
      </c>
      <c r="AA59" s="62">
        <f t="shared" si="16"/>
        <v>86</v>
      </c>
      <c r="AB59" s="38">
        <v>29</v>
      </c>
      <c r="AC59" s="41">
        <v>57</v>
      </c>
      <c r="AD59" s="39">
        <v>0</v>
      </c>
      <c r="AE59" s="43">
        <v>36</v>
      </c>
      <c r="AF59" s="39">
        <v>0</v>
      </c>
      <c r="AG59" s="38">
        <v>20</v>
      </c>
      <c r="AH59" s="39">
        <v>20</v>
      </c>
      <c r="AI59" s="47">
        <v>1</v>
      </c>
      <c r="AJ59" s="45">
        <v>2</v>
      </c>
      <c r="AK59" s="39">
        <v>11</v>
      </c>
      <c r="AL59" s="69">
        <v>8</v>
      </c>
      <c r="AM59" s="57">
        <v>35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153</v>
      </c>
      <c r="C60" s="38">
        <v>67</v>
      </c>
      <c r="D60" s="41">
        <v>44</v>
      </c>
      <c r="E60" s="41">
        <v>41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150</v>
      </c>
      <c r="U60" s="38">
        <v>65</v>
      </c>
      <c r="V60" s="39">
        <v>88</v>
      </c>
      <c r="W60" s="40">
        <f t="shared" si="15"/>
        <v>104</v>
      </c>
      <c r="X60" s="38">
        <v>15</v>
      </c>
      <c r="Y60" s="41">
        <v>89</v>
      </c>
      <c r="Z60" s="39">
        <v>0</v>
      </c>
      <c r="AA60" s="62">
        <f t="shared" si="16"/>
        <v>0</v>
      </c>
      <c r="AB60" s="38">
        <v>0</v>
      </c>
      <c r="AC60" s="41">
        <v>0</v>
      </c>
      <c r="AD60" s="39">
        <v>0</v>
      </c>
      <c r="AE60" s="43">
        <v>10</v>
      </c>
      <c r="AF60" s="39">
        <v>0</v>
      </c>
      <c r="AG60" s="38">
        <v>14</v>
      </c>
      <c r="AH60" s="39">
        <v>3</v>
      </c>
      <c r="AI60" s="47">
        <v>0</v>
      </c>
      <c r="AJ60" s="45">
        <v>0</v>
      </c>
      <c r="AK60" s="39">
        <v>0</v>
      </c>
      <c r="AL60" s="69">
        <v>10</v>
      </c>
      <c r="AM60" s="57"/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357</v>
      </c>
      <c r="C61" s="38">
        <v>0</v>
      </c>
      <c r="D61" s="41">
        <v>0</v>
      </c>
      <c r="E61" s="41">
        <v>0</v>
      </c>
      <c r="F61" s="41">
        <v>16</v>
      </c>
      <c r="G61" s="41">
        <v>18</v>
      </c>
      <c r="H61" s="41">
        <v>23</v>
      </c>
      <c r="I61" s="41">
        <v>13</v>
      </c>
      <c r="J61" s="41">
        <v>10</v>
      </c>
      <c r="K61" s="41">
        <v>22</v>
      </c>
      <c r="L61" s="41">
        <v>24</v>
      </c>
      <c r="M61" s="41">
        <v>34</v>
      </c>
      <c r="N61" s="41">
        <v>39</v>
      </c>
      <c r="O61" s="41">
        <v>36</v>
      </c>
      <c r="P61" s="41">
        <v>38</v>
      </c>
      <c r="Q61" s="41">
        <v>38</v>
      </c>
      <c r="R61" s="41">
        <v>18</v>
      </c>
      <c r="S61" s="39">
        <v>28</v>
      </c>
      <c r="T61" s="55">
        <v>351</v>
      </c>
      <c r="U61" s="38">
        <v>150</v>
      </c>
      <c r="V61" s="39">
        <v>207</v>
      </c>
      <c r="W61" s="40">
        <f t="shared" si="15"/>
        <v>0</v>
      </c>
      <c r="X61" s="38">
        <v>0</v>
      </c>
      <c r="Y61" s="41">
        <v>0</v>
      </c>
      <c r="Z61" s="39">
        <v>0</v>
      </c>
      <c r="AA61" s="62">
        <f t="shared" si="16"/>
        <v>173</v>
      </c>
      <c r="AB61" s="38">
        <v>29</v>
      </c>
      <c r="AC61" s="41">
        <v>93</v>
      </c>
      <c r="AD61" s="39">
        <v>51</v>
      </c>
      <c r="AE61" s="43">
        <v>16</v>
      </c>
      <c r="AF61" s="66">
        <v>16</v>
      </c>
      <c r="AG61" s="38">
        <v>3</v>
      </c>
      <c r="AH61" s="39">
        <v>0</v>
      </c>
      <c r="AI61" s="47">
        <v>19</v>
      </c>
      <c r="AJ61" s="45">
        <v>0</v>
      </c>
      <c r="AK61" s="39">
        <v>39</v>
      </c>
      <c r="AL61" s="69"/>
      <c r="AM61" s="57">
        <v>25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39"/>
      <c r="T62" s="55"/>
      <c r="U62" s="38"/>
      <c r="V62" s="39"/>
      <c r="W62" s="40">
        <f t="shared" si="15"/>
        <v>0</v>
      </c>
      <c r="X62" s="38"/>
      <c r="Y62" s="41"/>
      <c r="Z62" s="39"/>
      <c r="AA62" s="62">
        <f t="shared" si="16"/>
        <v>0</v>
      </c>
      <c r="AB62" s="38"/>
      <c r="AC62" s="41"/>
      <c r="AD62" s="39"/>
      <c r="AE62" s="43"/>
      <c r="AF62" s="57">
        <v>0</v>
      </c>
      <c r="AG62" s="38"/>
      <c r="AH62" s="39"/>
      <c r="AI62" s="47"/>
      <c r="AJ62" s="45"/>
      <c r="AK62" s="39"/>
      <c r="AL62" s="69"/>
      <c r="AM62" s="57"/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320</v>
      </c>
      <c r="C63" s="38">
        <v>0</v>
      </c>
      <c r="D63" s="41">
        <v>0</v>
      </c>
      <c r="E63" s="41">
        <v>0</v>
      </c>
      <c r="F63" s="41">
        <v>3</v>
      </c>
      <c r="G63" s="41">
        <v>8</v>
      </c>
      <c r="H63" s="41">
        <v>5</v>
      </c>
      <c r="I63" s="41">
        <v>14</v>
      </c>
      <c r="J63" s="41">
        <v>8</v>
      </c>
      <c r="K63" s="41">
        <v>8</v>
      </c>
      <c r="L63" s="41">
        <v>17</v>
      </c>
      <c r="M63" s="41">
        <v>23</v>
      </c>
      <c r="N63" s="41">
        <v>30</v>
      </c>
      <c r="O63" s="41">
        <v>31</v>
      </c>
      <c r="P63" s="41">
        <v>44</v>
      </c>
      <c r="Q63" s="41">
        <v>47</v>
      </c>
      <c r="R63" s="41">
        <v>46</v>
      </c>
      <c r="S63" s="39">
        <v>36</v>
      </c>
      <c r="T63" s="55">
        <v>320</v>
      </c>
      <c r="U63" s="38">
        <v>244</v>
      </c>
      <c r="V63" s="39">
        <v>76</v>
      </c>
      <c r="W63" s="40">
        <f t="shared" si="15"/>
        <v>0</v>
      </c>
      <c r="X63" s="38">
        <v>0</v>
      </c>
      <c r="Y63" s="41">
        <v>0</v>
      </c>
      <c r="Z63" s="39">
        <v>0</v>
      </c>
      <c r="AA63" s="62">
        <f t="shared" si="16"/>
        <v>175</v>
      </c>
      <c r="AB63" s="38">
        <v>103</v>
      </c>
      <c r="AC63" s="41">
        <v>72</v>
      </c>
      <c r="AD63" s="39">
        <v>0</v>
      </c>
      <c r="AE63" s="43">
        <v>103</v>
      </c>
      <c r="AF63" s="57">
        <v>6</v>
      </c>
      <c r="AG63" s="38">
        <v>3</v>
      </c>
      <c r="AH63" s="39">
        <v>1</v>
      </c>
      <c r="AI63" s="47">
        <v>0</v>
      </c>
      <c r="AJ63" s="45">
        <v>0</v>
      </c>
      <c r="AK63" s="39">
        <v>33</v>
      </c>
      <c r="AL63" s="69"/>
      <c r="AM63" s="57">
        <v>3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9"/>
      <c r="T64" s="55"/>
      <c r="U64" s="38"/>
      <c r="V64" s="39"/>
      <c r="W64" s="40">
        <f t="shared" si="15"/>
        <v>0</v>
      </c>
      <c r="X64" s="38"/>
      <c r="Y64" s="41"/>
      <c r="Z64" s="39"/>
      <c r="AA64" s="62">
        <f t="shared" si="16"/>
        <v>0</v>
      </c>
      <c r="AB64" s="38"/>
      <c r="AC64" s="41"/>
      <c r="AD64" s="39"/>
      <c r="AE64" s="43"/>
      <c r="AF64" s="57">
        <v>0</v>
      </c>
      <c r="AG64" s="38"/>
      <c r="AH64" s="39"/>
      <c r="AI64" s="47"/>
      <c r="AJ64" s="45"/>
      <c r="AK64" s="39"/>
      <c r="AL64" s="71"/>
      <c r="AM64" s="72"/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27</v>
      </c>
      <c r="C65" s="38">
        <v>0</v>
      </c>
      <c r="D65" s="41">
        <v>0</v>
      </c>
      <c r="E65" s="41">
        <v>0</v>
      </c>
      <c r="F65" s="41">
        <v>1</v>
      </c>
      <c r="G65" s="41">
        <v>0</v>
      </c>
      <c r="H65" s="41">
        <v>3</v>
      </c>
      <c r="I65" s="41">
        <v>5</v>
      </c>
      <c r="J65" s="41">
        <v>3</v>
      </c>
      <c r="K65" s="41">
        <v>1</v>
      </c>
      <c r="L65" s="41">
        <v>5</v>
      </c>
      <c r="M65" s="41">
        <v>1</v>
      </c>
      <c r="N65" s="41">
        <v>2</v>
      </c>
      <c r="O65" s="41">
        <v>5</v>
      </c>
      <c r="P65" s="41">
        <v>1</v>
      </c>
      <c r="Q65" s="41">
        <v>0</v>
      </c>
      <c r="R65" s="41">
        <v>0</v>
      </c>
      <c r="S65" s="39">
        <v>0</v>
      </c>
      <c r="T65" s="55">
        <v>27</v>
      </c>
      <c r="U65" s="38">
        <v>4</v>
      </c>
      <c r="V65" s="39">
        <v>23</v>
      </c>
      <c r="W65" s="40">
        <f t="shared" si="15"/>
        <v>0</v>
      </c>
      <c r="X65" s="38">
        <v>0</v>
      </c>
      <c r="Y65" s="41">
        <v>0</v>
      </c>
      <c r="Z65" s="39">
        <v>0</v>
      </c>
      <c r="AA65" s="62">
        <f t="shared" si="16"/>
        <v>18</v>
      </c>
      <c r="AB65" s="38">
        <v>0</v>
      </c>
      <c r="AC65" s="41">
        <v>18</v>
      </c>
      <c r="AD65" s="39">
        <v>0</v>
      </c>
      <c r="AE65" s="43">
        <v>0</v>
      </c>
      <c r="AF65" s="39">
        <v>0</v>
      </c>
      <c r="AG65" s="38">
        <v>0</v>
      </c>
      <c r="AH65" s="39">
        <v>0</v>
      </c>
      <c r="AI65" s="47">
        <v>0</v>
      </c>
      <c r="AJ65" s="45">
        <v>0</v>
      </c>
      <c r="AK65" s="39">
        <v>0</v>
      </c>
      <c r="AL65" s="71"/>
      <c r="AM65" s="72">
        <v>8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>
        <v>0</v>
      </c>
      <c r="AF66" s="39">
        <v>0</v>
      </c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>
        <v>0</v>
      </c>
      <c r="AF67" s="39">
        <v>0</v>
      </c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>
        <v>0</v>
      </c>
      <c r="AF68" s="39">
        <v>0</v>
      </c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>
        <v>0</v>
      </c>
      <c r="AF69" s="48">
        <v>0</v>
      </c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>
        <v>0</v>
      </c>
      <c r="AF70" s="82">
        <v>0</v>
      </c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448" t="s">
        <v>118</v>
      </c>
      <c r="B71" s="90">
        <f t="shared" ref="B71:AA71" si="17">SUM(B11:B70)</f>
        <v>4453</v>
      </c>
      <c r="C71" s="91">
        <f t="shared" si="17"/>
        <v>297</v>
      </c>
      <c r="D71" s="92">
        <f t="shared" si="17"/>
        <v>181</v>
      </c>
      <c r="E71" s="92">
        <f t="shared" si="17"/>
        <v>152</v>
      </c>
      <c r="F71" s="92">
        <f t="shared" si="17"/>
        <v>86</v>
      </c>
      <c r="G71" s="92">
        <f t="shared" si="17"/>
        <v>143</v>
      </c>
      <c r="H71" s="92">
        <f t="shared" si="17"/>
        <v>195</v>
      </c>
      <c r="I71" s="92">
        <f t="shared" si="17"/>
        <v>231</v>
      </c>
      <c r="J71" s="92">
        <f t="shared" si="17"/>
        <v>253</v>
      </c>
      <c r="K71" s="92">
        <f t="shared" si="17"/>
        <v>212</v>
      </c>
      <c r="L71" s="92">
        <f t="shared" si="17"/>
        <v>250</v>
      </c>
      <c r="M71" s="92">
        <f t="shared" si="17"/>
        <v>312</v>
      </c>
      <c r="N71" s="92">
        <f t="shared" si="17"/>
        <v>372</v>
      </c>
      <c r="O71" s="92">
        <f t="shared" si="17"/>
        <v>370</v>
      </c>
      <c r="P71" s="92">
        <f t="shared" si="17"/>
        <v>401</v>
      </c>
      <c r="Q71" s="92">
        <f t="shared" si="17"/>
        <v>350</v>
      </c>
      <c r="R71" s="92">
        <f t="shared" si="17"/>
        <v>312</v>
      </c>
      <c r="S71" s="93">
        <f t="shared" si="17"/>
        <v>336</v>
      </c>
      <c r="T71" s="94">
        <f t="shared" si="17"/>
        <v>4424</v>
      </c>
      <c r="U71" s="95">
        <f t="shared" si="17"/>
        <v>1799</v>
      </c>
      <c r="V71" s="93">
        <f t="shared" si="17"/>
        <v>2654</v>
      </c>
      <c r="W71" s="95">
        <f t="shared" si="17"/>
        <v>313</v>
      </c>
      <c r="X71" s="95">
        <f t="shared" si="17"/>
        <v>67</v>
      </c>
      <c r="Y71" s="92">
        <f t="shared" si="17"/>
        <v>244</v>
      </c>
      <c r="Z71" s="94">
        <f t="shared" si="17"/>
        <v>2</v>
      </c>
      <c r="AA71" s="91">
        <f t="shared" si="17"/>
        <v>1526</v>
      </c>
      <c r="AB71" s="95">
        <f t="shared" ref="AB71:AX71" si="18">SUM(AB11:AB70)</f>
        <v>462</v>
      </c>
      <c r="AC71" s="92">
        <f t="shared" si="18"/>
        <v>1013</v>
      </c>
      <c r="AD71" s="93">
        <f t="shared" si="18"/>
        <v>51</v>
      </c>
      <c r="AE71" s="95">
        <f t="shared" si="18"/>
        <v>485</v>
      </c>
      <c r="AF71" s="93">
        <f t="shared" si="18"/>
        <v>57</v>
      </c>
      <c r="AG71" s="91">
        <f t="shared" si="18"/>
        <v>206</v>
      </c>
      <c r="AH71" s="96">
        <f t="shared" si="18"/>
        <v>213</v>
      </c>
      <c r="AI71" s="96">
        <f t="shared" si="18"/>
        <v>2603</v>
      </c>
      <c r="AJ71" s="95">
        <f t="shared" si="18"/>
        <v>34</v>
      </c>
      <c r="AK71" s="93">
        <f t="shared" si="18"/>
        <v>225</v>
      </c>
      <c r="AL71" s="91">
        <f t="shared" si="18"/>
        <v>48</v>
      </c>
      <c r="AM71" s="96">
        <f t="shared" si="18"/>
        <v>275</v>
      </c>
      <c r="AN71" s="96">
        <f t="shared" si="18"/>
        <v>0</v>
      </c>
      <c r="AO71" s="96">
        <f t="shared" si="18"/>
        <v>0</v>
      </c>
      <c r="AP71" s="96">
        <f t="shared" si="18"/>
        <v>0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108" t="s">
        <v>134</v>
      </c>
      <c r="B73" s="454" t="s">
        <v>118</v>
      </c>
      <c r="C73" s="14" t="s">
        <v>135</v>
      </c>
      <c r="D73" s="15" t="s">
        <v>136</v>
      </c>
      <c r="E73" s="16" t="s">
        <v>137</v>
      </c>
      <c r="F73" s="16" t="s">
        <v>138</v>
      </c>
      <c r="G73" s="16" t="s">
        <v>139</v>
      </c>
      <c r="H73" s="17" t="s">
        <v>140</v>
      </c>
      <c r="I73" s="17" t="s">
        <v>141</v>
      </c>
      <c r="J73" s="17" t="s">
        <v>142</v>
      </c>
      <c r="K73" s="17" t="s">
        <v>143</v>
      </c>
      <c r="L73" s="17" t="s">
        <v>144</v>
      </c>
      <c r="M73" s="17" t="s">
        <v>145</v>
      </c>
      <c r="N73" s="17" t="s">
        <v>146</v>
      </c>
      <c r="O73" s="17" t="s">
        <v>147</v>
      </c>
      <c r="P73" s="17" t="s">
        <v>148</v>
      </c>
      <c r="Q73" s="17" t="s">
        <v>149</v>
      </c>
      <c r="R73" s="17" t="s">
        <v>150</v>
      </c>
      <c r="S73" s="18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109" t="s">
        <v>152</v>
      </c>
      <c r="B74" s="110">
        <f t="shared" ref="B74:B88" si="19">SUM(C74:S74)</f>
        <v>0</v>
      </c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46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76</v>
      </c>
      <c r="C75" s="38">
        <v>0</v>
      </c>
      <c r="D75" s="41">
        <v>0</v>
      </c>
      <c r="E75" s="41">
        <v>0</v>
      </c>
      <c r="F75" s="41">
        <v>1</v>
      </c>
      <c r="G75" s="41">
        <v>1</v>
      </c>
      <c r="H75" s="41">
        <v>1</v>
      </c>
      <c r="I75" s="41">
        <v>6</v>
      </c>
      <c r="J75" s="41">
        <v>2</v>
      </c>
      <c r="K75" s="41">
        <v>0</v>
      </c>
      <c r="L75" s="41">
        <v>13</v>
      </c>
      <c r="M75" s="41">
        <v>13</v>
      </c>
      <c r="N75" s="41">
        <v>8</v>
      </c>
      <c r="O75" s="41">
        <v>14</v>
      </c>
      <c r="P75" s="41">
        <v>6</v>
      </c>
      <c r="Q75" s="41">
        <v>3</v>
      </c>
      <c r="R75" s="41">
        <v>4</v>
      </c>
      <c r="S75" s="39">
        <v>4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235</v>
      </c>
      <c r="C76" s="38">
        <v>0</v>
      </c>
      <c r="D76" s="41">
        <v>0</v>
      </c>
      <c r="E76" s="41">
        <v>0</v>
      </c>
      <c r="F76" s="41">
        <v>3</v>
      </c>
      <c r="G76" s="41">
        <v>3</v>
      </c>
      <c r="H76" s="41">
        <v>13</v>
      </c>
      <c r="I76" s="41">
        <v>3</v>
      </c>
      <c r="J76" s="41">
        <v>14</v>
      </c>
      <c r="K76" s="41">
        <v>18</v>
      </c>
      <c r="L76" s="41">
        <v>29</v>
      </c>
      <c r="M76" s="41">
        <v>22</v>
      </c>
      <c r="N76" s="41">
        <v>36</v>
      </c>
      <c r="O76" s="41">
        <v>29</v>
      </c>
      <c r="P76" s="41">
        <v>27</v>
      </c>
      <c r="Q76" s="41">
        <v>19</v>
      </c>
      <c r="R76" s="41">
        <v>10</v>
      </c>
      <c r="S76" s="39">
        <v>9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233</v>
      </c>
      <c r="C77" s="38">
        <v>0</v>
      </c>
      <c r="D77" s="41">
        <v>0</v>
      </c>
      <c r="E77" s="41">
        <v>0</v>
      </c>
      <c r="F77" s="41">
        <v>14</v>
      </c>
      <c r="G77" s="41">
        <v>34</v>
      </c>
      <c r="H77" s="41">
        <v>57</v>
      </c>
      <c r="I77" s="41">
        <v>61</v>
      </c>
      <c r="J77" s="41">
        <v>47</v>
      </c>
      <c r="K77" s="41">
        <v>20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6</v>
      </c>
      <c r="C78" s="38"/>
      <c r="D78" s="41"/>
      <c r="E78" s="41"/>
      <c r="F78" s="41"/>
      <c r="G78" s="41"/>
      <c r="H78" s="41">
        <v>3</v>
      </c>
      <c r="I78" s="41">
        <v>3</v>
      </c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97</v>
      </c>
      <c r="C79" s="38">
        <v>0</v>
      </c>
      <c r="D79" s="41">
        <v>0</v>
      </c>
      <c r="E79" s="41">
        <v>0</v>
      </c>
      <c r="F79" s="41">
        <v>0</v>
      </c>
      <c r="G79" s="41">
        <v>2</v>
      </c>
      <c r="H79" s="41">
        <v>0</v>
      </c>
      <c r="I79" s="41">
        <v>2</v>
      </c>
      <c r="J79" s="41">
        <v>2</v>
      </c>
      <c r="K79" s="41">
        <v>5</v>
      </c>
      <c r="L79" s="41">
        <v>1</v>
      </c>
      <c r="M79" s="41">
        <v>9</v>
      </c>
      <c r="N79" s="41">
        <v>14</v>
      </c>
      <c r="O79" s="41">
        <v>8</v>
      </c>
      <c r="P79" s="41">
        <v>11</v>
      </c>
      <c r="Q79" s="41">
        <v>22</v>
      </c>
      <c r="R79" s="41">
        <v>9</v>
      </c>
      <c r="S79" s="39">
        <v>12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185</v>
      </c>
      <c r="C80" s="38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1</v>
      </c>
      <c r="J80" s="41">
        <v>2</v>
      </c>
      <c r="K80" s="41">
        <v>2</v>
      </c>
      <c r="L80" s="41">
        <v>3</v>
      </c>
      <c r="M80" s="41">
        <v>10</v>
      </c>
      <c r="N80" s="41">
        <v>20</v>
      </c>
      <c r="O80" s="41">
        <v>20</v>
      </c>
      <c r="P80" s="41">
        <v>29</v>
      </c>
      <c r="Q80" s="41">
        <v>28</v>
      </c>
      <c r="R80" s="41">
        <v>22</v>
      </c>
      <c r="S80" s="39">
        <v>48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102</v>
      </c>
      <c r="C82" s="38">
        <v>0</v>
      </c>
      <c r="D82" s="41">
        <v>0</v>
      </c>
      <c r="E82" s="41">
        <v>0</v>
      </c>
      <c r="F82" s="41">
        <v>0</v>
      </c>
      <c r="G82" s="41">
        <v>3</v>
      </c>
      <c r="H82" s="41">
        <v>7</v>
      </c>
      <c r="I82" s="41">
        <v>23</v>
      </c>
      <c r="J82" s="41">
        <v>15</v>
      </c>
      <c r="K82" s="41">
        <v>12</v>
      </c>
      <c r="L82" s="41">
        <v>15</v>
      </c>
      <c r="M82" s="41">
        <v>9</v>
      </c>
      <c r="N82" s="41">
        <v>10</v>
      </c>
      <c r="O82" s="41">
        <v>4</v>
      </c>
      <c r="P82" s="41">
        <v>3</v>
      </c>
      <c r="Q82" s="41">
        <v>0</v>
      </c>
      <c r="R82" s="41">
        <v>0</v>
      </c>
      <c r="S82" s="39">
        <v>1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0</v>
      </c>
      <c r="C84" s="38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9"/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88</v>
      </c>
      <c r="C85" s="38">
        <v>57</v>
      </c>
      <c r="D85" s="41">
        <v>17</v>
      </c>
      <c r="E85" s="41">
        <v>13</v>
      </c>
      <c r="F85" s="41">
        <v>1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9">
        <v>0</v>
      </c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10</v>
      </c>
      <c r="C86" s="38">
        <v>0</v>
      </c>
      <c r="D86" s="41">
        <v>0</v>
      </c>
      <c r="E86" s="41">
        <v>0</v>
      </c>
      <c r="F86" s="41">
        <v>1</v>
      </c>
      <c r="G86" s="41">
        <v>5</v>
      </c>
      <c r="H86" s="41">
        <v>0</v>
      </c>
      <c r="I86" s="41">
        <v>1</v>
      </c>
      <c r="J86" s="41">
        <v>2</v>
      </c>
      <c r="K86" s="41">
        <v>1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39">
        <v>0</v>
      </c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22</v>
      </c>
      <c r="C87" s="38">
        <v>0</v>
      </c>
      <c r="D87" s="41">
        <v>0</v>
      </c>
      <c r="E87" s="41">
        <v>0</v>
      </c>
      <c r="F87" s="41">
        <v>0</v>
      </c>
      <c r="G87" s="41">
        <v>2</v>
      </c>
      <c r="H87" s="41">
        <v>3</v>
      </c>
      <c r="I87" s="41">
        <v>8</v>
      </c>
      <c r="J87" s="41">
        <v>3</v>
      </c>
      <c r="K87" s="41">
        <v>0</v>
      </c>
      <c r="L87" s="41">
        <v>2</v>
      </c>
      <c r="M87" s="41">
        <v>3</v>
      </c>
      <c r="N87" s="41">
        <v>1</v>
      </c>
      <c r="O87" s="41">
        <v>0</v>
      </c>
      <c r="P87" s="41">
        <v>0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212</v>
      </c>
      <c r="C88" s="80">
        <v>0</v>
      </c>
      <c r="D88" s="81">
        <v>0</v>
      </c>
      <c r="E88" s="81">
        <v>0</v>
      </c>
      <c r="F88" s="81">
        <v>1</v>
      </c>
      <c r="G88" s="81">
        <v>9</v>
      </c>
      <c r="H88" s="81">
        <v>19</v>
      </c>
      <c r="I88" s="81">
        <v>18</v>
      </c>
      <c r="J88" s="81">
        <v>29</v>
      </c>
      <c r="K88" s="81">
        <v>18</v>
      </c>
      <c r="L88" s="81">
        <v>19</v>
      </c>
      <c r="M88" s="81">
        <v>28</v>
      </c>
      <c r="N88" s="81">
        <v>30</v>
      </c>
      <c r="O88" s="81">
        <v>37</v>
      </c>
      <c r="P88" s="81">
        <v>3</v>
      </c>
      <c r="Q88" s="81">
        <v>1</v>
      </c>
      <c r="R88" s="81">
        <v>0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90">
        <f t="shared" ref="B89:S89" si="20">SUM(B74:B88)</f>
        <v>1266</v>
      </c>
      <c r="C89" s="91">
        <f t="shared" si="20"/>
        <v>57</v>
      </c>
      <c r="D89" s="92">
        <f t="shared" si="20"/>
        <v>17</v>
      </c>
      <c r="E89" s="92">
        <f t="shared" si="20"/>
        <v>13</v>
      </c>
      <c r="F89" s="92">
        <f t="shared" si="20"/>
        <v>21</v>
      </c>
      <c r="G89" s="92">
        <f t="shared" si="20"/>
        <v>59</v>
      </c>
      <c r="H89" s="92">
        <f t="shared" si="20"/>
        <v>103</v>
      </c>
      <c r="I89" s="92">
        <f t="shared" si="20"/>
        <v>126</v>
      </c>
      <c r="J89" s="92">
        <f t="shared" si="20"/>
        <v>116</v>
      </c>
      <c r="K89" s="92">
        <f t="shared" si="20"/>
        <v>76</v>
      </c>
      <c r="L89" s="92">
        <f t="shared" si="20"/>
        <v>82</v>
      </c>
      <c r="M89" s="92">
        <f t="shared" si="20"/>
        <v>94</v>
      </c>
      <c r="N89" s="92">
        <f t="shared" si="20"/>
        <v>119</v>
      </c>
      <c r="O89" s="92">
        <f t="shared" si="20"/>
        <v>112</v>
      </c>
      <c r="P89" s="92">
        <f t="shared" si="20"/>
        <v>79</v>
      </c>
      <c r="Q89" s="92">
        <f t="shared" si="20"/>
        <v>73</v>
      </c>
      <c r="R89" s="92">
        <f t="shared" si="20"/>
        <v>45</v>
      </c>
      <c r="S89" s="93">
        <f t="shared" si="20"/>
        <v>74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673" t="s">
        <v>170</v>
      </c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5"/>
      <c r="AE91" s="675"/>
      <c r="AF91" s="675"/>
      <c r="AG91" s="675"/>
      <c r="AH91" s="675"/>
      <c r="AI91" s="675"/>
      <c r="AJ91" s="675"/>
      <c r="AK91" s="675"/>
      <c r="AL91" s="675"/>
      <c r="AM91" s="683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681" t="s">
        <v>99</v>
      </c>
      <c r="G92" s="682"/>
      <c r="H92" s="681" t="s">
        <v>100</v>
      </c>
      <c r="I92" s="682"/>
      <c r="J92" s="681" t="s">
        <v>101</v>
      </c>
      <c r="K92" s="682"/>
      <c r="L92" s="681" t="s">
        <v>102</v>
      </c>
      <c r="M92" s="682"/>
      <c r="N92" s="681" t="s">
        <v>103</v>
      </c>
      <c r="O92" s="682"/>
      <c r="P92" s="673" t="s">
        <v>104</v>
      </c>
      <c r="Q92" s="674"/>
      <c r="R92" s="673" t="s">
        <v>105</v>
      </c>
      <c r="S92" s="674"/>
      <c r="T92" s="673" t="s">
        <v>106</v>
      </c>
      <c r="U92" s="674"/>
      <c r="V92" s="673" t="s">
        <v>107</v>
      </c>
      <c r="W92" s="674"/>
      <c r="X92" s="673" t="s">
        <v>108</v>
      </c>
      <c r="Y92" s="674"/>
      <c r="Z92" s="673" t="s">
        <v>109</v>
      </c>
      <c r="AA92" s="674"/>
      <c r="AB92" s="673" t="s">
        <v>110</v>
      </c>
      <c r="AC92" s="674"/>
      <c r="AD92" s="673" t="s">
        <v>111</v>
      </c>
      <c r="AE92" s="674"/>
      <c r="AF92" s="673" t="s">
        <v>112</v>
      </c>
      <c r="AG92" s="674"/>
      <c r="AH92" s="673" t="s">
        <v>113</v>
      </c>
      <c r="AI92" s="674"/>
      <c r="AJ92" s="673" t="s">
        <v>114</v>
      </c>
      <c r="AK92" s="674"/>
      <c r="AL92" s="673" t="s">
        <v>115</v>
      </c>
      <c r="AM92" s="683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20" t="s">
        <v>175</v>
      </c>
      <c r="D93" s="17" t="s">
        <v>116</v>
      </c>
      <c r="E93" s="451" t="s">
        <v>117</v>
      </c>
      <c r="F93" s="447" t="s">
        <v>116</v>
      </c>
      <c r="G93" s="450" t="s">
        <v>117</v>
      </c>
      <c r="H93" s="447" t="s">
        <v>116</v>
      </c>
      <c r="I93" s="450" t="s">
        <v>117</v>
      </c>
      <c r="J93" s="447" t="s">
        <v>116</v>
      </c>
      <c r="K93" s="450" t="s">
        <v>117</v>
      </c>
      <c r="L93" s="447" t="s">
        <v>116</v>
      </c>
      <c r="M93" s="450" t="s">
        <v>117</v>
      </c>
      <c r="N93" s="447" t="s">
        <v>116</v>
      </c>
      <c r="O93" s="450" t="s">
        <v>117</v>
      </c>
      <c r="P93" s="447" t="s">
        <v>116</v>
      </c>
      <c r="Q93" s="450" t="s">
        <v>117</v>
      </c>
      <c r="R93" s="447" t="s">
        <v>116</v>
      </c>
      <c r="S93" s="450" t="s">
        <v>117</v>
      </c>
      <c r="T93" s="447" t="s">
        <v>116</v>
      </c>
      <c r="U93" s="450" t="s">
        <v>117</v>
      </c>
      <c r="V93" s="447" t="s">
        <v>116</v>
      </c>
      <c r="W93" s="450" t="s">
        <v>117</v>
      </c>
      <c r="X93" s="447" t="s">
        <v>116</v>
      </c>
      <c r="Y93" s="450" t="s">
        <v>117</v>
      </c>
      <c r="Z93" s="447" t="s">
        <v>116</v>
      </c>
      <c r="AA93" s="450" t="s">
        <v>117</v>
      </c>
      <c r="AB93" s="447" t="s">
        <v>116</v>
      </c>
      <c r="AC93" s="450" t="s">
        <v>117</v>
      </c>
      <c r="AD93" s="447" t="s">
        <v>116</v>
      </c>
      <c r="AE93" s="450" t="s">
        <v>117</v>
      </c>
      <c r="AF93" s="447" t="s">
        <v>116</v>
      </c>
      <c r="AG93" s="450" t="s">
        <v>117</v>
      </c>
      <c r="AH93" s="447" t="s">
        <v>116</v>
      </c>
      <c r="AI93" s="450" t="s">
        <v>117</v>
      </c>
      <c r="AJ93" s="447" t="s">
        <v>116</v>
      </c>
      <c r="AK93" s="450" t="s">
        <v>117</v>
      </c>
      <c r="AL93" s="447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119">
        <f>SUM(D94+E94)</f>
        <v>844</v>
      </c>
      <c r="D94" s="120">
        <f>SUM(F94+H94+J94+L94+N94+P94+R94+T94+V94+X94+Z94+AB94+AD94+AF94+AH94+AJ94+AL94)</f>
        <v>449</v>
      </c>
      <c r="E94" s="121">
        <f>SUM(G94+I94+K94+M94+O94+Q94+S94+U94+W94+Y94+AA94+AC94+AE94+AG94+AI94+AK94+AM94)</f>
        <v>395</v>
      </c>
      <c r="F94" s="122">
        <v>3</v>
      </c>
      <c r="G94" s="123">
        <v>5</v>
      </c>
      <c r="H94" s="122">
        <v>2</v>
      </c>
      <c r="I94" s="123">
        <v>2</v>
      </c>
      <c r="J94" s="122">
        <v>1</v>
      </c>
      <c r="K94" s="44">
        <v>1</v>
      </c>
      <c r="L94" s="122">
        <v>5</v>
      </c>
      <c r="M94" s="44">
        <v>0</v>
      </c>
      <c r="N94" s="122">
        <v>1</v>
      </c>
      <c r="O94" s="44">
        <v>4</v>
      </c>
      <c r="P94" s="122">
        <v>6</v>
      </c>
      <c r="Q94" s="44">
        <v>4</v>
      </c>
      <c r="R94" s="122">
        <v>1</v>
      </c>
      <c r="S94" s="44">
        <v>6</v>
      </c>
      <c r="T94" s="122">
        <v>7</v>
      </c>
      <c r="U94" s="44">
        <v>7</v>
      </c>
      <c r="V94" s="122">
        <v>8</v>
      </c>
      <c r="W94" s="44">
        <v>11</v>
      </c>
      <c r="X94" s="122">
        <v>15</v>
      </c>
      <c r="Y94" s="44">
        <v>16</v>
      </c>
      <c r="Z94" s="122">
        <v>22</v>
      </c>
      <c r="AA94" s="44">
        <v>18</v>
      </c>
      <c r="AB94" s="122">
        <v>32</v>
      </c>
      <c r="AC94" s="44">
        <v>25</v>
      </c>
      <c r="AD94" s="122">
        <v>45</v>
      </c>
      <c r="AE94" s="44">
        <v>47</v>
      </c>
      <c r="AF94" s="122">
        <v>72</v>
      </c>
      <c r="AG94" s="44">
        <v>50</v>
      </c>
      <c r="AH94" s="122">
        <v>78</v>
      </c>
      <c r="AI94" s="44">
        <v>66</v>
      </c>
      <c r="AJ94" s="122">
        <v>80</v>
      </c>
      <c r="AK94" s="44">
        <v>56</v>
      </c>
      <c r="AL94" s="124">
        <v>71</v>
      </c>
      <c r="AM94" s="125">
        <v>77</v>
      </c>
      <c r="AN94" s="123">
        <v>844</v>
      </c>
      <c r="AO94" s="126">
        <v>491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109" t="s">
        <v>178</v>
      </c>
      <c r="C95" s="130">
        <f>SUM(D95:E95)</f>
        <v>163</v>
      </c>
      <c r="D95" s="131"/>
      <c r="E95" s="132">
        <f>SUM(K95+M95+O95+Q95+S95+U95+W95+Y95+AA95+AC95+AE95+AG95+AI95+AK95+AM95)</f>
        <v>163</v>
      </c>
      <c r="F95" s="133"/>
      <c r="G95" s="134"/>
      <c r="H95" s="133"/>
      <c r="I95" s="134"/>
      <c r="J95" s="133"/>
      <c r="K95" s="46"/>
      <c r="L95" s="133"/>
      <c r="M95" s="46">
        <v>6</v>
      </c>
      <c r="N95" s="133"/>
      <c r="O95" s="46">
        <v>26</v>
      </c>
      <c r="P95" s="133"/>
      <c r="Q95" s="46">
        <v>37</v>
      </c>
      <c r="R95" s="133"/>
      <c r="S95" s="46">
        <v>43</v>
      </c>
      <c r="T95" s="133"/>
      <c r="U95" s="46">
        <v>33</v>
      </c>
      <c r="V95" s="133"/>
      <c r="W95" s="46">
        <v>18</v>
      </c>
      <c r="X95" s="133"/>
      <c r="Y95" s="46"/>
      <c r="Z95" s="133"/>
      <c r="AA95" s="46"/>
      <c r="AB95" s="133"/>
      <c r="AC95" s="46"/>
      <c r="AD95" s="133"/>
      <c r="AE95" s="46"/>
      <c r="AF95" s="133"/>
      <c r="AG95" s="46"/>
      <c r="AH95" s="133"/>
      <c r="AI95" s="46"/>
      <c r="AJ95" s="133"/>
      <c r="AK95" s="46"/>
      <c r="AL95" s="133"/>
      <c r="AM95" s="135"/>
      <c r="AN95" s="37">
        <v>163</v>
      </c>
      <c r="AO95" s="136">
        <v>140</v>
      </c>
      <c r="AP95" s="137">
        <v>0</v>
      </c>
      <c r="AQ95" s="37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2</v>
      </c>
      <c r="D96" s="138"/>
      <c r="E96" s="139">
        <f>SUM(K96+M96+O96+Q96+S96+U96+W96+Y96+AA96+AC96+AE96+AG96+AI96+AK96+AM96)</f>
        <v>2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>
        <v>2</v>
      </c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>
        <v>2</v>
      </c>
      <c r="AO96" s="144">
        <v>0</v>
      </c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312</v>
      </c>
      <c r="D97" s="148">
        <f>SUM(F97+H97+J97+L97+N97+P97+R97+T97+V97+X97+Z97+AB97+AD97+AF97+AH97+AJ97+AL97)</f>
        <v>128</v>
      </c>
      <c r="E97" s="149">
        <f>SUM(G97+I97+K97+M97+O97+Q97+S97+U97+W97+Y97+AA97+AC97+AE97+AG97+AI97+AK97+AM97)</f>
        <v>184</v>
      </c>
      <c r="F97" s="38">
        <v>0</v>
      </c>
      <c r="G97" s="39">
        <v>1</v>
      </c>
      <c r="H97" s="38">
        <v>0</v>
      </c>
      <c r="I97" s="39">
        <v>0</v>
      </c>
      <c r="J97" s="38">
        <v>0</v>
      </c>
      <c r="K97" s="39">
        <v>0</v>
      </c>
      <c r="L97" s="38">
        <v>2</v>
      </c>
      <c r="M97" s="39">
        <v>0</v>
      </c>
      <c r="N97" s="38">
        <v>15</v>
      </c>
      <c r="O97" s="39">
        <v>4</v>
      </c>
      <c r="P97" s="38">
        <v>13</v>
      </c>
      <c r="Q97" s="39">
        <v>8</v>
      </c>
      <c r="R97" s="38">
        <v>29</v>
      </c>
      <c r="S97" s="39">
        <v>22</v>
      </c>
      <c r="T97" s="38">
        <v>12</v>
      </c>
      <c r="U97" s="39">
        <v>30</v>
      </c>
      <c r="V97" s="38">
        <v>17</v>
      </c>
      <c r="W97" s="39">
        <v>35</v>
      </c>
      <c r="X97" s="38">
        <v>12</v>
      </c>
      <c r="Y97" s="39">
        <v>32</v>
      </c>
      <c r="Z97" s="38">
        <v>7</v>
      </c>
      <c r="AA97" s="39">
        <v>9</v>
      </c>
      <c r="AB97" s="38">
        <v>11</v>
      </c>
      <c r="AC97" s="39">
        <v>14</v>
      </c>
      <c r="AD97" s="38">
        <v>3</v>
      </c>
      <c r="AE97" s="39">
        <v>9</v>
      </c>
      <c r="AF97" s="38">
        <v>3</v>
      </c>
      <c r="AG97" s="39">
        <v>12</v>
      </c>
      <c r="AH97" s="38">
        <v>3</v>
      </c>
      <c r="AI97" s="39">
        <v>5</v>
      </c>
      <c r="AJ97" s="38">
        <v>1</v>
      </c>
      <c r="AK97" s="39">
        <v>1</v>
      </c>
      <c r="AL97" s="45">
        <v>0</v>
      </c>
      <c r="AM97" s="150">
        <v>2</v>
      </c>
      <c r="AN97" s="55">
        <v>312</v>
      </c>
      <c r="AO97" s="70">
        <v>290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457</v>
      </c>
      <c r="D99" s="160">
        <f t="shared" ref="D99:E103" si="31">SUM(F99+H99+J99+L99+N99+P99+R99+T99+V99+X99+Z99+AB99+AD99+AF99+AH99+AJ99+AL99)</f>
        <v>202</v>
      </c>
      <c r="E99" s="161">
        <f t="shared" si="31"/>
        <v>255</v>
      </c>
      <c r="F99" s="58">
        <v>44</v>
      </c>
      <c r="G99" s="51">
        <v>44</v>
      </c>
      <c r="H99" s="58">
        <v>10</v>
      </c>
      <c r="I99" s="51">
        <v>12</v>
      </c>
      <c r="J99" s="58">
        <v>6</v>
      </c>
      <c r="K99" s="48">
        <v>15</v>
      </c>
      <c r="L99" s="58">
        <v>5</v>
      </c>
      <c r="M99" s="48">
        <v>3</v>
      </c>
      <c r="N99" s="58">
        <v>4</v>
      </c>
      <c r="O99" s="48">
        <v>7</v>
      </c>
      <c r="P99" s="58">
        <v>1</v>
      </c>
      <c r="Q99" s="48">
        <v>2</v>
      </c>
      <c r="R99" s="58">
        <v>7</v>
      </c>
      <c r="S99" s="48">
        <v>12</v>
      </c>
      <c r="T99" s="58">
        <v>4</v>
      </c>
      <c r="U99" s="48">
        <v>6</v>
      </c>
      <c r="V99" s="58">
        <v>3</v>
      </c>
      <c r="W99" s="48">
        <v>7</v>
      </c>
      <c r="X99" s="58">
        <v>6</v>
      </c>
      <c r="Y99" s="48">
        <v>7</v>
      </c>
      <c r="Z99" s="58">
        <v>11</v>
      </c>
      <c r="AA99" s="48">
        <v>14</v>
      </c>
      <c r="AB99" s="58">
        <v>7</v>
      </c>
      <c r="AC99" s="48">
        <v>23</v>
      </c>
      <c r="AD99" s="58">
        <v>7</v>
      </c>
      <c r="AE99" s="48">
        <v>22</v>
      </c>
      <c r="AF99" s="58">
        <v>16</v>
      </c>
      <c r="AG99" s="48">
        <v>28</v>
      </c>
      <c r="AH99" s="58">
        <v>29</v>
      </c>
      <c r="AI99" s="51">
        <v>13</v>
      </c>
      <c r="AJ99" s="58">
        <v>20</v>
      </c>
      <c r="AK99" s="51">
        <v>10</v>
      </c>
      <c r="AL99" s="75">
        <v>22</v>
      </c>
      <c r="AM99" s="143">
        <v>30</v>
      </c>
      <c r="AN99" s="51">
        <v>457</v>
      </c>
      <c r="AO99" s="144">
        <v>408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31</v>
      </c>
      <c r="D100" s="148">
        <f t="shared" si="31"/>
        <v>18</v>
      </c>
      <c r="E100" s="149">
        <f t="shared" si="31"/>
        <v>13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0</v>
      </c>
      <c r="O100" s="39">
        <v>0</v>
      </c>
      <c r="P100" s="38">
        <v>0</v>
      </c>
      <c r="Q100" s="39">
        <v>0</v>
      </c>
      <c r="R100" s="38">
        <v>3</v>
      </c>
      <c r="S100" s="39">
        <v>2</v>
      </c>
      <c r="T100" s="38">
        <v>0</v>
      </c>
      <c r="U100" s="39">
        <v>0</v>
      </c>
      <c r="V100" s="38">
        <v>0</v>
      </c>
      <c r="W100" s="39">
        <v>1</v>
      </c>
      <c r="X100" s="38">
        <v>0</v>
      </c>
      <c r="Y100" s="39">
        <v>1</v>
      </c>
      <c r="Z100" s="38">
        <v>2</v>
      </c>
      <c r="AA100" s="39">
        <v>0</v>
      </c>
      <c r="AB100" s="38">
        <v>2</v>
      </c>
      <c r="AC100" s="55">
        <v>3</v>
      </c>
      <c r="AD100" s="38">
        <v>2</v>
      </c>
      <c r="AE100" s="55">
        <v>0</v>
      </c>
      <c r="AF100" s="38">
        <v>2</v>
      </c>
      <c r="AG100" s="55">
        <v>3</v>
      </c>
      <c r="AH100" s="38">
        <v>3</v>
      </c>
      <c r="AI100" s="55">
        <v>0</v>
      </c>
      <c r="AJ100" s="38">
        <v>1</v>
      </c>
      <c r="AK100" s="55">
        <v>1</v>
      </c>
      <c r="AL100" s="45">
        <v>3</v>
      </c>
      <c r="AM100" s="150">
        <v>2</v>
      </c>
      <c r="AN100" s="55">
        <v>31</v>
      </c>
      <c r="AO100" s="70">
        <v>19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231</v>
      </c>
      <c r="D101" s="164">
        <f t="shared" si="31"/>
        <v>134</v>
      </c>
      <c r="E101" s="149">
        <f t="shared" si="31"/>
        <v>97</v>
      </c>
      <c r="F101" s="38">
        <v>120</v>
      </c>
      <c r="G101" s="55">
        <v>74</v>
      </c>
      <c r="H101" s="38">
        <v>0</v>
      </c>
      <c r="I101" s="55">
        <v>0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1</v>
      </c>
      <c r="T101" s="38">
        <v>0</v>
      </c>
      <c r="U101" s="39">
        <v>1</v>
      </c>
      <c r="V101" s="38">
        <v>4</v>
      </c>
      <c r="W101" s="39">
        <v>0</v>
      </c>
      <c r="X101" s="38">
        <v>0</v>
      </c>
      <c r="Y101" s="39">
        <v>0</v>
      </c>
      <c r="Z101" s="38">
        <v>1</v>
      </c>
      <c r="AA101" s="39">
        <v>8</v>
      </c>
      <c r="AB101" s="38">
        <v>2</v>
      </c>
      <c r="AC101" s="55">
        <v>3</v>
      </c>
      <c r="AD101" s="38">
        <v>4</v>
      </c>
      <c r="AE101" s="55">
        <v>4</v>
      </c>
      <c r="AF101" s="38">
        <v>3</v>
      </c>
      <c r="AG101" s="55">
        <v>0</v>
      </c>
      <c r="AH101" s="38">
        <v>0</v>
      </c>
      <c r="AI101" s="55">
        <v>0</v>
      </c>
      <c r="AJ101" s="38">
        <v>0</v>
      </c>
      <c r="AK101" s="55">
        <v>4</v>
      </c>
      <c r="AL101" s="45">
        <v>0</v>
      </c>
      <c r="AM101" s="150">
        <v>2</v>
      </c>
      <c r="AN101" s="55">
        <v>231</v>
      </c>
      <c r="AO101" s="70">
        <v>184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236</v>
      </c>
      <c r="D102" s="148">
        <f t="shared" si="31"/>
        <v>94</v>
      </c>
      <c r="E102" s="149">
        <f t="shared" si="31"/>
        <v>142</v>
      </c>
      <c r="F102" s="38">
        <v>0</v>
      </c>
      <c r="G102" s="55">
        <v>0</v>
      </c>
      <c r="H102" s="38">
        <v>0</v>
      </c>
      <c r="I102" s="55">
        <v>0</v>
      </c>
      <c r="J102" s="38">
        <v>0</v>
      </c>
      <c r="K102" s="39">
        <v>0</v>
      </c>
      <c r="L102" s="38">
        <v>0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0</v>
      </c>
      <c r="AA102" s="39">
        <v>0</v>
      </c>
      <c r="AB102" s="38">
        <v>0</v>
      </c>
      <c r="AC102" s="39">
        <v>0</v>
      </c>
      <c r="AD102" s="38">
        <v>0</v>
      </c>
      <c r="AE102" s="39">
        <v>0</v>
      </c>
      <c r="AF102" s="38">
        <v>29</v>
      </c>
      <c r="AG102" s="39">
        <v>58</v>
      </c>
      <c r="AH102" s="38">
        <v>34</v>
      </c>
      <c r="AI102" s="55">
        <v>38</v>
      </c>
      <c r="AJ102" s="38">
        <v>19</v>
      </c>
      <c r="AK102" s="55">
        <v>25</v>
      </c>
      <c r="AL102" s="45">
        <v>12</v>
      </c>
      <c r="AM102" s="150">
        <v>21</v>
      </c>
      <c r="AN102" s="55">
        <v>236</v>
      </c>
      <c r="AO102" s="70">
        <v>0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158</v>
      </c>
      <c r="D103" s="166">
        <f t="shared" si="31"/>
        <v>86</v>
      </c>
      <c r="E103" s="167">
        <f t="shared" si="31"/>
        <v>72</v>
      </c>
      <c r="F103" s="80">
        <v>8</v>
      </c>
      <c r="G103" s="83">
        <v>10</v>
      </c>
      <c r="H103" s="80">
        <v>2</v>
      </c>
      <c r="I103" s="83">
        <v>7</v>
      </c>
      <c r="J103" s="80">
        <v>2</v>
      </c>
      <c r="K103" s="82">
        <v>1</v>
      </c>
      <c r="L103" s="80">
        <v>7</v>
      </c>
      <c r="M103" s="82">
        <v>2</v>
      </c>
      <c r="N103" s="80">
        <v>1</v>
      </c>
      <c r="O103" s="82">
        <v>1</v>
      </c>
      <c r="P103" s="80">
        <v>4</v>
      </c>
      <c r="Q103" s="82">
        <v>2</v>
      </c>
      <c r="R103" s="80">
        <v>2</v>
      </c>
      <c r="S103" s="82">
        <v>6</v>
      </c>
      <c r="T103" s="80">
        <v>1</v>
      </c>
      <c r="U103" s="82">
        <v>9</v>
      </c>
      <c r="V103" s="80">
        <v>4</v>
      </c>
      <c r="W103" s="82">
        <v>0</v>
      </c>
      <c r="X103" s="80">
        <v>1</v>
      </c>
      <c r="Y103" s="82">
        <v>0</v>
      </c>
      <c r="Z103" s="80">
        <v>6</v>
      </c>
      <c r="AA103" s="82">
        <v>1</v>
      </c>
      <c r="AB103" s="80">
        <v>2</v>
      </c>
      <c r="AC103" s="82">
        <v>2</v>
      </c>
      <c r="AD103" s="80">
        <v>4</v>
      </c>
      <c r="AE103" s="82">
        <v>3</v>
      </c>
      <c r="AF103" s="80">
        <v>5</v>
      </c>
      <c r="AG103" s="82">
        <v>4</v>
      </c>
      <c r="AH103" s="80">
        <v>5</v>
      </c>
      <c r="AI103" s="82">
        <v>1</v>
      </c>
      <c r="AJ103" s="80">
        <v>14</v>
      </c>
      <c r="AK103" s="82">
        <v>2</v>
      </c>
      <c r="AL103" s="84">
        <v>18</v>
      </c>
      <c r="AM103" s="168">
        <v>21</v>
      </c>
      <c r="AN103" s="83">
        <v>156</v>
      </c>
      <c r="AO103" s="157">
        <v>68</v>
      </c>
      <c r="AP103" s="158">
        <v>0</v>
      </c>
      <c r="AQ103" s="83">
        <v>16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690" t="s">
        <v>118</v>
      </c>
      <c r="B104" s="691"/>
      <c r="C104" s="169">
        <f t="shared" ref="C104:AQ104" si="32">SUM(C94:C103)</f>
        <v>2434</v>
      </c>
      <c r="D104" s="170">
        <f t="shared" si="32"/>
        <v>1111</v>
      </c>
      <c r="E104" s="153">
        <f t="shared" si="32"/>
        <v>1323</v>
      </c>
      <c r="F104" s="91">
        <f t="shared" si="32"/>
        <v>175</v>
      </c>
      <c r="G104" s="96">
        <f t="shared" si="32"/>
        <v>134</v>
      </c>
      <c r="H104" s="91">
        <f t="shared" si="32"/>
        <v>14</v>
      </c>
      <c r="I104" s="96">
        <f t="shared" si="32"/>
        <v>21</v>
      </c>
      <c r="J104" s="171">
        <f t="shared" si="32"/>
        <v>9</v>
      </c>
      <c r="K104" s="172">
        <f t="shared" si="32"/>
        <v>17</v>
      </c>
      <c r="L104" s="171">
        <f t="shared" si="32"/>
        <v>19</v>
      </c>
      <c r="M104" s="172">
        <f t="shared" si="32"/>
        <v>11</v>
      </c>
      <c r="N104" s="171">
        <f t="shared" si="32"/>
        <v>21</v>
      </c>
      <c r="O104" s="172">
        <f t="shared" si="32"/>
        <v>42</v>
      </c>
      <c r="P104" s="171">
        <f t="shared" si="32"/>
        <v>24</v>
      </c>
      <c r="Q104" s="172">
        <f t="shared" si="32"/>
        <v>55</v>
      </c>
      <c r="R104" s="171">
        <f t="shared" si="32"/>
        <v>42</v>
      </c>
      <c r="S104" s="172">
        <f t="shared" si="32"/>
        <v>92</v>
      </c>
      <c r="T104" s="171">
        <f t="shared" si="32"/>
        <v>24</v>
      </c>
      <c r="U104" s="172">
        <f t="shared" si="32"/>
        <v>86</v>
      </c>
      <c r="V104" s="171">
        <f t="shared" si="32"/>
        <v>36</v>
      </c>
      <c r="W104" s="172">
        <f t="shared" si="32"/>
        <v>72</v>
      </c>
      <c r="X104" s="171">
        <f t="shared" si="32"/>
        <v>34</v>
      </c>
      <c r="Y104" s="172">
        <f t="shared" si="32"/>
        <v>56</v>
      </c>
      <c r="Z104" s="171">
        <f t="shared" si="32"/>
        <v>49</v>
      </c>
      <c r="AA104" s="172">
        <f t="shared" si="32"/>
        <v>50</v>
      </c>
      <c r="AB104" s="171">
        <f t="shared" si="32"/>
        <v>56</v>
      </c>
      <c r="AC104" s="172">
        <f t="shared" si="32"/>
        <v>70</v>
      </c>
      <c r="AD104" s="171">
        <f t="shared" si="32"/>
        <v>65</v>
      </c>
      <c r="AE104" s="172">
        <f t="shared" si="32"/>
        <v>85</v>
      </c>
      <c r="AF104" s="171">
        <f t="shared" si="32"/>
        <v>130</v>
      </c>
      <c r="AG104" s="172">
        <f t="shared" si="32"/>
        <v>155</v>
      </c>
      <c r="AH104" s="171">
        <f t="shared" si="32"/>
        <v>152</v>
      </c>
      <c r="AI104" s="172">
        <f t="shared" si="32"/>
        <v>123</v>
      </c>
      <c r="AJ104" s="171">
        <f t="shared" si="32"/>
        <v>135</v>
      </c>
      <c r="AK104" s="172">
        <f t="shared" si="32"/>
        <v>99</v>
      </c>
      <c r="AL104" s="173">
        <f t="shared" si="32"/>
        <v>126</v>
      </c>
      <c r="AM104" s="174">
        <f t="shared" si="32"/>
        <v>155</v>
      </c>
      <c r="AN104" s="96">
        <f t="shared" si="32"/>
        <v>2432</v>
      </c>
      <c r="AO104" s="175">
        <f t="shared" si="32"/>
        <v>1600</v>
      </c>
      <c r="AP104" s="176">
        <f t="shared" si="32"/>
        <v>0</v>
      </c>
      <c r="AQ104" s="96">
        <f t="shared" si="32"/>
        <v>16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177"/>
      <c r="C105" s="177"/>
      <c r="D105" s="177"/>
      <c r="E105" s="177"/>
      <c r="F105" s="177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673" t="s">
        <v>170</v>
      </c>
      <c r="G106" s="675"/>
      <c r="H106" s="675"/>
      <c r="I106" s="675"/>
      <c r="J106" s="675"/>
      <c r="K106" s="675"/>
      <c r="L106" s="675"/>
      <c r="M106" s="675"/>
      <c r="N106" s="675"/>
      <c r="O106" s="675"/>
      <c r="P106" s="675"/>
      <c r="Q106" s="675"/>
      <c r="R106" s="675"/>
      <c r="S106" s="675"/>
      <c r="T106" s="675"/>
      <c r="U106" s="675"/>
      <c r="V106" s="675"/>
      <c r="W106" s="675"/>
      <c r="X106" s="675"/>
      <c r="Y106" s="675"/>
      <c r="Z106" s="675"/>
      <c r="AA106" s="675"/>
      <c r="AB106" s="675"/>
      <c r="AC106" s="675"/>
      <c r="AD106" s="675"/>
      <c r="AE106" s="675"/>
      <c r="AF106" s="675"/>
      <c r="AG106" s="675"/>
      <c r="AH106" s="675"/>
      <c r="AI106" s="675"/>
      <c r="AJ106" s="675"/>
      <c r="AK106" s="675"/>
      <c r="AL106" s="675"/>
      <c r="AM106" s="683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681" t="s">
        <v>99</v>
      </c>
      <c r="G107" s="682"/>
      <c r="H107" s="681" t="s">
        <v>100</v>
      </c>
      <c r="I107" s="682"/>
      <c r="J107" s="681" t="s">
        <v>101</v>
      </c>
      <c r="K107" s="682"/>
      <c r="L107" s="681" t="s">
        <v>102</v>
      </c>
      <c r="M107" s="682"/>
      <c r="N107" s="681" t="s">
        <v>103</v>
      </c>
      <c r="O107" s="682"/>
      <c r="P107" s="673" t="s">
        <v>104</v>
      </c>
      <c r="Q107" s="674"/>
      <c r="R107" s="673" t="s">
        <v>105</v>
      </c>
      <c r="S107" s="674"/>
      <c r="T107" s="673" t="s">
        <v>106</v>
      </c>
      <c r="U107" s="674"/>
      <c r="V107" s="673" t="s">
        <v>107</v>
      </c>
      <c r="W107" s="674"/>
      <c r="X107" s="673" t="s">
        <v>108</v>
      </c>
      <c r="Y107" s="674"/>
      <c r="Z107" s="673" t="s">
        <v>109</v>
      </c>
      <c r="AA107" s="674"/>
      <c r="AB107" s="673" t="s">
        <v>110</v>
      </c>
      <c r="AC107" s="674"/>
      <c r="AD107" s="673" t="s">
        <v>111</v>
      </c>
      <c r="AE107" s="674"/>
      <c r="AF107" s="673" t="s">
        <v>112</v>
      </c>
      <c r="AG107" s="674"/>
      <c r="AH107" s="673" t="s">
        <v>113</v>
      </c>
      <c r="AI107" s="674"/>
      <c r="AJ107" s="673" t="s">
        <v>114</v>
      </c>
      <c r="AK107" s="674"/>
      <c r="AL107" s="673" t="s">
        <v>115</v>
      </c>
      <c r="AM107" s="683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447" t="s">
        <v>191</v>
      </c>
      <c r="G108" s="19" t="s">
        <v>192</v>
      </c>
      <c r="H108" s="14" t="s">
        <v>191</v>
      </c>
      <c r="I108" s="450" t="s">
        <v>192</v>
      </c>
      <c r="J108" s="447" t="s">
        <v>191</v>
      </c>
      <c r="K108" s="19" t="s">
        <v>192</v>
      </c>
      <c r="L108" s="447" t="s">
        <v>191</v>
      </c>
      <c r="M108" s="19" t="s">
        <v>192</v>
      </c>
      <c r="N108" s="447" t="s">
        <v>191</v>
      </c>
      <c r="O108" s="19" t="s">
        <v>192</v>
      </c>
      <c r="P108" s="14" t="s">
        <v>191</v>
      </c>
      <c r="Q108" s="450" t="s">
        <v>192</v>
      </c>
      <c r="R108" s="14" t="s">
        <v>191</v>
      </c>
      <c r="S108" s="450" t="s">
        <v>192</v>
      </c>
      <c r="T108" s="447" t="s">
        <v>191</v>
      </c>
      <c r="U108" s="19" t="s">
        <v>192</v>
      </c>
      <c r="V108" s="14" t="s">
        <v>191</v>
      </c>
      <c r="W108" s="450" t="s">
        <v>192</v>
      </c>
      <c r="X108" s="14" t="s">
        <v>191</v>
      </c>
      <c r="Y108" s="450" t="s">
        <v>192</v>
      </c>
      <c r="Z108" s="447" t="s">
        <v>191</v>
      </c>
      <c r="AA108" s="19" t="s">
        <v>192</v>
      </c>
      <c r="AB108" s="447" t="s">
        <v>191</v>
      </c>
      <c r="AC108" s="19" t="s">
        <v>192</v>
      </c>
      <c r="AD108" s="14" t="s">
        <v>191</v>
      </c>
      <c r="AE108" s="450" t="s">
        <v>192</v>
      </c>
      <c r="AF108" s="14" t="s">
        <v>191</v>
      </c>
      <c r="AG108" s="450" t="s">
        <v>192</v>
      </c>
      <c r="AH108" s="447" t="s">
        <v>191</v>
      </c>
      <c r="AI108" s="19" t="s">
        <v>192</v>
      </c>
      <c r="AJ108" s="14" t="s">
        <v>191</v>
      </c>
      <c r="AK108" s="450" t="s">
        <v>192</v>
      </c>
      <c r="AL108" s="447" t="s">
        <v>191</v>
      </c>
      <c r="AM108" s="182" t="s">
        <v>192</v>
      </c>
      <c r="AN108" s="668"/>
      <c r="AO108" s="449" t="s">
        <v>193</v>
      </c>
      <c r="AP108" s="19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14" t="s">
        <v>195</v>
      </c>
      <c r="B109" s="183" t="s">
        <v>176</v>
      </c>
      <c r="C109" s="184">
        <f t="shared" ref="C109:C119" si="33">SUM(D109+E109)</f>
        <v>0</v>
      </c>
      <c r="D109" s="185">
        <f t="shared" ref="D109:D117" si="34">SUM(F109+H109+J109+L109+N109+P109+R109+T109+V109+X109+Z109+AB109+AD109+AF109+AH109+AJ109+AL109)</f>
        <v>0</v>
      </c>
      <c r="E109" s="186">
        <f t="shared" ref="E109:E117" si="35">SUM(G109+I109+K109+M109+O109+Q109+S109+U109+W109+Y109+AA109+AC109+AE109+AG109+AI109+AK109+AM109)</f>
        <v>0</v>
      </c>
      <c r="F109" s="33"/>
      <c r="G109" s="37"/>
      <c r="H109" s="33"/>
      <c r="I109" s="37"/>
      <c r="J109" s="33"/>
      <c r="K109" s="46"/>
      <c r="L109" s="33"/>
      <c r="M109" s="46"/>
      <c r="N109" s="33"/>
      <c r="O109" s="46"/>
      <c r="P109" s="33"/>
      <c r="Q109" s="46"/>
      <c r="R109" s="33"/>
      <c r="S109" s="46"/>
      <c r="T109" s="33"/>
      <c r="U109" s="46"/>
      <c r="V109" s="33"/>
      <c r="W109" s="46"/>
      <c r="X109" s="33"/>
      <c r="Y109" s="46"/>
      <c r="Z109" s="33"/>
      <c r="AA109" s="46"/>
      <c r="AB109" s="33"/>
      <c r="AC109" s="46"/>
      <c r="AD109" s="33"/>
      <c r="AE109" s="46"/>
      <c r="AF109" s="33"/>
      <c r="AG109" s="46"/>
      <c r="AH109" s="33"/>
      <c r="AI109" s="46"/>
      <c r="AJ109" s="33"/>
      <c r="AK109" s="46"/>
      <c r="AL109" s="187"/>
      <c r="AM109" s="135"/>
      <c r="AN109" s="37"/>
      <c r="AO109" s="137">
        <v>0</v>
      </c>
      <c r="AP109" s="37">
        <v>0</v>
      </c>
      <c r="AQ109" s="137">
        <v>0</v>
      </c>
      <c r="AR109" s="37">
        <v>0</v>
      </c>
      <c r="AS109" s="37">
        <v>0</v>
      </c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4</v>
      </c>
      <c r="D110" s="166">
        <f t="shared" si="34"/>
        <v>0</v>
      </c>
      <c r="E110" s="167">
        <f t="shared" si="35"/>
        <v>4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0</v>
      </c>
      <c r="O110" s="82">
        <v>1</v>
      </c>
      <c r="P110" s="80">
        <v>0</v>
      </c>
      <c r="Q110" s="82">
        <v>0</v>
      </c>
      <c r="R110" s="80">
        <v>0</v>
      </c>
      <c r="S110" s="82">
        <v>0</v>
      </c>
      <c r="T110" s="80">
        <v>0</v>
      </c>
      <c r="U110" s="82">
        <v>2</v>
      </c>
      <c r="V110" s="80">
        <v>0</v>
      </c>
      <c r="W110" s="82">
        <v>1</v>
      </c>
      <c r="X110" s="80">
        <v>0</v>
      </c>
      <c r="Y110" s="82">
        <v>0</v>
      </c>
      <c r="Z110" s="80">
        <v>0</v>
      </c>
      <c r="AA110" s="82">
        <v>0</v>
      </c>
      <c r="AB110" s="80">
        <v>0</v>
      </c>
      <c r="AC110" s="82">
        <v>0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4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16" t="s">
        <v>196</v>
      </c>
      <c r="B111" s="183" t="s">
        <v>176</v>
      </c>
      <c r="C111" s="184">
        <f t="shared" si="33"/>
        <v>0</v>
      </c>
      <c r="D111" s="185">
        <f t="shared" si="34"/>
        <v>0</v>
      </c>
      <c r="E111" s="186">
        <f>SUM(G111+I111+K111+M111+O111+Q111+S111+U111+W111+Y111+AA111+AC111+AE111+AG111+AI111+AK111+AM111)</f>
        <v>0</v>
      </c>
      <c r="F111" s="33">
        <v>0</v>
      </c>
      <c r="G111" s="37">
        <v>0</v>
      </c>
      <c r="H111" s="33">
        <v>0</v>
      </c>
      <c r="I111" s="37">
        <v>0</v>
      </c>
      <c r="J111" s="33">
        <v>0</v>
      </c>
      <c r="K111" s="46">
        <v>0</v>
      </c>
      <c r="L111" s="33">
        <v>0</v>
      </c>
      <c r="M111" s="46">
        <v>0</v>
      </c>
      <c r="N111" s="33">
        <v>0</v>
      </c>
      <c r="O111" s="46">
        <v>0</v>
      </c>
      <c r="P111" s="33">
        <v>0</v>
      </c>
      <c r="Q111" s="46">
        <v>0</v>
      </c>
      <c r="R111" s="33">
        <v>0</v>
      </c>
      <c r="S111" s="46">
        <v>0</v>
      </c>
      <c r="T111" s="33">
        <v>0</v>
      </c>
      <c r="U111" s="46">
        <v>0</v>
      </c>
      <c r="V111" s="33">
        <v>0</v>
      </c>
      <c r="W111" s="46">
        <v>0</v>
      </c>
      <c r="X111" s="33">
        <v>0</v>
      </c>
      <c r="Y111" s="46">
        <v>0</v>
      </c>
      <c r="Z111" s="33">
        <v>0</v>
      </c>
      <c r="AA111" s="46">
        <v>0</v>
      </c>
      <c r="AB111" s="33">
        <v>0</v>
      </c>
      <c r="AC111" s="46">
        <v>0</v>
      </c>
      <c r="AD111" s="33">
        <v>0</v>
      </c>
      <c r="AE111" s="46">
        <v>0</v>
      </c>
      <c r="AF111" s="33">
        <v>0</v>
      </c>
      <c r="AG111" s="46">
        <v>0</v>
      </c>
      <c r="AH111" s="33">
        <v>0</v>
      </c>
      <c r="AI111" s="46">
        <v>0</v>
      </c>
      <c r="AJ111" s="33">
        <v>0</v>
      </c>
      <c r="AK111" s="46">
        <v>0</v>
      </c>
      <c r="AL111" s="187">
        <v>0</v>
      </c>
      <c r="AM111" s="135">
        <v>0</v>
      </c>
      <c r="AN111" s="37">
        <v>0</v>
      </c>
      <c r="AO111" s="137">
        <v>0</v>
      </c>
      <c r="AP111" s="37">
        <v>0</v>
      </c>
      <c r="AQ111" s="137">
        <v>0</v>
      </c>
      <c r="AR111" s="37">
        <v>0</v>
      </c>
      <c r="AS111" s="37">
        <v>0</v>
      </c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>
        <v>0</v>
      </c>
      <c r="AP113" s="83">
        <v>0</v>
      </c>
      <c r="AQ113" s="158">
        <v>0</v>
      </c>
      <c r="AR113" s="83">
        <v>0</v>
      </c>
      <c r="AS113" s="83">
        <v>0</v>
      </c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183" t="s">
        <v>176</v>
      </c>
      <c r="C114" s="184">
        <f t="shared" si="33"/>
        <v>0</v>
      </c>
      <c r="D114" s="185">
        <f t="shared" si="34"/>
        <v>0</v>
      </c>
      <c r="E114" s="186">
        <f t="shared" si="35"/>
        <v>0</v>
      </c>
      <c r="F114" s="33"/>
      <c r="G114" s="37"/>
      <c r="H114" s="33"/>
      <c r="I114" s="37"/>
      <c r="J114" s="33"/>
      <c r="K114" s="46"/>
      <c r="L114" s="33"/>
      <c r="M114" s="46"/>
      <c r="N114" s="33"/>
      <c r="O114" s="46"/>
      <c r="P114" s="33"/>
      <c r="Q114" s="46"/>
      <c r="R114" s="33"/>
      <c r="S114" s="46"/>
      <c r="T114" s="33"/>
      <c r="U114" s="46"/>
      <c r="V114" s="33"/>
      <c r="W114" s="37"/>
      <c r="X114" s="33"/>
      <c r="Y114" s="46"/>
      <c r="Z114" s="33"/>
      <c r="AA114" s="46"/>
      <c r="AB114" s="33"/>
      <c r="AC114" s="46"/>
      <c r="AD114" s="33"/>
      <c r="AE114" s="46"/>
      <c r="AF114" s="33"/>
      <c r="AG114" s="46"/>
      <c r="AH114" s="33"/>
      <c r="AI114" s="46"/>
      <c r="AJ114" s="33"/>
      <c r="AK114" s="46"/>
      <c r="AL114" s="187"/>
      <c r="AM114" s="135"/>
      <c r="AN114" s="37"/>
      <c r="AO114" s="137">
        <v>0</v>
      </c>
      <c r="AP114" s="37">
        <v>0</v>
      </c>
      <c r="AQ114" s="137">
        <v>0</v>
      </c>
      <c r="AR114" s="37">
        <v>0</v>
      </c>
      <c r="AS114" s="37">
        <v>0</v>
      </c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149</v>
      </c>
      <c r="D115" s="148">
        <f t="shared" si="34"/>
        <v>117</v>
      </c>
      <c r="E115" s="149">
        <f t="shared" si="35"/>
        <v>32</v>
      </c>
      <c r="F115" s="80">
        <v>0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2</v>
      </c>
      <c r="M115" s="82">
        <v>0</v>
      </c>
      <c r="N115" s="80">
        <v>13</v>
      </c>
      <c r="O115" s="82">
        <v>1</v>
      </c>
      <c r="P115" s="80">
        <v>12</v>
      </c>
      <c r="Q115" s="82">
        <v>3</v>
      </c>
      <c r="R115" s="80">
        <v>27</v>
      </c>
      <c r="S115" s="82">
        <v>6</v>
      </c>
      <c r="T115" s="80">
        <v>12</v>
      </c>
      <c r="U115" s="82">
        <v>4</v>
      </c>
      <c r="V115" s="80">
        <v>13</v>
      </c>
      <c r="W115" s="82">
        <v>8</v>
      </c>
      <c r="X115" s="80">
        <v>12</v>
      </c>
      <c r="Y115" s="82">
        <v>5</v>
      </c>
      <c r="Z115" s="80">
        <v>7</v>
      </c>
      <c r="AA115" s="82">
        <v>1</v>
      </c>
      <c r="AB115" s="80">
        <v>10</v>
      </c>
      <c r="AC115" s="82">
        <v>1</v>
      </c>
      <c r="AD115" s="80">
        <v>3</v>
      </c>
      <c r="AE115" s="82">
        <v>0</v>
      </c>
      <c r="AF115" s="80">
        <v>2</v>
      </c>
      <c r="AG115" s="82">
        <v>2</v>
      </c>
      <c r="AH115" s="80">
        <v>3</v>
      </c>
      <c r="AI115" s="82">
        <v>0</v>
      </c>
      <c r="AJ115" s="80">
        <v>1</v>
      </c>
      <c r="AK115" s="82">
        <v>0</v>
      </c>
      <c r="AL115" s="84">
        <v>0</v>
      </c>
      <c r="AM115" s="168">
        <v>1</v>
      </c>
      <c r="AN115" s="83">
        <v>149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183" t="s">
        <v>176</v>
      </c>
      <c r="C116" s="184">
        <f t="shared" si="33"/>
        <v>0</v>
      </c>
      <c r="D116" s="185">
        <f t="shared" si="34"/>
        <v>0</v>
      </c>
      <c r="E116" s="186">
        <f t="shared" si="35"/>
        <v>0</v>
      </c>
      <c r="F116" s="33"/>
      <c r="G116" s="37"/>
      <c r="H116" s="33"/>
      <c r="I116" s="37"/>
      <c r="J116" s="33"/>
      <c r="K116" s="46"/>
      <c r="L116" s="33"/>
      <c r="M116" s="46"/>
      <c r="N116" s="33"/>
      <c r="O116" s="46"/>
      <c r="P116" s="33"/>
      <c r="Q116" s="46"/>
      <c r="R116" s="33"/>
      <c r="S116" s="46"/>
      <c r="T116" s="33"/>
      <c r="U116" s="46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37"/>
      <c r="AO116" s="137">
        <v>0</v>
      </c>
      <c r="AP116" s="37">
        <v>0</v>
      </c>
      <c r="AQ116" s="137">
        <v>0</v>
      </c>
      <c r="AR116" s="37">
        <v>0</v>
      </c>
      <c r="AS116" s="37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15</v>
      </c>
      <c r="D117" s="148">
        <f t="shared" si="34"/>
        <v>11</v>
      </c>
      <c r="E117" s="149">
        <f t="shared" si="35"/>
        <v>4</v>
      </c>
      <c r="F117" s="80">
        <v>0</v>
      </c>
      <c r="G117" s="83">
        <v>1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2</v>
      </c>
      <c r="O117" s="82">
        <v>0</v>
      </c>
      <c r="P117" s="80">
        <v>1</v>
      </c>
      <c r="Q117" s="82">
        <v>0</v>
      </c>
      <c r="R117" s="80">
        <v>2</v>
      </c>
      <c r="S117" s="82">
        <v>1</v>
      </c>
      <c r="T117" s="80">
        <v>0</v>
      </c>
      <c r="U117" s="82">
        <v>1</v>
      </c>
      <c r="V117" s="191">
        <v>4</v>
      </c>
      <c r="W117" s="51">
        <v>1</v>
      </c>
      <c r="X117" s="58">
        <v>0</v>
      </c>
      <c r="Y117" s="48">
        <v>0</v>
      </c>
      <c r="Z117" s="58">
        <v>0</v>
      </c>
      <c r="AA117" s="48">
        <v>0</v>
      </c>
      <c r="AB117" s="58">
        <v>1</v>
      </c>
      <c r="AC117" s="48">
        <v>0</v>
      </c>
      <c r="AD117" s="58">
        <v>0</v>
      </c>
      <c r="AE117" s="48">
        <v>0</v>
      </c>
      <c r="AF117" s="58">
        <v>1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15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44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196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16145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D4271F37-79E7-43C2-9B87-2EBF0A2E39CD}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5"/>
  <sheetViews>
    <sheetView topLeftCell="M52"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",[4]NOMBRE!B6," - ","( ",[4]NOMBRE!C6,[4]NOMBRE!D6," )")</f>
        <v>MES: FEBRERO - ( 02 )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",[4]NOMBRE!B7)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659" t="s">
        <v>81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1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672" t="s">
        <v>91</v>
      </c>
      <c r="AU8" s="672"/>
      <c r="AV8" s="672"/>
      <c r="AW8" s="672" t="s">
        <v>92</v>
      </c>
      <c r="AX8" s="67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673" t="s">
        <v>96</v>
      </c>
      <c r="V9" s="674"/>
      <c r="W9" s="675" t="s">
        <v>97</v>
      </c>
      <c r="X9" s="675"/>
      <c r="Y9" s="675"/>
      <c r="Z9" s="674"/>
      <c r="AA9" s="673" t="s">
        <v>98</v>
      </c>
      <c r="AB9" s="675"/>
      <c r="AC9" s="675"/>
      <c r="AD9" s="674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672"/>
      <c r="AU9" s="672"/>
      <c r="AV9" s="672"/>
      <c r="AW9" s="672"/>
      <c r="AX9" s="672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14" t="s">
        <v>99</v>
      </c>
      <c r="D10" s="15" t="s">
        <v>100</v>
      </c>
      <c r="E10" s="16" t="s">
        <v>101</v>
      </c>
      <c r="F10" s="16" t="s">
        <v>102</v>
      </c>
      <c r="G10" s="16" t="s">
        <v>103</v>
      </c>
      <c r="H10" s="17" t="s">
        <v>104</v>
      </c>
      <c r="I10" s="17" t="s">
        <v>105</v>
      </c>
      <c r="J10" s="17" t="s">
        <v>106</v>
      </c>
      <c r="K10" s="17" t="s">
        <v>107</v>
      </c>
      <c r="L10" s="17" t="s">
        <v>108</v>
      </c>
      <c r="M10" s="17" t="s">
        <v>109</v>
      </c>
      <c r="N10" s="17" t="s">
        <v>110</v>
      </c>
      <c r="O10" s="17" t="s">
        <v>111</v>
      </c>
      <c r="P10" s="17" t="s">
        <v>112</v>
      </c>
      <c r="Q10" s="17" t="s">
        <v>113</v>
      </c>
      <c r="R10" s="17" t="s">
        <v>114</v>
      </c>
      <c r="S10" s="18" t="s">
        <v>115</v>
      </c>
      <c r="T10" s="671"/>
      <c r="U10" s="453" t="s">
        <v>116</v>
      </c>
      <c r="V10" s="19" t="s">
        <v>117</v>
      </c>
      <c r="W10" s="452" t="s">
        <v>118</v>
      </c>
      <c r="X10" s="20" t="s">
        <v>119</v>
      </c>
      <c r="Y10" s="16" t="s">
        <v>120</v>
      </c>
      <c r="Z10" s="19" t="s">
        <v>121</v>
      </c>
      <c r="AA10" s="20" t="s">
        <v>118</v>
      </c>
      <c r="AB10" s="20" t="s">
        <v>119</v>
      </c>
      <c r="AC10" s="16" t="s">
        <v>120</v>
      </c>
      <c r="AD10" s="19" t="s">
        <v>121</v>
      </c>
      <c r="AE10" s="21" t="s">
        <v>10</v>
      </c>
      <c r="AF10" s="22" t="s">
        <v>122</v>
      </c>
      <c r="AG10" s="23" t="s">
        <v>123</v>
      </c>
      <c r="AH10" s="24" t="s">
        <v>124</v>
      </c>
      <c r="AI10" s="671"/>
      <c r="AJ10" s="14" t="s">
        <v>125</v>
      </c>
      <c r="AK10" s="19" t="s">
        <v>126</v>
      </c>
      <c r="AL10" s="14" t="s">
        <v>125</v>
      </c>
      <c r="AM10" s="19" t="s">
        <v>126</v>
      </c>
      <c r="AN10" s="25" t="s">
        <v>127</v>
      </c>
      <c r="AO10" s="25" t="s">
        <v>128</v>
      </c>
      <c r="AP10" s="671"/>
      <c r="AQ10" s="671"/>
      <c r="AR10" s="26" t="s">
        <v>97</v>
      </c>
      <c r="AS10" s="27" t="s">
        <v>129</v>
      </c>
      <c r="AT10" s="28" t="s">
        <v>130</v>
      </c>
      <c r="AU10" s="29" t="s">
        <v>131</v>
      </c>
      <c r="AV10" s="30" t="s">
        <v>132</v>
      </c>
      <c r="AW10" s="14" t="s">
        <v>125</v>
      </c>
      <c r="AX10" s="19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198</v>
      </c>
      <c r="C11" s="33">
        <v>72</v>
      </c>
      <c r="D11" s="34">
        <v>64</v>
      </c>
      <c r="E11" s="34">
        <v>56</v>
      </c>
      <c r="F11" s="34">
        <v>6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6">
        <v>0</v>
      </c>
      <c r="T11" s="37">
        <v>196</v>
      </c>
      <c r="U11" s="38">
        <v>82</v>
      </c>
      <c r="V11" s="39">
        <v>116</v>
      </c>
      <c r="W11" s="40">
        <f t="shared" ref="W11:W36" si="0">SUM(X11+Y11+Z11)</f>
        <v>58</v>
      </c>
      <c r="X11" s="38">
        <v>5</v>
      </c>
      <c r="Y11" s="41">
        <v>53</v>
      </c>
      <c r="Z11" s="39">
        <v>0</v>
      </c>
      <c r="AA11" s="42">
        <f t="shared" ref="AA11:AA37" si="1">SUM(AB11+AC11+AD11)</f>
        <v>0</v>
      </c>
      <c r="AB11" s="38"/>
      <c r="AC11" s="41"/>
      <c r="AD11" s="39"/>
      <c r="AE11" s="43">
        <v>5</v>
      </c>
      <c r="AF11" s="44">
        <v>0</v>
      </c>
      <c r="AG11" s="45">
        <v>2</v>
      </c>
      <c r="AH11" s="46">
        <v>6</v>
      </c>
      <c r="AI11" s="47">
        <v>46</v>
      </c>
      <c r="AJ11" s="45"/>
      <c r="AK11" s="46">
        <v>0</v>
      </c>
      <c r="AL11" s="45">
        <v>20</v>
      </c>
      <c r="AM11" s="46"/>
      <c r="AN11" s="48"/>
      <c r="AO11" s="48"/>
      <c r="AP11" s="48"/>
      <c r="AQ11" s="48"/>
      <c r="AR11" s="49"/>
      <c r="AS11" s="50"/>
      <c r="AT11" s="33"/>
      <c r="AU11" s="34"/>
      <c r="AV11" s="51"/>
      <c r="AW11" s="45"/>
      <c r="AX11" s="46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624</v>
      </c>
      <c r="C12" s="38">
        <v>0</v>
      </c>
      <c r="D12" s="41">
        <v>0</v>
      </c>
      <c r="E12" s="41">
        <v>0</v>
      </c>
      <c r="F12" s="41">
        <v>14</v>
      </c>
      <c r="G12" s="41">
        <v>36</v>
      </c>
      <c r="H12" s="41">
        <v>31</v>
      </c>
      <c r="I12" s="41">
        <v>45</v>
      </c>
      <c r="J12" s="41">
        <v>64</v>
      </c>
      <c r="K12" s="41">
        <v>41</v>
      </c>
      <c r="L12" s="41">
        <v>58</v>
      </c>
      <c r="M12" s="41">
        <v>50</v>
      </c>
      <c r="N12" s="41">
        <v>53</v>
      </c>
      <c r="O12" s="41">
        <v>50</v>
      </c>
      <c r="P12" s="41">
        <v>58</v>
      </c>
      <c r="Q12" s="41">
        <v>46</v>
      </c>
      <c r="R12" s="41">
        <v>46</v>
      </c>
      <c r="S12" s="39">
        <v>32</v>
      </c>
      <c r="T12" s="55">
        <v>606</v>
      </c>
      <c r="U12" s="38">
        <v>214</v>
      </c>
      <c r="V12" s="39">
        <v>410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129</v>
      </c>
      <c r="AB12" s="38">
        <v>43</v>
      </c>
      <c r="AC12" s="56">
        <v>86</v>
      </c>
      <c r="AD12" s="39">
        <v>0</v>
      </c>
      <c r="AE12" s="43">
        <v>43</v>
      </c>
      <c r="AF12" s="57">
        <v>0</v>
      </c>
      <c r="AG12" s="38">
        <v>23</v>
      </c>
      <c r="AH12" s="39">
        <v>30</v>
      </c>
      <c r="AI12" s="47">
        <v>542</v>
      </c>
      <c r="AJ12" s="45"/>
      <c r="AK12" s="39">
        <v>44</v>
      </c>
      <c r="AL12" s="45"/>
      <c r="AM12" s="39">
        <v>26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96</v>
      </c>
      <c r="C13" s="38">
        <v>96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96</v>
      </c>
      <c r="U13" s="38">
        <v>56</v>
      </c>
      <c r="V13" s="39">
        <v>40</v>
      </c>
      <c r="W13" s="40">
        <f t="shared" si="0"/>
        <v>16</v>
      </c>
      <c r="X13" s="38">
        <v>0</v>
      </c>
      <c r="Y13" s="41">
        <v>16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3</v>
      </c>
      <c r="AH13" s="39">
        <v>19</v>
      </c>
      <c r="AI13" s="47">
        <v>17</v>
      </c>
      <c r="AJ13" s="45"/>
      <c r="AK13" s="39">
        <v>0</v>
      </c>
      <c r="AL13" s="45"/>
      <c r="AM13" s="39"/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10</v>
      </c>
      <c r="C14" s="38">
        <v>6</v>
      </c>
      <c r="D14" s="41">
        <v>0</v>
      </c>
      <c r="E14" s="41">
        <v>3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10</v>
      </c>
      <c r="U14" s="38">
        <v>7</v>
      </c>
      <c r="V14" s="39">
        <v>3</v>
      </c>
      <c r="W14" s="40">
        <f t="shared" si="0"/>
        <v>1</v>
      </c>
      <c r="X14" s="38">
        <v>0</v>
      </c>
      <c r="Y14" s="41">
        <v>1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1</v>
      </c>
      <c r="AH14" s="39">
        <v>0</v>
      </c>
      <c r="AI14" s="47">
        <v>0</v>
      </c>
      <c r="AJ14" s="45"/>
      <c r="AK14" s="39">
        <v>0</v>
      </c>
      <c r="AL14" s="45"/>
      <c r="AM14" s="39"/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156</v>
      </c>
      <c r="C15" s="38">
        <v>0</v>
      </c>
      <c r="D15" s="41">
        <v>0</v>
      </c>
      <c r="E15" s="41">
        <v>0</v>
      </c>
      <c r="F15" s="41">
        <v>1</v>
      </c>
      <c r="G15" s="41">
        <v>0</v>
      </c>
      <c r="H15" s="41">
        <v>3</v>
      </c>
      <c r="I15" s="41">
        <v>2</v>
      </c>
      <c r="J15" s="41">
        <v>3</v>
      </c>
      <c r="K15" s="41">
        <v>5</v>
      </c>
      <c r="L15" s="41">
        <v>9</v>
      </c>
      <c r="M15" s="41">
        <v>16</v>
      </c>
      <c r="N15" s="41">
        <v>20</v>
      </c>
      <c r="O15" s="41">
        <v>26</v>
      </c>
      <c r="P15" s="41">
        <v>22</v>
      </c>
      <c r="Q15" s="41">
        <v>12</v>
      </c>
      <c r="R15" s="41">
        <v>18</v>
      </c>
      <c r="S15" s="39">
        <v>19</v>
      </c>
      <c r="T15" s="55">
        <v>152</v>
      </c>
      <c r="U15" s="38">
        <v>61</v>
      </c>
      <c r="V15" s="39">
        <v>95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39</v>
      </c>
      <c r="AB15" s="38">
        <v>16</v>
      </c>
      <c r="AC15" s="41">
        <v>23</v>
      </c>
      <c r="AD15" s="39">
        <v>0</v>
      </c>
      <c r="AE15" s="43">
        <v>0</v>
      </c>
      <c r="AF15" s="43">
        <v>0</v>
      </c>
      <c r="AG15" s="38">
        <v>7</v>
      </c>
      <c r="AH15" s="39">
        <v>20</v>
      </c>
      <c r="AI15" s="47">
        <v>249</v>
      </c>
      <c r="AJ15" s="45"/>
      <c r="AK15" s="39">
        <v>0</v>
      </c>
      <c r="AL15" s="45"/>
      <c r="AM15" s="39">
        <v>12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44</v>
      </c>
      <c r="C16" s="38">
        <v>33</v>
      </c>
      <c r="D16" s="41">
        <v>7</v>
      </c>
      <c r="E16" s="41">
        <v>3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44</v>
      </c>
      <c r="U16" s="38">
        <v>23</v>
      </c>
      <c r="V16" s="39">
        <v>21</v>
      </c>
      <c r="W16" s="40">
        <f t="shared" si="0"/>
        <v>16</v>
      </c>
      <c r="X16" s="38">
        <v>5</v>
      </c>
      <c r="Y16" s="41">
        <v>11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4</v>
      </c>
      <c r="AF16" s="43">
        <v>0</v>
      </c>
      <c r="AG16" s="38">
        <v>1</v>
      </c>
      <c r="AH16" s="39">
        <v>4</v>
      </c>
      <c r="AI16" s="47">
        <v>6</v>
      </c>
      <c r="AJ16" s="45"/>
      <c r="AK16" s="39">
        <v>0</v>
      </c>
      <c r="AL16" s="45"/>
      <c r="AM16" s="39"/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151</v>
      </c>
      <c r="C17" s="38">
        <v>0</v>
      </c>
      <c r="D17" s="41">
        <v>0</v>
      </c>
      <c r="E17" s="41">
        <v>0</v>
      </c>
      <c r="F17" s="41">
        <v>1</v>
      </c>
      <c r="G17" s="41">
        <v>1</v>
      </c>
      <c r="H17" s="41">
        <v>1</v>
      </c>
      <c r="I17" s="41">
        <v>3</v>
      </c>
      <c r="J17" s="41">
        <v>4</v>
      </c>
      <c r="K17" s="41">
        <v>6</v>
      </c>
      <c r="L17" s="41">
        <v>2</v>
      </c>
      <c r="M17" s="41">
        <v>12</v>
      </c>
      <c r="N17" s="41">
        <v>14</v>
      </c>
      <c r="O17" s="41">
        <v>21</v>
      </c>
      <c r="P17" s="41">
        <v>16</v>
      </c>
      <c r="Q17" s="41">
        <v>27</v>
      </c>
      <c r="R17" s="41">
        <v>19</v>
      </c>
      <c r="S17" s="39">
        <v>24</v>
      </c>
      <c r="T17" s="55">
        <v>148</v>
      </c>
      <c r="U17" s="38">
        <v>85</v>
      </c>
      <c r="V17" s="39">
        <v>66</v>
      </c>
      <c r="W17" s="40">
        <f t="shared" si="0"/>
        <v>0</v>
      </c>
      <c r="X17" s="38"/>
      <c r="Y17" s="41"/>
      <c r="Z17" s="39"/>
      <c r="AA17" s="62">
        <f t="shared" si="1"/>
        <v>64</v>
      </c>
      <c r="AB17" s="38">
        <v>24</v>
      </c>
      <c r="AC17" s="41">
        <v>40</v>
      </c>
      <c r="AD17" s="39">
        <v>0</v>
      </c>
      <c r="AE17" s="43">
        <v>24</v>
      </c>
      <c r="AF17" s="43">
        <v>18</v>
      </c>
      <c r="AG17" s="38">
        <v>9</v>
      </c>
      <c r="AH17" s="39">
        <v>17</v>
      </c>
      <c r="AI17" s="47">
        <v>716</v>
      </c>
      <c r="AJ17" s="45"/>
      <c r="AK17" s="39">
        <v>25</v>
      </c>
      <c r="AL17" s="45"/>
      <c r="AM17" s="39">
        <v>1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9"/>
      <c r="T18" s="55"/>
      <c r="U18" s="38"/>
      <c r="V18" s="39"/>
      <c r="W18" s="40">
        <f t="shared" si="0"/>
        <v>0</v>
      </c>
      <c r="X18" s="38"/>
      <c r="Y18" s="41"/>
      <c r="Z18" s="39"/>
      <c r="AA18" s="62">
        <f t="shared" si="1"/>
        <v>0</v>
      </c>
      <c r="AB18" s="38"/>
      <c r="AC18" s="41"/>
      <c r="AD18" s="39"/>
      <c r="AE18" s="43"/>
      <c r="AF18" s="43">
        <v>0</v>
      </c>
      <c r="AG18" s="38"/>
      <c r="AH18" s="39"/>
      <c r="AI18" s="47"/>
      <c r="AJ18" s="45"/>
      <c r="AK18" s="39"/>
      <c r="AL18" s="45"/>
      <c r="AM18" s="39"/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27</v>
      </c>
      <c r="C19" s="38">
        <v>0</v>
      </c>
      <c r="D19" s="41">
        <v>0</v>
      </c>
      <c r="E19" s="41">
        <v>0</v>
      </c>
      <c r="F19" s="41">
        <v>3</v>
      </c>
      <c r="G19" s="41">
        <v>3</v>
      </c>
      <c r="H19" s="41">
        <v>2</v>
      </c>
      <c r="I19" s="41">
        <v>2</v>
      </c>
      <c r="J19" s="41">
        <v>2</v>
      </c>
      <c r="K19" s="41">
        <v>3</v>
      </c>
      <c r="L19" s="41">
        <v>4</v>
      </c>
      <c r="M19" s="41">
        <v>3</v>
      </c>
      <c r="N19" s="41">
        <v>1</v>
      </c>
      <c r="O19" s="41">
        <v>1</v>
      </c>
      <c r="P19" s="41">
        <v>1</v>
      </c>
      <c r="Q19" s="41">
        <v>0</v>
      </c>
      <c r="R19" s="41">
        <v>1</v>
      </c>
      <c r="S19" s="39">
        <v>1</v>
      </c>
      <c r="T19" s="55">
        <v>26</v>
      </c>
      <c r="U19" s="38">
        <v>4</v>
      </c>
      <c r="V19" s="39">
        <v>23</v>
      </c>
      <c r="W19" s="40">
        <f t="shared" si="0"/>
        <v>0</v>
      </c>
      <c r="X19" s="38"/>
      <c r="Y19" s="41"/>
      <c r="Z19" s="39"/>
      <c r="AA19" s="62">
        <f t="shared" si="1"/>
        <v>10</v>
      </c>
      <c r="AB19" s="38">
        <v>3</v>
      </c>
      <c r="AC19" s="41">
        <v>7</v>
      </c>
      <c r="AD19" s="39">
        <v>0</v>
      </c>
      <c r="AE19" s="43">
        <v>3</v>
      </c>
      <c r="AF19" s="43">
        <v>0</v>
      </c>
      <c r="AG19" s="38">
        <v>0</v>
      </c>
      <c r="AH19" s="39">
        <v>0</v>
      </c>
      <c r="AI19" s="47">
        <v>5</v>
      </c>
      <c r="AJ19" s="45"/>
      <c r="AK19" s="39">
        <v>3</v>
      </c>
      <c r="AL19" s="45"/>
      <c r="AM19" s="39"/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9"/>
      <c r="T20" s="55"/>
      <c r="U20" s="38"/>
      <c r="V20" s="39"/>
      <c r="W20" s="40">
        <f t="shared" si="0"/>
        <v>0</v>
      </c>
      <c r="X20" s="38"/>
      <c r="Y20" s="41"/>
      <c r="Z20" s="39"/>
      <c r="AA20" s="62">
        <f t="shared" si="1"/>
        <v>0</v>
      </c>
      <c r="AB20" s="38"/>
      <c r="AC20" s="41"/>
      <c r="AD20" s="39"/>
      <c r="AE20" s="43"/>
      <c r="AF20" s="43">
        <v>0</v>
      </c>
      <c r="AG20" s="38"/>
      <c r="AH20" s="39"/>
      <c r="AI20" s="47"/>
      <c r="AJ20" s="45"/>
      <c r="AK20" s="39"/>
      <c r="AL20" s="45"/>
      <c r="AM20" s="39"/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133</v>
      </c>
      <c r="C21" s="38">
        <v>0</v>
      </c>
      <c r="D21" s="41">
        <v>0</v>
      </c>
      <c r="E21" s="41">
        <v>0</v>
      </c>
      <c r="F21" s="41">
        <v>1</v>
      </c>
      <c r="G21" s="41">
        <v>1</v>
      </c>
      <c r="H21" s="41">
        <v>3</v>
      </c>
      <c r="I21" s="41">
        <v>3</v>
      </c>
      <c r="J21" s="41">
        <v>4</v>
      </c>
      <c r="K21" s="41">
        <v>5</v>
      </c>
      <c r="L21" s="41">
        <v>11</v>
      </c>
      <c r="M21" s="41">
        <v>22</v>
      </c>
      <c r="N21" s="41">
        <v>16</v>
      </c>
      <c r="O21" s="41">
        <v>19</v>
      </c>
      <c r="P21" s="41">
        <v>13</v>
      </c>
      <c r="Q21" s="41">
        <v>18</v>
      </c>
      <c r="R21" s="41">
        <v>7</v>
      </c>
      <c r="S21" s="39">
        <v>10</v>
      </c>
      <c r="T21" s="55">
        <v>132</v>
      </c>
      <c r="U21" s="38">
        <v>48</v>
      </c>
      <c r="V21" s="39">
        <v>85</v>
      </c>
      <c r="W21" s="40">
        <f t="shared" si="0"/>
        <v>0</v>
      </c>
      <c r="X21" s="38"/>
      <c r="Y21" s="41"/>
      <c r="Z21" s="39"/>
      <c r="AA21" s="62">
        <f t="shared" si="1"/>
        <v>94</v>
      </c>
      <c r="AB21" s="38">
        <v>46</v>
      </c>
      <c r="AC21" s="41">
        <v>48</v>
      </c>
      <c r="AD21" s="39">
        <v>0</v>
      </c>
      <c r="AE21" s="43">
        <v>46</v>
      </c>
      <c r="AF21" s="43">
        <v>0</v>
      </c>
      <c r="AG21" s="38">
        <v>6</v>
      </c>
      <c r="AH21" s="39">
        <v>4</v>
      </c>
      <c r="AI21" s="47">
        <v>14</v>
      </c>
      <c r="AJ21" s="45"/>
      <c r="AK21" s="39">
        <v>10</v>
      </c>
      <c r="AL21" s="45"/>
      <c r="AM21" s="39">
        <v>16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9"/>
      <c r="T22" s="55"/>
      <c r="U22" s="38"/>
      <c r="V22" s="39"/>
      <c r="W22" s="40">
        <f t="shared" si="0"/>
        <v>0</v>
      </c>
      <c r="X22" s="38"/>
      <c r="Y22" s="41"/>
      <c r="Z22" s="39"/>
      <c r="AA22" s="62">
        <f t="shared" si="1"/>
        <v>0</v>
      </c>
      <c r="AB22" s="38"/>
      <c r="AC22" s="41"/>
      <c r="AD22" s="39"/>
      <c r="AE22" s="43"/>
      <c r="AF22" s="43">
        <v>0</v>
      </c>
      <c r="AG22" s="38"/>
      <c r="AH22" s="39"/>
      <c r="AI22" s="47"/>
      <c r="AJ22" s="45"/>
      <c r="AK22" s="39"/>
      <c r="AL22" s="45"/>
      <c r="AM22" s="39"/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9"/>
      <c r="T23" s="55"/>
      <c r="U23" s="38"/>
      <c r="V23" s="39"/>
      <c r="W23" s="40">
        <f t="shared" si="0"/>
        <v>0</v>
      </c>
      <c r="X23" s="38"/>
      <c r="Y23" s="41"/>
      <c r="Z23" s="39"/>
      <c r="AA23" s="62">
        <f t="shared" si="1"/>
        <v>0</v>
      </c>
      <c r="AB23" s="38"/>
      <c r="AC23" s="41"/>
      <c r="AD23" s="39"/>
      <c r="AE23" s="43"/>
      <c r="AF23" s="43">
        <v>0</v>
      </c>
      <c r="AG23" s="38"/>
      <c r="AH23" s="39"/>
      <c r="AI23" s="47"/>
      <c r="AJ23" s="45"/>
      <c r="AK23" s="39"/>
      <c r="AL23" s="45"/>
      <c r="AM23" s="39"/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55"/>
      <c r="U24" s="38"/>
      <c r="V24" s="39"/>
      <c r="W24" s="40">
        <f t="shared" si="0"/>
        <v>0</v>
      </c>
      <c r="X24" s="38"/>
      <c r="Y24" s="41"/>
      <c r="Z24" s="39"/>
      <c r="AA24" s="62">
        <f t="shared" si="1"/>
        <v>0</v>
      </c>
      <c r="AB24" s="38"/>
      <c r="AC24" s="41"/>
      <c r="AD24" s="39"/>
      <c r="AE24" s="43"/>
      <c r="AF24" s="43">
        <v>0</v>
      </c>
      <c r="AG24" s="38"/>
      <c r="AH24" s="39"/>
      <c r="AI24" s="47"/>
      <c r="AJ24" s="45"/>
      <c r="AK24" s="39"/>
      <c r="AL24" s="45"/>
      <c r="AM24" s="39"/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9"/>
      <c r="T25" s="55"/>
      <c r="U25" s="38"/>
      <c r="V25" s="39"/>
      <c r="W25" s="40">
        <f t="shared" si="0"/>
        <v>0</v>
      </c>
      <c r="X25" s="38"/>
      <c r="Y25" s="41"/>
      <c r="Z25" s="39"/>
      <c r="AA25" s="62">
        <f t="shared" si="1"/>
        <v>0</v>
      </c>
      <c r="AB25" s="38"/>
      <c r="AC25" s="41"/>
      <c r="AD25" s="39"/>
      <c r="AE25" s="43"/>
      <c r="AF25" s="43">
        <v>0</v>
      </c>
      <c r="AG25" s="38"/>
      <c r="AH25" s="39"/>
      <c r="AI25" s="47"/>
      <c r="AJ25" s="45"/>
      <c r="AK25" s="39"/>
      <c r="AL25" s="45"/>
      <c r="AM25" s="39"/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T26" s="55"/>
      <c r="U26" s="38"/>
      <c r="V26" s="39"/>
      <c r="W26" s="40">
        <f t="shared" si="0"/>
        <v>0</v>
      </c>
      <c r="X26" s="38"/>
      <c r="Y26" s="41"/>
      <c r="Z26" s="39"/>
      <c r="AA26" s="62">
        <f t="shared" si="1"/>
        <v>0</v>
      </c>
      <c r="AB26" s="38"/>
      <c r="AC26" s="41"/>
      <c r="AD26" s="39"/>
      <c r="AE26" s="43"/>
      <c r="AF26" s="43">
        <v>0</v>
      </c>
      <c r="AG26" s="38"/>
      <c r="AH26" s="39"/>
      <c r="AI26" s="47"/>
      <c r="AJ26" s="45"/>
      <c r="AK26" s="39"/>
      <c r="AL26" s="45"/>
      <c r="AM26" s="39"/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9"/>
      <c r="T27" s="55"/>
      <c r="U27" s="38"/>
      <c r="V27" s="39"/>
      <c r="W27" s="40">
        <f t="shared" si="0"/>
        <v>0</v>
      </c>
      <c r="X27" s="38"/>
      <c r="Y27" s="41"/>
      <c r="Z27" s="39"/>
      <c r="AA27" s="62">
        <f t="shared" si="1"/>
        <v>0</v>
      </c>
      <c r="AB27" s="38"/>
      <c r="AC27" s="41"/>
      <c r="AD27" s="39"/>
      <c r="AE27" s="43"/>
      <c r="AF27" s="43">
        <v>0</v>
      </c>
      <c r="AG27" s="38"/>
      <c r="AH27" s="39"/>
      <c r="AI27" s="47"/>
      <c r="AJ27" s="45"/>
      <c r="AK27" s="39"/>
      <c r="AL27" s="45"/>
      <c r="AM27" s="39"/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55"/>
      <c r="U28" s="38"/>
      <c r="V28" s="39"/>
      <c r="W28" s="40">
        <f t="shared" si="0"/>
        <v>0</v>
      </c>
      <c r="X28" s="38"/>
      <c r="Y28" s="41"/>
      <c r="Z28" s="39"/>
      <c r="AA28" s="62">
        <f t="shared" si="1"/>
        <v>0</v>
      </c>
      <c r="AB28" s="38"/>
      <c r="AC28" s="41"/>
      <c r="AD28" s="39"/>
      <c r="AE28" s="43"/>
      <c r="AF28" s="43">
        <v>0</v>
      </c>
      <c r="AG28" s="38"/>
      <c r="AH28" s="39"/>
      <c r="AI28" s="47"/>
      <c r="AJ28" s="45"/>
      <c r="AK28" s="39"/>
      <c r="AL28" s="45"/>
      <c r="AM28" s="39"/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T29" s="55"/>
      <c r="U29" s="38"/>
      <c r="V29" s="39"/>
      <c r="W29" s="40">
        <f t="shared" si="0"/>
        <v>0</v>
      </c>
      <c r="X29" s="38"/>
      <c r="Y29" s="41"/>
      <c r="Z29" s="39"/>
      <c r="AA29" s="62">
        <f t="shared" si="1"/>
        <v>0</v>
      </c>
      <c r="AB29" s="38"/>
      <c r="AC29" s="41"/>
      <c r="AD29" s="39"/>
      <c r="AE29" s="43"/>
      <c r="AF29" s="43">
        <v>0</v>
      </c>
      <c r="AG29" s="38"/>
      <c r="AH29" s="39"/>
      <c r="AI29" s="47"/>
      <c r="AJ29" s="45"/>
      <c r="AK29" s="39"/>
      <c r="AL29" s="45"/>
      <c r="AM29" s="39"/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55"/>
      <c r="U30" s="38"/>
      <c r="V30" s="39"/>
      <c r="W30" s="40">
        <f t="shared" si="0"/>
        <v>0</v>
      </c>
      <c r="X30" s="38"/>
      <c r="Y30" s="41"/>
      <c r="Z30" s="39"/>
      <c r="AA30" s="62">
        <f t="shared" si="1"/>
        <v>0</v>
      </c>
      <c r="AB30" s="38"/>
      <c r="AC30" s="41"/>
      <c r="AD30" s="39"/>
      <c r="AE30" s="43"/>
      <c r="AF30" s="43">
        <v>0</v>
      </c>
      <c r="AG30" s="38"/>
      <c r="AH30" s="39"/>
      <c r="AI30" s="47"/>
      <c r="AJ30" s="45"/>
      <c r="AK30" s="39"/>
      <c r="AL30" s="45"/>
      <c r="AM30" s="39"/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127</v>
      </c>
      <c r="C31" s="38">
        <v>10</v>
      </c>
      <c r="D31" s="41">
        <v>4</v>
      </c>
      <c r="E31" s="41">
        <v>4</v>
      </c>
      <c r="F31" s="41">
        <v>8</v>
      </c>
      <c r="G31" s="41">
        <v>2</v>
      </c>
      <c r="H31" s="41">
        <v>5</v>
      </c>
      <c r="I31" s="41">
        <v>6</v>
      </c>
      <c r="J31" s="41">
        <v>5</v>
      </c>
      <c r="K31" s="41">
        <v>9</v>
      </c>
      <c r="L31" s="41">
        <v>4</v>
      </c>
      <c r="M31" s="41">
        <v>5</v>
      </c>
      <c r="N31" s="41">
        <v>13</v>
      </c>
      <c r="O31" s="41">
        <v>6</v>
      </c>
      <c r="P31" s="41">
        <v>12</v>
      </c>
      <c r="Q31" s="41">
        <v>10</v>
      </c>
      <c r="R31" s="41">
        <v>8</v>
      </c>
      <c r="S31" s="39">
        <v>16</v>
      </c>
      <c r="T31" s="55">
        <v>126</v>
      </c>
      <c r="U31" s="38">
        <v>41</v>
      </c>
      <c r="V31" s="39">
        <v>86</v>
      </c>
      <c r="W31" s="40">
        <f t="shared" si="0"/>
        <v>14</v>
      </c>
      <c r="X31" s="38">
        <v>4</v>
      </c>
      <c r="Y31" s="41">
        <v>10</v>
      </c>
      <c r="Z31" s="39">
        <v>0</v>
      </c>
      <c r="AA31" s="62">
        <f t="shared" si="1"/>
        <v>72</v>
      </c>
      <c r="AB31" s="38">
        <v>28</v>
      </c>
      <c r="AC31" s="41">
        <v>44</v>
      </c>
      <c r="AD31" s="39">
        <v>0</v>
      </c>
      <c r="AE31" s="43">
        <v>29</v>
      </c>
      <c r="AF31" s="43">
        <v>0</v>
      </c>
      <c r="AG31" s="38">
        <v>19</v>
      </c>
      <c r="AH31" s="39">
        <v>3</v>
      </c>
      <c r="AI31" s="47">
        <v>1</v>
      </c>
      <c r="AJ31" s="45"/>
      <c r="AK31" s="39"/>
      <c r="AL31" s="45"/>
      <c r="AM31" s="39">
        <v>12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/>
      <c r="AC32" s="41"/>
      <c r="AD32" s="39"/>
      <c r="AE32" s="43"/>
      <c r="AF32" s="43">
        <v>0</v>
      </c>
      <c r="AG32" s="38"/>
      <c r="AH32" s="39"/>
      <c r="AI32" s="47"/>
      <c r="AJ32" s="45"/>
      <c r="AK32" s="39"/>
      <c r="AL32" s="45"/>
      <c r="AM32" s="39"/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/>
      <c r="AC33" s="41"/>
      <c r="AD33" s="39"/>
      <c r="AE33" s="43"/>
      <c r="AF33" s="43">
        <v>0</v>
      </c>
      <c r="AG33" s="38"/>
      <c r="AH33" s="39"/>
      <c r="AI33" s="47"/>
      <c r="AJ33" s="45"/>
      <c r="AK33" s="39"/>
      <c r="AL33" s="45"/>
      <c r="AM33" s="39"/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/>
      <c r="AC34" s="41"/>
      <c r="AD34" s="39"/>
      <c r="AE34" s="43"/>
      <c r="AF34" s="43">
        <v>0</v>
      </c>
      <c r="AG34" s="38"/>
      <c r="AH34" s="39"/>
      <c r="AI34" s="47"/>
      <c r="AJ34" s="45"/>
      <c r="AK34" s="39"/>
      <c r="AL34" s="45"/>
      <c r="AM34" s="39"/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/>
      <c r="AC35" s="41"/>
      <c r="AD35" s="39"/>
      <c r="AE35" s="43"/>
      <c r="AF35" s="43">
        <v>0</v>
      </c>
      <c r="AG35" s="38"/>
      <c r="AH35" s="39"/>
      <c r="AI35" s="47"/>
      <c r="AJ35" s="45"/>
      <c r="AK35" s="39"/>
      <c r="AL35" s="45"/>
      <c r="AM35" s="39"/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/>
      <c r="AC36" s="41"/>
      <c r="AD36" s="39"/>
      <c r="AE36" s="43"/>
      <c r="AF36" s="43">
        <v>0</v>
      </c>
      <c r="AG36" s="38"/>
      <c r="AH36" s="39"/>
      <c r="AI36" s="47"/>
      <c r="AJ36" s="45"/>
      <c r="AK36" s="39"/>
      <c r="AL36" s="45"/>
      <c r="AM36" s="39"/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/>
      <c r="AC37" s="41"/>
      <c r="AD37" s="39"/>
      <c r="AE37" s="43"/>
      <c r="AF37" s="43">
        <v>0</v>
      </c>
      <c r="AG37" s="38"/>
      <c r="AH37" s="39"/>
      <c r="AI37" s="47"/>
      <c r="AJ37" s="45"/>
      <c r="AK37" s="39"/>
      <c r="AL37" s="45"/>
      <c r="AM37" s="39"/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81</v>
      </c>
      <c r="C38" s="65">
        <v>36</v>
      </c>
      <c r="D38" s="64">
        <v>23</v>
      </c>
      <c r="E38" s="64">
        <v>17</v>
      </c>
      <c r="F38" s="64">
        <v>5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81</v>
      </c>
      <c r="U38" s="38">
        <v>54</v>
      </c>
      <c r="V38" s="39">
        <v>27</v>
      </c>
      <c r="W38" s="40">
        <f>SUM(X38+Y38+Z38)</f>
        <v>26</v>
      </c>
      <c r="X38" s="38">
        <v>6</v>
      </c>
      <c r="Y38" s="41">
        <v>20</v>
      </c>
      <c r="Z38" s="39">
        <v>0</v>
      </c>
      <c r="AA38" s="62">
        <f>SUM(AB38+AC38+AD38)</f>
        <v>0</v>
      </c>
      <c r="AB38" s="38"/>
      <c r="AC38" s="41"/>
      <c r="AD38" s="39"/>
      <c r="AE38" s="43">
        <v>6</v>
      </c>
      <c r="AF38" s="39">
        <v>0</v>
      </c>
      <c r="AG38" s="38">
        <v>4</v>
      </c>
      <c r="AH38" s="39">
        <v>5</v>
      </c>
      <c r="AI38" s="47">
        <v>78</v>
      </c>
      <c r="AJ38" s="45"/>
      <c r="AK38" s="39"/>
      <c r="AL38" s="45">
        <v>1</v>
      </c>
      <c r="AM38" s="39"/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52</v>
      </c>
      <c r="C39" s="65">
        <v>0</v>
      </c>
      <c r="D39" s="64">
        <v>0</v>
      </c>
      <c r="E39" s="64">
        <v>0</v>
      </c>
      <c r="F39" s="41">
        <v>3</v>
      </c>
      <c r="G39" s="41">
        <v>1</v>
      </c>
      <c r="H39" s="41">
        <v>2</v>
      </c>
      <c r="I39" s="41">
        <v>2</v>
      </c>
      <c r="J39" s="41">
        <v>1</v>
      </c>
      <c r="K39" s="41">
        <v>2</v>
      </c>
      <c r="L39" s="41">
        <v>2</v>
      </c>
      <c r="M39" s="41">
        <v>1</v>
      </c>
      <c r="N39" s="41">
        <v>4</v>
      </c>
      <c r="O39" s="41">
        <v>9</v>
      </c>
      <c r="P39" s="41">
        <v>4</v>
      </c>
      <c r="Q39" s="41">
        <v>7</v>
      </c>
      <c r="R39" s="41">
        <v>9</v>
      </c>
      <c r="S39" s="39">
        <v>5</v>
      </c>
      <c r="T39" s="55">
        <v>51</v>
      </c>
      <c r="U39" s="38">
        <v>35</v>
      </c>
      <c r="V39" s="39">
        <v>17</v>
      </c>
      <c r="W39" s="40">
        <f>SUM(X39+Y39+Z39)</f>
        <v>0</v>
      </c>
      <c r="X39" s="38"/>
      <c r="Y39" s="41"/>
      <c r="Z39" s="39"/>
      <c r="AA39" s="62">
        <f>SUM(AB39+AC39+AD39)</f>
        <v>32</v>
      </c>
      <c r="AB39" s="38">
        <v>14</v>
      </c>
      <c r="AC39" s="41">
        <v>18</v>
      </c>
      <c r="AD39" s="39">
        <v>0</v>
      </c>
      <c r="AE39" s="43">
        <v>14</v>
      </c>
      <c r="AF39" s="66">
        <v>0</v>
      </c>
      <c r="AG39" s="38">
        <v>5</v>
      </c>
      <c r="AH39" s="39">
        <v>3</v>
      </c>
      <c r="AI39" s="47">
        <v>35</v>
      </c>
      <c r="AJ39" s="45"/>
      <c r="AK39" s="39">
        <v>35</v>
      </c>
      <c r="AL39" s="45"/>
      <c r="AM39" s="39">
        <v>3</v>
      </c>
      <c r="AN39" s="48"/>
      <c r="AO39" s="48"/>
      <c r="AP39" s="48">
        <v>0</v>
      </c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/>
      <c r="D40" s="64"/>
      <c r="E40" s="6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9"/>
      <c r="T40" s="55"/>
      <c r="U40" s="38"/>
      <c r="V40" s="39"/>
      <c r="W40" s="40">
        <f>SUM(X40+Y40+Z40)</f>
        <v>0</v>
      </c>
      <c r="X40" s="38"/>
      <c r="Y40" s="41"/>
      <c r="Z40" s="39"/>
      <c r="AA40" s="62">
        <f>SUM(AB40+AC40+AD40)</f>
        <v>0</v>
      </c>
      <c r="AB40" s="38"/>
      <c r="AC40" s="41"/>
      <c r="AD40" s="39"/>
      <c r="AE40" s="43"/>
      <c r="AF40" s="39">
        <v>0</v>
      </c>
      <c r="AG40" s="38"/>
      <c r="AH40" s="39"/>
      <c r="AI40" s="47"/>
      <c r="AJ40" s="45"/>
      <c r="AK40" s="39"/>
      <c r="AL40" s="45"/>
      <c r="AM40" s="39"/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0</v>
      </c>
      <c r="C41" s="65"/>
      <c r="D41" s="64"/>
      <c r="E41" s="64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39"/>
      <c r="T41" s="55"/>
      <c r="U41" s="38"/>
      <c r="V41" s="39"/>
      <c r="W41" s="40">
        <f>SUM(X41+Y41+Z41)</f>
        <v>0</v>
      </c>
      <c r="X41" s="38"/>
      <c r="Y41" s="41"/>
      <c r="Z41" s="39"/>
      <c r="AA41" s="62">
        <f>SUM(AB41+AC41+AD41)</f>
        <v>0</v>
      </c>
      <c r="AB41" s="38">
        <v>0</v>
      </c>
      <c r="AC41" s="41">
        <v>0</v>
      </c>
      <c r="AD41" s="39">
        <v>0</v>
      </c>
      <c r="AE41" s="43"/>
      <c r="AF41" s="39">
        <v>0</v>
      </c>
      <c r="AG41" s="38">
        <v>0</v>
      </c>
      <c r="AH41" s="39">
        <v>0</v>
      </c>
      <c r="AI41" s="47">
        <v>0</v>
      </c>
      <c r="AJ41" s="45"/>
      <c r="AK41" s="39">
        <v>0</v>
      </c>
      <c r="AL41" s="45"/>
      <c r="AM41" s="39"/>
      <c r="AN41" s="48"/>
      <c r="AO41" s="48"/>
      <c r="AP41" s="48"/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198</v>
      </c>
      <c r="C42" s="38">
        <v>0</v>
      </c>
      <c r="D42" s="41">
        <v>0</v>
      </c>
      <c r="E42" s="41">
        <v>0</v>
      </c>
      <c r="F42" s="41">
        <v>5</v>
      </c>
      <c r="G42" s="41">
        <v>18</v>
      </c>
      <c r="H42" s="41">
        <v>27</v>
      </c>
      <c r="I42" s="41">
        <v>13</v>
      </c>
      <c r="J42" s="41">
        <v>10</v>
      </c>
      <c r="K42" s="41">
        <v>19</v>
      </c>
      <c r="L42" s="41">
        <v>21</v>
      </c>
      <c r="M42" s="41">
        <v>27</v>
      </c>
      <c r="N42" s="41">
        <v>26</v>
      </c>
      <c r="O42" s="41">
        <v>16</v>
      </c>
      <c r="P42" s="41">
        <v>13</v>
      </c>
      <c r="Q42" s="41">
        <v>2</v>
      </c>
      <c r="R42" s="41">
        <v>0</v>
      </c>
      <c r="S42" s="39">
        <v>1</v>
      </c>
      <c r="T42" s="55">
        <v>197</v>
      </c>
      <c r="U42" s="38">
        <v>90</v>
      </c>
      <c r="V42" s="39">
        <v>108</v>
      </c>
      <c r="W42" s="40">
        <f t="shared" ref="W42:W67" si="15">SUM(X42+Y42+Z42)</f>
        <v>0</v>
      </c>
      <c r="X42" s="38"/>
      <c r="Y42" s="41"/>
      <c r="Z42" s="39"/>
      <c r="AA42" s="62">
        <f>SUM(AB42+AC42+AD42)</f>
        <v>5</v>
      </c>
      <c r="AB42" s="38">
        <v>3</v>
      </c>
      <c r="AC42" s="41">
        <v>2</v>
      </c>
      <c r="AD42" s="39">
        <v>0</v>
      </c>
      <c r="AE42" s="43">
        <v>3</v>
      </c>
      <c r="AF42" s="39">
        <v>1</v>
      </c>
      <c r="AG42" s="38">
        <v>2</v>
      </c>
      <c r="AH42" s="55">
        <v>19</v>
      </c>
      <c r="AI42" s="47">
        <v>174</v>
      </c>
      <c r="AJ42" s="45"/>
      <c r="AK42" s="39">
        <v>0</v>
      </c>
      <c r="AL42" s="45"/>
      <c r="AM42" s="39">
        <v>5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41</v>
      </c>
      <c r="C43" s="38">
        <v>8</v>
      </c>
      <c r="D43" s="41">
        <v>15</v>
      </c>
      <c r="E43" s="41">
        <v>14</v>
      </c>
      <c r="F43" s="41">
        <v>4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41</v>
      </c>
      <c r="U43" s="38">
        <v>34</v>
      </c>
      <c r="V43" s="39">
        <v>7</v>
      </c>
      <c r="W43" s="40">
        <f t="shared" si="15"/>
        <v>19</v>
      </c>
      <c r="X43" s="38">
        <v>9</v>
      </c>
      <c r="Y43" s="41">
        <v>10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9</v>
      </c>
      <c r="AF43" s="48">
        <v>0</v>
      </c>
      <c r="AG43" s="38">
        <v>2</v>
      </c>
      <c r="AH43" s="55">
        <v>4</v>
      </c>
      <c r="AI43" s="47">
        <v>0</v>
      </c>
      <c r="AJ43" s="45"/>
      <c r="AK43" s="39">
        <v>0</v>
      </c>
      <c r="AL43" s="45">
        <v>16</v>
      </c>
      <c r="AM43" s="39"/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400</v>
      </c>
      <c r="C44" s="38">
        <v>0</v>
      </c>
      <c r="D44" s="41">
        <v>0</v>
      </c>
      <c r="E44" s="41">
        <v>0</v>
      </c>
      <c r="F44" s="41">
        <v>6</v>
      </c>
      <c r="G44" s="41">
        <v>8</v>
      </c>
      <c r="H44" s="41">
        <v>7</v>
      </c>
      <c r="I44" s="41">
        <v>5</v>
      </c>
      <c r="J44" s="41">
        <v>23</v>
      </c>
      <c r="K44" s="41">
        <v>28</v>
      </c>
      <c r="L44" s="41">
        <v>46</v>
      </c>
      <c r="M44" s="41">
        <v>35</v>
      </c>
      <c r="N44" s="41">
        <v>50</v>
      </c>
      <c r="O44" s="41">
        <v>46</v>
      </c>
      <c r="P44" s="41">
        <v>50</v>
      </c>
      <c r="Q44" s="41">
        <v>38</v>
      </c>
      <c r="R44" s="41">
        <v>28</v>
      </c>
      <c r="S44" s="39">
        <v>30</v>
      </c>
      <c r="T44" s="55">
        <v>399</v>
      </c>
      <c r="U44" s="38">
        <v>108</v>
      </c>
      <c r="V44" s="39">
        <v>292</v>
      </c>
      <c r="W44" s="40">
        <f t="shared" si="15"/>
        <v>0</v>
      </c>
      <c r="X44" s="38"/>
      <c r="Y44" s="41"/>
      <c r="Z44" s="39"/>
      <c r="AA44" s="62">
        <f t="shared" si="16"/>
        <v>192</v>
      </c>
      <c r="AB44" s="38">
        <v>51</v>
      </c>
      <c r="AC44" s="41">
        <v>141</v>
      </c>
      <c r="AD44" s="39">
        <v>0</v>
      </c>
      <c r="AE44" s="43">
        <v>62</v>
      </c>
      <c r="AF44" s="66">
        <v>22</v>
      </c>
      <c r="AG44" s="38">
        <v>10</v>
      </c>
      <c r="AH44" s="55">
        <v>12</v>
      </c>
      <c r="AI44" s="55">
        <v>113</v>
      </c>
      <c r="AJ44" s="45"/>
      <c r="AK44" s="39">
        <v>25</v>
      </c>
      <c r="AL44" s="45"/>
      <c r="AM44" s="39">
        <v>37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/>
      <c r="D45" s="64"/>
      <c r="E45" s="64"/>
      <c r="F45" s="6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55"/>
      <c r="U45" s="38"/>
      <c r="V45" s="39"/>
      <c r="W45" s="40">
        <f t="shared" si="15"/>
        <v>0</v>
      </c>
      <c r="X45" s="38"/>
      <c r="Y45" s="41"/>
      <c r="Z45" s="39"/>
      <c r="AA45" s="62">
        <f t="shared" si="16"/>
        <v>0</v>
      </c>
      <c r="AB45" s="38"/>
      <c r="AC45" s="41"/>
      <c r="AD45" s="39"/>
      <c r="AE45" s="43"/>
      <c r="AF45" s="39">
        <v>0</v>
      </c>
      <c r="AG45" s="38"/>
      <c r="AH45" s="39"/>
      <c r="AI45" s="47"/>
      <c r="AJ45" s="45"/>
      <c r="AK45" s="39"/>
      <c r="AL45" s="45"/>
      <c r="AM45" s="39"/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/>
      <c r="D46" s="64"/>
      <c r="E46" s="64"/>
      <c r="F46" s="6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9"/>
      <c r="T46" s="55"/>
      <c r="U46" s="38"/>
      <c r="V46" s="39"/>
      <c r="W46" s="40">
        <f t="shared" si="15"/>
        <v>0</v>
      </c>
      <c r="X46" s="38"/>
      <c r="Y46" s="41"/>
      <c r="Z46" s="39"/>
      <c r="AA46" s="62">
        <f t="shared" si="16"/>
        <v>0</v>
      </c>
      <c r="AB46" s="38"/>
      <c r="AC46" s="41"/>
      <c r="AD46" s="39"/>
      <c r="AE46" s="43"/>
      <c r="AF46" s="66">
        <v>0</v>
      </c>
      <c r="AG46" s="38"/>
      <c r="AH46" s="39"/>
      <c r="AI46" s="47"/>
      <c r="AJ46" s="45"/>
      <c r="AK46" s="39"/>
      <c r="AL46" s="38"/>
      <c r="AM46" s="55"/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/>
      <c r="D47" s="64"/>
      <c r="E47" s="64"/>
      <c r="F47" s="64"/>
      <c r="G47" s="64"/>
      <c r="H47" s="64"/>
      <c r="I47" s="64"/>
      <c r="J47" s="64"/>
      <c r="K47" s="64"/>
      <c r="L47" s="41"/>
      <c r="M47" s="41"/>
      <c r="N47" s="41"/>
      <c r="O47" s="41"/>
      <c r="P47" s="41"/>
      <c r="Q47" s="41"/>
      <c r="R47" s="41"/>
      <c r="S47" s="39"/>
      <c r="T47" s="55"/>
      <c r="U47" s="38"/>
      <c r="V47" s="39"/>
      <c r="W47" s="40">
        <f t="shared" si="15"/>
        <v>0</v>
      </c>
      <c r="X47" s="38"/>
      <c r="Y47" s="41"/>
      <c r="Z47" s="39"/>
      <c r="AA47" s="62">
        <f t="shared" si="16"/>
        <v>0</v>
      </c>
      <c r="AB47" s="38"/>
      <c r="AC47" s="41"/>
      <c r="AD47" s="39"/>
      <c r="AE47" s="43"/>
      <c r="AF47" s="39">
        <v>0</v>
      </c>
      <c r="AG47" s="38"/>
      <c r="AH47" s="39"/>
      <c r="AI47" s="47"/>
      <c r="AJ47" s="45"/>
      <c r="AK47" s="39"/>
      <c r="AL47" s="38"/>
      <c r="AM47" s="55"/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/>
      <c r="D48" s="64"/>
      <c r="E48" s="64"/>
      <c r="F48" s="6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9"/>
      <c r="T48" s="51"/>
      <c r="U48" s="58"/>
      <c r="V48" s="48"/>
      <c r="W48" s="31">
        <f t="shared" si="15"/>
        <v>0</v>
      </c>
      <c r="X48" s="58"/>
      <c r="Y48" s="59"/>
      <c r="Z48" s="48"/>
      <c r="AA48" s="62">
        <f t="shared" si="16"/>
        <v>0</v>
      </c>
      <c r="AB48" s="38"/>
      <c r="AC48" s="41"/>
      <c r="AD48" s="39"/>
      <c r="AE48" s="43"/>
      <c r="AF48" s="39">
        <v>0</v>
      </c>
      <c r="AG48" s="38"/>
      <c r="AH48" s="39"/>
      <c r="AI48" s="47"/>
      <c r="AJ48" s="45"/>
      <c r="AK48" s="39"/>
      <c r="AL48" s="38"/>
      <c r="AM48" s="55"/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9"/>
      <c r="T49" s="55"/>
      <c r="U49" s="38"/>
      <c r="V49" s="39"/>
      <c r="W49" s="40">
        <f t="shared" si="15"/>
        <v>0</v>
      </c>
      <c r="X49" s="38"/>
      <c r="Y49" s="41"/>
      <c r="Z49" s="39"/>
      <c r="AA49" s="62">
        <f t="shared" si="16"/>
        <v>0</v>
      </c>
      <c r="AB49" s="38"/>
      <c r="AC49" s="41"/>
      <c r="AD49" s="39"/>
      <c r="AE49" s="43"/>
      <c r="AF49" s="66">
        <v>0</v>
      </c>
      <c r="AG49" s="38"/>
      <c r="AH49" s="39"/>
      <c r="AI49" s="47"/>
      <c r="AJ49" s="45"/>
      <c r="AK49" s="39"/>
      <c r="AL49" s="45"/>
      <c r="AM49" s="39"/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22</v>
      </c>
      <c r="C50" s="38">
        <v>0</v>
      </c>
      <c r="D50" s="41">
        <v>0</v>
      </c>
      <c r="E50" s="41">
        <v>0</v>
      </c>
      <c r="F50" s="41">
        <v>1</v>
      </c>
      <c r="G50" s="41">
        <v>2</v>
      </c>
      <c r="H50" s="41">
        <v>0</v>
      </c>
      <c r="I50" s="41">
        <v>0</v>
      </c>
      <c r="J50" s="41">
        <v>1</v>
      </c>
      <c r="K50" s="41">
        <v>4</v>
      </c>
      <c r="L50" s="41">
        <v>0</v>
      </c>
      <c r="M50" s="41">
        <v>1</v>
      </c>
      <c r="N50" s="41">
        <v>1</v>
      </c>
      <c r="O50" s="41">
        <v>3</v>
      </c>
      <c r="P50" s="41">
        <v>3</v>
      </c>
      <c r="Q50" s="41">
        <v>3</v>
      </c>
      <c r="R50" s="41">
        <v>2</v>
      </c>
      <c r="S50" s="39">
        <v>1</v>
      </c>
      <c r="T50" s="55">
        <v>22</v>
      </c>
      <c r="U50" s="38">
        <v>14</v>
      </c>
      <c r="V50" s="39">
        <v>8</v>
      </c>
      <c r="W50" s="40">
        <f t="shared" si="15"/>
        <v>0</v>
      </c>
      <c r="X50" s="38"/>
      <c r="Y50" s="41"/>
      <c r="Z50" s="39"/>
      <c r="AA50" s="62">
        <f t="shared" si="16"/>
        <v>13</v>
      </c>
      <c r="AB50" s="38">
        <v>2</v>
      </c>
      <c r="AC50" s="41">
        <v>11</v>
      </c>
      <c r="AD50" s="39">
        <v>0</v>
      </c>
      <c r="AE50" s="43">
        <v>1</v>
      </c>
      <c r="AF50" s="39">
        <v>0</v>
      </c>
      <c r="AG50" s="38">
        <v>0</v>
      </c>
      <c r="AH50" s="39">
        <v>0</v>
      </c>
      <c r="AI50" s="47">
        <v>0</v>
      </c>
      <c r="AJ50" s="45"/>
      <c r="AK50" s="39">
        <v>6</v>
      </c>
      <c r="AL50" s="45"/>
      <c r="AM50" s="39">
        <v>6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/>
      <c r="Y51" s="41"/>
      <c r="Z51" s="39"/>
      <c r="AA51" s="62">
        <f t="shared" si="16"/>
        <v>0</v>
      </c>
      <c r="AB51" s="38"/>
      <c r="AC51" s="41"/>
      <c r="AD51" s="39"/>
      <c r="AE51" s="43"/>
      <c r="AF51" s="57">
        <v>0</v>
      </c>
      <c r="AG51" s="38"/>
      <c r="AH51" s="39"/>
      <c r="AI51" s="47"/>
      <c r="AJ51" s="45"/>
      <c r="AK51" s="39"/>
      <c r="AL51" s="69"/>
      <c r="AM51" s="57"/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/>
      <c r="Y52" s="41"/>
      <c r="Z52" s="39"/>
      <c r="AA52" s="62">
        <f t="shared" si="16"/>
        <v>0</v>
      </c>
      <c r="AB52" s="38"/>
      <c r="AC52" s="41"/>
      <c r="AD52" s="39"/>
      <c r="AE52" s="43"/>
      <c r="AF52" s="57">
        <v>0</v>
      </c>
      <c r="AG52" s="38"/>
      <c r="AH52" s="39"/>
      <c r="AI52" s="47"/>
      <c r="AJ52" s="45"/>
      <c r="AK52" s="39"/>
      <c r="AL52" s="69"/>
      <c r="AM52" s="57"/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/>
      <c r="Y53" s="41"/>
      <c r="Z53" s="39"/>
      <c r="AA53" s="62">
        <f t="shared" si="16"/>
        <v>0</v>
      </c>
      <c r="AB53" s="38"/>
      <c r="AC53" s="41"/>
      <c r="AD53" s="39"/>
      <c r="AE53" s="43"/>
      <c r="AF53" s="57">
        <v>0</v>
      </c>
      <c r="AG53" s="38"/>
      <c r="AH53" s="39"/>
      <c r="AI53" s="47"/>
      <c r="AJ53" s="45"/>
      <c r="AK53" s="39"/>
      <c r="AL53" s="69"/>
      <c r="AM53" s="57"/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161</v>
      </c>
      <c r="C54" s="38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</v>
      </c>
      <c r="J54" s="41">
        <v>1</v>
      </c>
      <c r="K54" s="41">
        <v>2</v>
      </c>
      <c r="L54" s="41">
        <v>8</v>
      </c>
      <c r="M54" s="41">
        <v>15</v>
      </c>
      <c r="N54" s="41">
        <v>12</v>
      </c>
      <c r="O54" s="41">
        <v>13</v>
      </c>
      <c r="P54" s="41">
        <v>23</v>
      </c>
      <c r="Q54" s="41">
        <v>21</v>
      </c>
      <c r="R54" s="41">
        <v>18</v>
      </c>
      <c r="S54" s="39">
        <v>47</v>
      </c>
      <c r="T54" s="55">
        <v>161</v>
      </c>
      <c r="U54" s="38">
        <v>80</v>
      </c>
      <c r="V54" s="39">
        <v>81</v>
      </c>
      <c r="W54" s="40">
        <f t="shared" si="15"/>
        <v>0</v>
      </c>
      <c r="X54" s="38"/>
      <c r="Y54" s="41"/>
      <c r="Z54" s="39"/>
      <c r="AA54" s="62">
        <f t="shared" si="16"/>
        <v>40</v>
      </c>
      <c r="AB54" s="38">
        <v>0</v>
      </c>
      <c r="AC54" s="41">
        <v>40</v>
      </c>
      <c r="AD54" s="39">
        <v>0</v>
      </c>
      <c r="AE54" s="43">
        <v>0</v>
      </c>
      <c r="AF54" s="57">
        <v>0</v>
      </c>
      <c r="AG54" s="38">
        <v>2</v>
      </c>
      <c r="AH54" s="39">
        <v>20</v>
      </c>
      <c r="AI54" s="47">
        <v>27</v>
      </c>
      <c r="AJ54" s="45"/>
      <c r="AK54" s="39">
        <v>0</v>
      </c>
      <c r="AL54" s="69"/>
      <c r="AM54" s="57">
        <v>3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206</v>
      </c>
      <c r="C55" s="38">
        <v>0</v>
      </c>
      <c r="D55" s="41">
        <v>0</v>
      </c>
      <c r="E55" s="41">
        <v>0</v>
      </c>
      <c r="F55" s="41">
        <v>16</v>
      </c>
      <c r="G55" s="41">
        <v>31</v>
      </c>
      <c r="H55" s="41">
        <v>53</v>
      </c>
      <c r="I55" s="41">
        <v>46</v>
      </c>
      <c r="J55" s="41">
        <v>38</v>
      </c>
      <c r="K55" s="41">
        <v>22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204</v>
      </c>
      <c r="U55" s="38">
        <v>0</v>
      </c>
      <c r="V55" s="39">
        <v>206</v>
      </c>
      <c r="W55" s="40">
        <f t="shared" si="15"/>
        <v>0</v>
      </c>
      <c r="X55" s="38"/>
      <c r="Y55" s="41"/>
      <c r="Z55" s="39"/>
      <c r="AA55" s="62">
        <f t="shared" si="16"/>
        <v>34</v>
      </c>
      <c r="AB55" s="38">
        <v>9</v>
      </c>
      <c r="AC55" s="41">
        <v>25</v>
      </c>
      <c r="AD55" s="39">
        <v>0</v>
      </c>
      <c r="AE55" s="43">
        <v>5</v>
      </c>
      <c r="AF55" s="57">
        <v>0</v>
      </c>
      <c r="AG55" s="38">
        <v>7</v>
      </c>
      <c r="AH55" s="39">
        <v>30</v>
      </c>
      <c r="AI55" s="47">
        <v>3</v>
      </c>
      <c r="AJ55" s="45"/>
      <c r="AK55" s="39">
        <v>9</v>
      </c>
      <c r="AL55" s="69"/>
      <c r="AM55" s="57">
        <v>30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46</v>
      </c>
      <c r="C56" s="38">
        <v>2</v>
      </c>
      <c r="D56" s="41">
        <v>14</v>
      </c>
      <c r="E56" s="41">
        <v>18</v>
      </c>
      <c r="F56" s="41">
        <v>11</v>
      </c>
      <c r="G56" s="41">
        <v>1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45</v>
      </c>
      <c r="U56" s="38">
        <v>0</v>
      </c>
      <c r="V56" s="39">
        <v>46</v>
      </c>
      <c r="W56" s="40">
        <f t="shared" si="15"/>
        <v>6</v>
      </c>
      <c r="X56" s="38">
        <v>3</v>
      </c>
      <c r="Y56" s="41">
        <v>3</v>
      </c>
      <c r="Z56" s="39">
        <v>0</v>
      </c>
      <c r="AA56" s="62">
        <f t="shared" si="16"/>
        <v>5</v>
      </c>
      <c r="AB56" s="38">
        <v>2</v>
      </c>
      <c r="AC56" s="41">
        <v>3</v>
      </c>
      <c r="AD56" s="39">
        <v>0</v>
      </c>
      <c r="AE56" s="43">
        <v>4</v>
      </c>
      <c r="AF56" s="57">
        <v>0</v>
      </c>
      <c r="AG56" s="38">
        <v>0</v>
      </c>
      <c r="AH56" s="39">
        <v>0</v>
      </c>
      <c r="AI56" s="47">
        <v>1</v>
      </c>
      <c r="AJ56" s="45"/>
      <c r="AK56" s="39">
        <v>0</v>
      </c>
      <c r="AL56" s="69"/>
      <c r="AM56" s="57"/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200</v>
      </c>
      <c r="C57" s="38">
        <v>0</v>
      </c>
      <c r="D57" s="41">
        <v>0</v>
      </c>
      <c r="E57" s="41">
        <v>0</v>
      </c>
      <c r="F57" s="41">
        <v>0</v>
      </c>
      <c r="G57" s="41">
        <v>8</v>
      </c>
      <c r="H57" s="41">
        <v>20</v>
      </c>
      <c r="I57" s="41">
        <v>16</v>
      </c>
      <c r="J57" s="41">
        <v>38</v>
      </c>
      <c r="K57" s="41">
        <v>24</v>
      </c>
      <c r="L57" s="41">
        <v>30</v>
      </c>
      <c r="M57" s="41">
        <v>24</v>
      </c>
      <c r="N57" s="41">
        <v>13</v>
      </c>
      <c r="O57" s="41">
        <v>9</v>
      </c>
      <c r="P57" s="41">
        <v>6</v>
      </c>
      <c r="Q57" s="41">
        <v>9</v>
      </c>
      <c r="R57" s="41">
        <v>1</v>
      </c>
      <c r="S57" s="39">
        <v>2</v>
      </c>
      <c r="T57" s="55">
        <v>200</v>
      </c>
      <c r="U57" s="38">
        <v>0</v>
      </c>
      <c r="V57" s="39">
        <v>200</v>
      </c>
      <c r="W57" s="40">
        <f t="shared" si="15"/>
        <v>0</v>
      </c>
      <c r="X57" s="38"/>
      <c r="Y57" s="41"/>
      <c r="Z57" s="39"/>
      <c r="AA57" s="62">
        <f t="shared" si="16"/>
        <v>57</v>
      </c>
      <c r="AB57" s="38">
        <v>19</v>
      </c>
      <c r="AC57" s="41">
        <v>38</v>
      </c>
      <c r="AD57" s="39">
        <v>0</v>
      </c>
      <c r="AE57" s="43">
        <v>16</v>
      </c>
      <c r="AF57" s="57">
        <v>0</v>
      </c>
      <c r="AG57" s="38">
        <v>10</v>
      </c>
      <c r="AH57" s="39">
        <v>18</v>
      </c>
      <c r="AI57" s="47">
        <v>5</v>
      </c>
      <c r="AJ57" s="45"/>
      <c r="AK57" s="39">
        <v>6</v>
      </c>
      <c r="AL57" s="69"/>
      <c r="AM57" s="57">
        <v>16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611</v>
      </c>
      <c r="C58" s="38">
        <v>16</v>
      </c>
      <c r="D58" s="41">
        <v>12</v>
      </c>
      <c r="E58" s="41">
        <v>6</v>
      </c>
      <c r="F58" s="41">
        <v>7</v>
      </c>
      <c r="G58" s="41">
        <v>7</v>
      </c>
      <c r="H58" s="41">
        <v>12</v>
      </c>
      <c r="I58" s="41">
        <v>7</v>
      </c>
      <c r="J58" s="41">
        <v>15</v>
      </c>
      <c r="K58" s="41">
        <v>19</v>
      </c>
      <c r="L58" s="41">
        <v>18</v>
      </c>
      <c r="M58" s="41">
        <v>27</v>
      </c>
      <c r="N58" s="41">
        <v>61</v>
      </c>
      <c r="O58" s="41">
        <v>56</v>
      </c>
      <c r="P58" s="41">
        <v>81</v>
      </c>
      <c r="Q58" s="41">
        <v>90</v>
      </c>
      <c r="R58" s="41">
        <v>102</v>
      </c>
      <c r="S58" s="39">
        <v>75</v>
      </c>
      <c r="T58" s="55">
        <v>608</v>
      </c>
      <c r="U58" s="38">
        <v>279</v>
      </c>
      <c r="V58" s="39">
        <v>332</v>
      </c>
      <c r="W58" s="40">
        <f t="shared" si="15"/>
        <v>20</v>
      </c>
      <c r="X58" s="38">
        <v>0</v>
      </c>
      <c r="Y58" s="41">
        <v>20</v>
      </c>
      <c r="Z58" s="39">
        <v>0</v>
      </c>
      <c r="AA58" s="62">
        <f t="shared" si="16"/>
        <v>170</v>
      </c>
      <c r="AB58" s="38">
        <v>42</v>
      </c>
      <c r="AC58" s="41">
        <v>128</v>
      </c>
      <c r="AD58" s="39">
        <v>0</v>
      </c>
      <c r="AE58" s="43">
        <v>42</v>
      </c>
      <c r="AF58" s="57">
        <v>7</v>
      </c>
      <c r="AG58" s="38">
        <v>10</v>
      </c>
      <c r="AH58" s="39">
        <v>38</v>
      </c>
      <c r="AI58" s="47">
        <v>356</v>
      </c>
      <c r="AJ58" s="45"/>
      <c r="AK58" s="39">
        <v>6</v>
      </c>
      <c r="AL58" s="69">
        <v>10</v>
      </c>
      <c r="AM58" s="57">
        <v>45</v>
      </c>
      <c r="AN58" s="70"/>
      <c r="AO58" s="39"/>
      <c r="AP58" s="48">
        <v>135</v>
      </c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190</v>
      </c>
      <c r="C59" s="38">
        <v>18</v>
      </c>
      <c r="D59" s="41">
        <v>26</v>
      </c>
      <c r="E59" s="41">
        <v>29</v>
      </c>
      <c r="F59" s="41">
        <v>9</v>
      </c>
      <c r="G59" s="41">
        <v>8</v>
      </c>
      <c r="H59" s="41">
        <v>6</v>
      </c>
      <c r="I59" s="41">
        <v>5</v>
      </c>
      <c r="J59" s="41">
        <v>6</v>
      </c>
      <c r="K59" s="41">
        <v>0</v>
      </c>
      <c r="L59" s="41">
        <v>8</v>
      </c>
      <c r="M59" s="41">
        <v>9</v>
      </c>
      <c r="N59" s="41">
        <v>8</v>
      </c>
      <c r="O59" s="41">
        <v>11</v>
      </c>
      <c r="P59" s="41">
        <v>10</v>
      </c>
      <c r="Q59" s="41">
        <v>12</v>
      </c>
      <c r="R59" s="41">
        <v>14</v>
      </c>
      <c r="S59" s="39">
        <v>11</v>
      </c>
      <c r="T59" s="55">
        <v>189</v>
      </c>
      <c r="U59" s="38">
        <v>79</v>
      </c>
      <c r="V59" s="39">
        <v>111</v>
      </c>
      <c r="W59" s="40">
        <f t="shared" si="15"/>
        <v>35</v>
      </c>
      <c r="X59" s="38">
        <v>9</v>
      </c>
      <c r="Y59" s="41">
        <v>26</v>
      </c>
      <c r="Z59" s="39">
        <v>0</v>
      </c>
      <c r="AA59" s="62">
        <f t="shared" si="16"/>
        <v>52</v>
      </c>
      <c r="AB59" s="38">
        <v>20</v>
      </c>
      <c r="AC59" s="41">
        <v>32</v>
      </c>
      <c r="AD59" s="39">
        <v>0</v>
      </c>
      <c r="AE59" s="43">
        <v>29</v>
      </c>
      <c r="AF59" s="39">
        <v>0</v>
      </c>
      <c r="AG59" s="38">
        <v>13</v>
      </c>
      <c r="AH59" s="39">
        <v>8</v>
      </c>
      <c r="AI59" s="47">
        <v>3</v>
      </c>
      <c r="AJ59" s="45"/>
      <c r="AK59" s="39">
        <v>7</v>
      </c>
      <c r="AL59" s="69">
        <v>9</v>
      </c>
      <c r="AM59" s="57">
        <v>17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165</v>
      </c>
      <c r="C60" s="38">
        <v>77</v>
      </c>
      <c r="D60" s="41">
        <v>53</v>
      </c>
      <c r="E60" s="41">
        <v>33</v>
      </c>
      <c r="F60" s="41">
        <v>2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161</v>
      </c>
      <c r="U60" s="38">
        <v>68</v>
      </c>
      <c r="V60" s="39">
        <v>97</v>
      </c>
      <c r="W60" s="40">
        <f t="shared" si="15"/>
        <v>97</v>
      </c>
      <c r="X60" s="38">
        <v>14</v>
      </c>
      <c r="Y60" s="41">
        <v>83</v>
      </c>
      <c r="Z60" s="39">
        <v>0</v>
      </c>
      <c r="AA60" s="62">
        <f t="shared" si="16"/>
        <v>0</v>
      </c>
      <c r="AB60" s="38"/>
      <c r="AC60" s="41"/>
      <c r="AD60" s="39"/>
      <c r="AE60" s="43">
        <v>14</v>
      </c>
      <c r="AF60" s="39">
        <v>0</v>
      </c>
      <c r="AG60" s="38">
        <v>17</v>
      </c>
      <c r="AH60" s="39">
        <v>7</v>
      </c>
      <c r="AI60" s="47">
        <v>0</v>
      </c>
      <c r="AJ60" s="45"/>
      <c r="AK60" s="39">
        <v>0</v>
      </c>
      <c r="AL60" s="69">
        <v>18</v>
      </c>
      <c r="AM60" s="57"/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446</v>
      </c>
      <c r="C61" s="38">
        <v>0</v>
      </c>
      <c r="D61" s="41">
        <v>0</v>
      </c>
      <c r="E61" s="41">
        <v>0</v>
      </c>
      <c r="F61" s="41">
        <v>14</v>
      </c>
      <c r="G61" s="41">
        <v>20</v>
      </c>
      <c r="H61" s="41">
        <v>18</v>
      </c>
      <c r="I61" s="41">
        <v>28</v>
      </c>
      <c r="J61" s="41">
        <v>15</v>
      </c>
      <c r="K61" s="41">
        <v>20</v>
      </c>
      <c r="L61" s="41">
        <v>25</v>
      </c>
      <c r="M61" s="41">
        <v>43</v>
      </c>
      <c r="N61" s="41">
        <v>48</v>
      </c>
      <c r="O61" s="41">
        <v>48</v>
      </c>
      <c r="P61" s="41">
        <v>43</v>
      </c>
      <c r="Q61" s="41">
        <v>51</v>
      </c>
      <c r="R61" s="41">
        <v>41</v>
      </c>
      <c r="S61" s="39">
        <v>32</v>
      </c>
      <c r="T61" s="55">
        <v>442</v>
      </c>
      <c r="U61" s="38">
        <v>189</v>
      </c>
      <c r="V61" s="39">
        <v>257</v>
      </c>
      <c r="W61" s="40">
        <f t="shared" si="15"/>
        <v>0</v>
      </c>
      <c r="X61" s="38"/>
      <c r="Y61" s="41"/>
      <c r="Z61" s="39"/>
      <c r="AA61" s="62">
        <f t="shared" si="16"/>
        <v>221</v>
      </c>
      <c r="AB61" s="38">
        <v>49</v>
      </c>
      <c r="AC61" s="41">
        <v>104</v>
      </c>
      <c r="AD61" s="39">
        <v>68</v>
      </c>
      <c r="AE61" s="43">
        <v>45</v>
      </c>
      <c r="AF61" s="66">
        <v>22</v>
      </c>
      <c r="AG61" s="38">
        <v>14</v>
      </c>
      <c r="AH61" s="39">
        <v>10</v>
      </c>
      <c r="AI61" s="47">
        <v>23</v>
      </c>
      <c r="AJ61" s="45"/>
      <c r="AK61" s="39">
        <v>40</v>
      </c>
      <c r="AL61" s="69"/>
      <c r="AM61" s="57">
        <v>67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39"/>
      <c r="T62" s="55"/>
      <c r="U62" s="38"/>
      <c r="V62" s="39"/>
      <c r="W62" s="40">
        <f t="shared" si="15"/>
        <v>0</v>
      </c>
      <c r="X62" s="38"/>
      <c r="Y62" s="41"/>
      <c r="Z62" s="39"/>
      <c r="AA62" s="62">
        <f t="shared" si="16"/>
        <v>0</v>
      </c>
      <c r="AB62" s="38"/>
      <c r="AC62" s="41"/>
      <c r="AD62" s="39"/>
      <c r="AE62" s="43"/>
      <c r="AF62" s="57">
        <v>0</v>
      </c>
      <c r="AG62" s="38"/>
      <c r="AH62" s="39"/>
      <c r="AI62" s="47"/>
      <c r="AJ62" s="45"/>
      <c r="AK62" s="39"/>
      <c r="AL62" s="69"/>
      <c r="AM62" s="57"/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389</v>
      </c>
      <c r="C63" s="38">
        <v>0</v>
      </c>
      <c r="D63" s="41">
        <v>0</v>
      </c>
      <c r="E63" s="41">
        <v>0</v>
      </c>
      <c r="F63" s="41">
        <v>4</v>
      </c>
      <c r="G63" s="41">
        <v>9</v>
      </c>
      <c r="H63" s="41">
        <v>8</v>
      </c>
      <c r="I63" s="41">
        <v>11</v>
      </c>
      <c r="J63" s="41">
        <v>12</v>
      </c>
      <c r="K63" s="41">
        <v>17</v>
      </c>
      <c r="L63" s="41">
        <v>20</v>
      </c>
      <c r="M63" s="41">
        <v>22</v>
      </c>
      <c r="N63" s="41">
        <v>46</v>
      </c>
      <c r="O63" s="41">
        <v>40</v>
      </c>
      <c r="P63" s="41">
        <v>53</v>
      </c>
      <c r="Q63" s="41">
        <v>48</v>
      </c>
      <c r="R63" s="41">
        <v>48</v>
      </c>
      <c r="S63" s="39">
        <v>51</v>
      </c>
      <c r="T63" s="55">
        <v>389</v>
      </c>
      <c r="U63" s="38">
        <v>308</v>
      </c>
      <c r="V63" s="39">
        <v>81</v>
      </c>
      <c r="W63" s="40">
        <f t="shared" si="15"/>
        <v>0</v>
      </c>
      <c r="X63" s="38"/>
      <c r="Y63" s="41"/>
      <c r="Z63" s="39"/>
      <c r="AA63" s="62">
        <f t="shared" si="16"/>
        <v>204</v>
      </c>
      <c r="AB63" s="38">
        <v>141</v>
      </c>
      <c r="AC63" s="41">
        <v>63</v>
      </c>
      <c r="AD63" s="39">
        <v>0</v>
      </c>
      <c r="AE63" s="43">
        <v>141</v>
      </c>
      <c r="AF63" s="57">
        <v>5</v>
      </c>
      <c r="AG63" s="38">
        <v>5</v>
      </c>
      <c r="AH63" s="39">
        <v>3</v>
      </c>
      <c r="AI63" s="47"/>
      <c r="AJ63" s="45"/>
      <c r="AK63" s="39">
        <v>16</v>
      </c>
      <c r="AL63" s="69"/>
      <c r="AM63" s="57">
        <v>2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9"/>
      <c r="T64" s="55"/>
      <c r="U64" s="38"/>
      <c r="V64" s="39"/>
      <c r="W64" s="40">
        <f t="shared" si="15"/>
        <v>0</v>
      </c>
      <c r="X64" s="38"/>
      <c r="Y64" s="41"/>
      <c r="Z64" s="39"/>
      <c r="AA64" s="62">
        <f t="shared" si="16"/>
        <v>0</v>
      </c>
      <c r="AB64" s="38"/>
      <c r="AC64" s="41"/>
      <c r="AD64" s="39"/>
      <c r="AE64" s="43"/>
      <c r="AF64" s="57">
        <v>0</v>
      </c>
      <c r="AG64" s="38"/>
      <c r="AH64" s="39"/>
      <c r="AI64" s="47"/>
      <c r="AJ64" s="45"/>
      <c r="AK64" s="39"/>
      <c r="AL64" s="71"/>
      <c r="AM64" s="72"/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102</v>
      </c>
      <c r="C65" s="38">
        <v>0</v>
      </c>
      <c r="D65" s="41">
        <v>0</v>
      </c>
      <c r="E65" s="41">
        <v>0</v>
      </c>
      <c r="F65" s="41">
        <v>2</v>
      </c>
      <c r="G65" s="41">
        <v>5</v>
      </c>
      <c r="H65" s="41">
        <v>16</v>
      </c>
      <c r="I65" s="41">
        <v>11</v>
      </c>
      <c r="J65" s="41">
        <v>17</v>
      </c>
      <c r="K65" s="41">
        <v>10</v>
      </c>
      <c r="L65" s="41">
        <v>5</v>
      </c>
      <c r="M65" s="41">
        <v>15</v>
      </c>
      <c r="N65" s="41">
        <v>9</v>
      </c>
      <c r="O65" s="41">
        <v>9</v>
      </c>
      <c r="P65" s="41">
        <v>2</v>
      </c>
      <c r="Q65" s="41">
        <v>1</v>
      </c>
      <c r="R65" s="41">
        <v>0</v>
      </c>
      <c r="S65" s="39">
        <v>0</v>
      </c>
      <c r="T65" s="55">
        <v>102</v>
      </c>
      <c r="U65" s="38">
        <v>21</v>
      </c>
      <c r="V65" s="39">
        <v>81</v>
      </c>
      <c r="W65" s="40">
        <f t="shared" si="15"/>
        <v>0</v>
      </c>
      <c r="X65" s="38"/>
      <c r="Y65" s="41"/>
      <c r="Z65" s="39"/>
      <c r="AA65" s="62">
        <f t="shared" si="16"/>
        <v>91</v>
      </c>
      <c r="AB65" s="38">
        <v>0</v>
      </c>
      <c r="AC65" s="41">
        <v>91</v>
      </c>
      <c r="AD65" s="39">
        <v>0</v>
      </c>
      <c r="AE65" s="43">
        <v>0</v>
      </c>
      <c r="AF65" s="39">
        <v>0</v>
      </c>
      <c r="AG65" s="38">
        <v>6</v>
      </c>
      <c r="AH65" s="39">
        <v>0</v>
      </c>
      <c r="AI65" s="47"/>
      <c r="AJ65" s="45"/>
      <c r="AK65" s="39"/>
      <c r="AL65" s="71"/>
      <c r="AM65" s="72">
        <v>27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/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/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/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/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/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448" t="s">
        <v>118</v>
      </c>
      <c r="B71" s="90">
        <f t="shared" ref="B71:AA71" si="17">SUM(B11:B70)</f>
        <v>4876</v>
      </c>
      <c r="C71" s="91">
        <f t="shared" si="17"/>
        <v>374</v>
      </c>
      <c r="D71" s="92">
        <f t="shared" si="17"/>
        <v>218</v>
      </c>
      <c r="E71" s="92">
        <f t="shared" si="17"/>
        <v>183</v>
      </c>
      <c r="F71" s="92">
        <f t="shared" si="17"/>
        <v>125</v>
      </c>
      <c r="G71" s="92">
        <f t="shared" si="17"/>
        <v>161</v>
      </c>
      <c r="H71" s="92">
        <f t="shared" si="17"/>
        <v>214</v>
      </c>
      <c r="I71" s="92">
        <f t="shared" si="17"/>
        <v>206</v>
      </c>
      <c r="J71" s="92">
        <f t="shared" si="17"/>
        <v>259</v>
      </c>
      <c r="K71" s="92">
        <f t="shared" si="17"/>
        <v>236</v>
      </c>
      <c r="L71" s="92">
        <f t="shared" si="17"/>
        <v>271</v>
      </c>
      <c r="M71" s="92">
        <f t="shared" si="17"/>
        <v>327</v>
      </c>
      <c r="N71" s="92">
        <f t="shared" si="17"/>
        <v>395</v>
      </c>
      <c r="O71" s="92">
        <f t="shared" si="17"/>
        <v>383</v>
      </c>
      <c r="P71" s="92">
        <f t="shared" si="17"/>
        <v>410</v>
      </c>
      <c r="Q71" s="92">
        <f t="shared" si="17"/>
        <v>395</v>
      </c>
      <c r="R71" s="92">
        <f t="shared" si="17"/>
        <v>362</v>
      </c>
      <c r="S71" s="93">
        <f t="shared" si="17"/>
        <v>357</v>
      </c>
      <c r="T71" s="94">
        <f t="shared" si="17"/>
        <v>4828</v>
      </c>
      <c r="U71" s="95">
        <f t="shared" si="17"/>
        <v>1980</v>
      </c>
      <c r="V71" s="93">
        <f t="shared" si="17"/>
        <v>2896</v>
      </c>
      <c r="W71" s="95">
        <f t="shared" si="17"/>
        <v>308</v>
      </c>
      <c r="X71" s="95">
        <f t="shared" si="17"/>
        <v>55</v>
      </c>
      <c r="Y71" s="92">
        <f t="shared" si="17"/>
        <v>253</v>
      </c>
      <c r="Z71" s="94">
        <f t="shared" si="17"/>
        <v>0</v>
      </c>
      <c r="AA71" s="91">
        <f t="shared" si="17"/>
        <v>1524</v>
      </c>
      <c r="AB71" s="95">
        <f t="shared" ref="AB71:AX71" si="18">SUM(AB11:AB70)</f>
        <v>512</v>
      </c>
      <c r="AC71" s="92">
        <f t="shared" si="18"/>
        <v>944</v>
      </c>
      <c r="AD71" s="93">
        <f t="shared" si="18"/>
        <v>68</v>
      </c>
      <c r="AE71" s="95">
        <f t="shared" si="18"/>
        <v>545</v>
      </c>
      <c r="AF71" s="93">
        <f t="shared" si="18"/>
        <v>75</v>
      </c>
      <c r="AG71" s="91">
        <f t="shared" si="18"/>
        <v>178</v>
      </c>
      <c r="AH71" s="96">
        <f t="shared" si="18"/>
        <v>280</v>
      </c>
      <c r="AI71" s="96">
        <f t="shared" si="18"/>
        <v>2414</v>
      </c>
      <c r="AJ71" s="95">
        <f t="shared" si="18"/>
        <v>0</v>
      </c>
      <c r="AK71" s="93">
        <f t="shared" si="18"/>
        <v>232</v>
      </c>
      <c r="AL71" s="91">
        <f t="shared" si="18"/>
        <v>74</v>
      </c>
      <c r="AM71" s="96">
        <f t="shared" si="18"/>
        <v>325</v>
      </c>
      <c r="AN71" s="96">
        <f t="shared" si="18"/>
        <v>0</v>
      </c>
      <c r="AO71" s="96">
        <f t="shared" si="18"/>
        <v>0</v>
      </c>
      <c r="AP71" s="96">
        <f t="shared" si="18"/>
        <v>135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108" t="s">
        <v>134</v>
      </c>
      <c r="B73" s="454" t="s">
        <v>118</v>
      </c>
      <c r="C73" s="14" t="s">
        <v>135</v>
      </c>
      <c r="D73" s="15" t="s">
        <v>136</v>
      </c>
      <c r="E73" s="16" t="s">
        <v>137</v>
      </c>
      <c r="F73" s="16" t="s">
        <v>138</v>
      </c>
      <c r="G73" s="16" t="s">
        <v>139</v>
      </c>
      <c r="H73" s="17" t="s">
        <v>140</v>
      </c>
      <c r="I73" s="17" t="s">
        <v>141</v>
      </c>
      <c r="J73" s="17" t="s">
        <v>142</v>
      </c>
      <c r="K73" s="17" t="s">
        <v>143</v>
      </c>
      <c r="L73" s="17" t="s">
        <v>144</v>
      </c>
      <c r="M73" s="17" t="s">
        <v>145</v>
      </c>
      <c r="N73" s="17" t="s">
        <v>146</v>
      </c>
      <c r="O73" s="17" t="s">
        <v>147</v>
      </c>
      <c r="P73" s="17" t="s">
        <v>148</v>
      </c>
      <c r="Q73" s="17" t="s">
        <v>149</v>
      </c>
      <c r="R73" s="17" t="s">
        <v>150</v>
      </c>
      <c r="S73" s="18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109" t="s">
        <v>152</v>
      </c>
      <c r="B74" s="110">
        <f t="shared" ref="B74:B88" si="19">SUM(C74:S74)</f>
        <v>0</v>
      </c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46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76</v>
      </c>
      <c r="C75" s="38">
        <v>0</v>
      </c>
      <c r="D75" s="41">
        <v>0</v>
      </c>
      <c r="E75" s="41">
        <v>0</v>
      </c>
      <c r="F75" s="41">
        <v>1</v>
      </c>
      <c r="G75" s="41">
        <v>2</v>
      </c>
      <c r="H75" s="41">
        <v>2</v>
      </c>
      <c r="I75" s="41">
        <v>2</v>
      </c>
      <c r="J75" s="41">
        <v>3</v>
      </c>
      <c r="K75" s="41">
        <v>5</v>
      </c>
      <c r="L75" s="41">
        <v>5</v>
      </c>
      <c r="M75" s="41">
        <v>6</v>
      </c>
      <c r="N75" s="41">
        <v>7</v>
      </c>
      <c r="O75" s="41">
        <v>12</v>
      </c>
      <c r="P75" s="41">
        <v>18</v>
      </c>
      <c r="Q75" s="41">
        <v>6</v>
      </c>
      <c r="R75" s="41">
        <v>6</v>
      </c>
      <c r="S75" s="39">
        <v>1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148</v>
      </c>
      <c r="C76" s="38">
        <v>0</v>
      </c>
      <c r="D76" s="41">
        <v>0</v>
      </c>
      <c r="E76" s="41">
        <v>0</v>
      </c>
      <c r="F76" s="41">
        <v>1</v>
      </c>
      <c r="G76" s="41">
        <v>4</v>
      </c>
      <c r="H76" s="41">
        <v>4</v>
      </c>
      <c r="I76" s="41">
        <v>1</v>
      </c>
      <c r="J76" s="41">
        <v>8</v>
      </c>
      <c r="K76" s="41">
        <v>10</v>
      </c>
      <c r="L76" s="41">
        <v>21</v>
      </c>
      <c r="M76" s="41">
        <v>15</v>
      </c>
      <c r="N76" s="41">
        <v>25</v>
      </c>
      <c r="O76" s="41">
        <v>21</v>
      </c>
      <c r="P76" s="41">
        <v>24</v>
      </c>
      <c r="Q76" s="41">
        <v>9</v>
      </c>
      <c r="R76" s="41">
        <v>4</v>
      </c>
      <c r="S76" s="39">
        <v>1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206</v>
      </c>
      <c r="C77" s="38">
        <v>0</v>
      </c>
      <c r="D77" s="41">
        <v>0</v>
      </c>
      <c r="E77" s="41">
        <v>0</v>
      </c>
      <c r="F77" s="41">
        <v>16</v>
      </c>
      <c r="G77" s="41">
        <v>31</v>
      </c>
      <c r="H77" s="41">
        <v>53</v>
      </c>
      <c r="I77" s="41">
        <v>46</v>
      </c>
      <c r="J77" s="41">
        <v>38</v>
      </c>
      <c r="K77" s="41">
        <v>22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146</v>
      </c>
      <c r="C79" s="38">
        <v>0</v>
      </c>
      <c r="D79" s="41">
        <v>0</v>
      </c>
      <c r="E79" s="41">
        <v>0</v>
      </c>
      <c r="F79" s="41">
        <v>1</v>
      </c>
      <c r="G79" s="41">
        <v>2</v>
      </c>
      <c r="H79" s="41">
        <v>0</v>
      </c>
      <c r="I79" s="41">
        <v>5</v>
      </c>
      <c r="J79" s="41">
        <v>5</v>
      </c>
      <c r="K79" s="41">
        <v>4</v>
      </c>
      <c r="L79" s="41">
        <v>8</v>
      </c>
      <c r="M79" s="41">
        <v>11</v>
      </c>
      <c r="N79" s="41">
        <v>15</v>
      </c>
      <c r="O79" s="41">
        <v>7</v>
      </c>
      <c r="P79" s="41">
        <v>22</v>
      </c>
      <c r="Q79" s="41">
        <v>20</v>
      </c>
      <c r="R79" s="41">
        <v>29</v>
      </c>
      <c r="S79" s="39">
        <v>17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154</v>
      </c>
      <c r="C80" s="38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1</v>
      </c>
      <c r="J80" s="41">
        <v>1</v>
      </c>
      <c r="K80" s="41">
        <v>2</v>
      </c>
      <c r="L80" s="41">
        <v>7</v>
      </c>
      <c r="M80" s="41">
        <v>14</v>
      </c>
      <c r="N80" s="41">
        <v>12</v>
      </c>
      <c r="O80" s="41">
        <v>12</v>
      </c>
      <c r="P80" s="41">
        <v>21</v>
      </c>
      <c r="Q80" s="41">
        <v>21</v>
      </c>
      <c r="R80" s="41">
        <v>17</v>
      </c>
      <c r="S80" s="39">
        <v>46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86</v>
      </c>
      <c r="C82" s="38">
        <v>0</v>
      </c>
      <c r="D82" s="41">
        <v>0</v>
      </c>
      <c r="E82" s="41">
        <v>0</v>
      </c>
      <c r="F82" s="41">
        <v>0</v>
      </c>
      <c r="G82" s="41">
        <v>1</v>
      </c>
      <c r="H82" s="41">
        <v>13</v>
      </c>
      <c r="I82" s="41">
        <v>8</v>
      </c>
      <c r="J82" s="41">
        <v>14</v>
      </c>
      <c r="K82" s="41">
        <v>9</v>
      </c>
      <c r="L82" s="41">
        <v>15</v>
      </c>
      <c r="M82" s="41">
        <v>12</v>
      </c>
      <c r="N82" s="41">
        <v>6</v>
      </c>
      <c r="O82" s="41">
        <v>2</v>
      </c>
      <c r="P82" s="41">
        <v>2</v>
      </c>
      <c r="Q82" s="41">
        <v>2</v>
      </c>
      <c r="R82" s="41">
        <v>1</v>
      </c>
      <c r="S82" s="39">
        <v>1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0</v>
      </c>
      <c r="C84" s="38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9"/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49</v>
      </c>
      <c r="C85" s="38">
        <v>42</v>
      </c>
      <c r="D85" s="41">
        <v>4</v>
      </c>
      <c r="E85" s="41">
        <v>3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9">
        <v>0</v>
      </c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12</v>
      </c>
      <c r="C86" s="38">
        <v>0</v>
      </c>
      <c r="D86" s="41">
        <v>0</v>
      </c>
      <c r="E86" s="41">
        <v>0</v>
      </c>
      <c r="F86" s="41">
        <v>1</v>
      </c>
      <c r="G86" s="41">
        <v>5</v>
      </c>
      <c r="H86" s="41">
        <v>1</v>
      </c>
      <c r="I86" s="41">
        <v>2</v>
      </c>
      <c r="J86" s="41">
        <v>1</v>
      </c>
      <c r="K86" s="41">
        <v>0</v>
      </c>
      <c r="L86" s="41">
        <v>1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9">
        <v>0</v>
      </c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17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1</v>
      </c>
      <c r="I87" s="41">
        <v>2</v>
      </c>
      <c r="J87" s="41">
        <v>3</v>
      </c>
      <c r="K87" s="41">
        <v>3</v>
      </c>
      <c r="L87" s="41">
        <v>4</v>
      </c>
      <c r="M87" s="41">
        <v>2</v>
      </c>
      <c r="N87" s="41">
        <v>0</v>
      </c>
      <c r="O87" s="41">
        <v>0</v>
      </c>
      <c r="P87" s="41">
        <v>1</v>
      </c>
      <c r="Q87" s="41">
        <v>1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291</v>
      </c>
      <c r="C88" s="80">
        <v>0</v>
      </c>
      <c r="D88" s="81">
        <v>0</v>
      </c>
      <c r="E88" s="81">
        <v>0</v>
      </c>
      <c r="F88" s="81">
        <v>5</v>
      </c>
      <c r="G88" s="81">
        <v>17</v>
      </c>
      <c r="H88" s="81">
        <v>33</v>
      </c>
      <c r="I88" s="81">
        <v>33</v>
      </c>
      <c r="J88" s="81">
        <v>48</v>
      </c>
      <c r="K88" s="81">
        <v>23</v>
      </c>
      <c r="L88" s="81">
        <v>34</v>
      </c>
      <c r="M88" s="81">
        <v>35</v>
      </c>
      <c r="N88" s="81">
        <v>27</v>
      </c>
      <c r="O88" s="81">
        <v>24</v>
      </c>
      <c r="P88" s="81">
        <v>5</v>
      </c>
      <c r="Q88" s="81">
        <v>3</v>
      </c>
      <c r="R88" s="81">
        <v>4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90">
        <f t="shared" ref="B89:S89" si="20">SUM(B74:B88)</f>
        <v>1185</v>
      </c>
      <c r="C89" s="91">
        <f t="shared" si="20"/>
        <v>42</v>
      </c>
      <c r="D89" s="92">
        <f t="shared" si="20"/>
        <v>4</v>
      </c>
      <c r="E89" s="92">
        <f t="shared" si="20"/>
        <v>3</v>
      </c>
      <c r="F89" s="92">
        <f t="shared" si="20"/>
        <v>25</v>
      </c>
      <c r="G89" s="92">
        <f t="shared" si="20"/>
        <v>62</v>
      </c>
      <c r="H89" s="92">
        <f t="shared" si="20"/>
        <v>107</v>
      </c>
      <c r="I89" s="92">
        <f t="shared" si="20"/>
        <v>100</v>
      </c>
      <c r="J89" s="92">
        <f t="shared" si="20"/>
        <v>121</v>
      </c>
      <c r="K89" s="92">
        <f t="shared" si="20"/>
        <v>78</v>
      </c>
      <c r="L89" s="92">
        <f t="shared" si="20"/>
        <v>95</v>
      </c>
      <c r="M89" s="92">
        <f t="shared" si="20"/>
        <v>95</v>
      </c>
      <c r="N89" s="92">
        <f t="shared" si="20"/>
        <v>93</v>
      </c>
      <c r="O89" s="92">
        <f t="shared" si="20"/>
        <v>78</v>
      </c>
      <c r="P89" s="92">
        <f t="shared" si="20"/>
        <v>93</v>
      </c>
      <c r="Q89" s="92">
        <f t="shared" si="20"/>
        <v>62</v>
      </c>
      <c r="R89" s="92">
        <f t="shared" si="20"/>
        <v>61</v>
      </c>
      <c r="S89" s="93">
        <f t="shared" si="20"/>
        <v>66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673" t="s">
        <v>170</v>
      </c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5"/>
      <c r="AE91" s="675"/>
      <c r="AF91" s="675"/>
      <c r="AG91" s="675"/>
      <c r="AH91" s="675"/>
      <c r="AI91" s="675"/>
      <c r="AJ91" s="675"/>
      <c r="AK91" s="675"/>
      <c r="AL91" s="675"/>
      <c r="AM91" s="683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681" t="s">
        <v>99</v>
      </c>
      <c r="G92" s="682"/>
      <c r="H92" s="681" t="s">
        <v>100</v>
      </c>
      <c r="I92" s="682"/>
      <c r="J92" s="681" t="s">
        <v>101</v>
      </c>
      <c r="K92" s="682"/>
      <c r="L92" s="681" t="s">
        <v>102</v>
      </c>
      <c r="M92" s="682"/>
      <c r="N92" s="681" t="s">
        <v>103</v>
      </c>
      <c r="O92" s="682"/>
      <c r="P92" s="673" t="s">
        <v>104</v>
      </c>
      <c r="Q92" s="674"/>
      <c r="R92" s="673" t="s">
        <v>105</v>
      </c>
      <c r="S92" s="674"/>
      <c r="T92" s="673" t="s">
        <v>106</v>
      </c>
      <c r="U92" s="674"/>
      <c r="V92" s="673" t="s">
        <v>107</v>
      </c>
      <c r="W92" s="674"/>
      <c r="X92" s="673" t="s">
        <v>108</v>
      </c>
      <c r="Y92" s="674"/>
      <c r="Z92" s="673" t="s">
        <v>109</v>
      </c>
      <c r="AA92" s="674"/>
      <c r="AB92" s="673" t="s">
        <v>110</v>
      </c>
      <c r="AC92" s="674"/>
      <c r="AD92" s="673" t="s">
        <v>111</v>
      </c>
      <c r="AE92" s="674"/>
      <c r="AF92" s="673" t="s">
        <v>112</v>
      </c>
      <c r="AG92" s="674"/>
      <c r="AH92" s="673" t="s">
        <v>113</v>
      </c>
      <c r="AI92" s="674"/>
      <c r="AJ92" s="673" t="s">
        <v>114</v>
      </c>
      <c r="AK92" s="674"/>
      <c r="AL92" s="673" t="s">
        <v>115</v>
      </c>
      <c r="AM92" s="683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20" t="s">
        <v>175</v>
      </c>
      <c r="D93" s="17" t="s">
        <v>116</v>
      </c>
      <c r="E93" s="451" t="s">
        <v>117</v>
      </c>
      <c r="F93" s="447" t="s">
        <v>116</v>
      </c>
      <c r="G93" s="450" t="s">
        <v>117</v>
      </c>
      <c r="H93" s="447" t="s">
        <v>116</v>
      </c>
      <c r="I93" s="450" t="s">
        <v>117</v>
      </c>
      <c r="J93" s="447" t="s">
        <v>116</v>
      </c>
      <c r="K93" s="450" t="s">
        <v>117</v>
      </c>
      <c r="L93" s="447" t="s">
        <v>116</v>
      </c>
      <c r="M93" s="450" t="s">
        <v>117</v>
      </c>
      <c r="N93" s="447" t="s">
        <v>116</v>
      </c>
      <c r="O93" s="450" t="s">
        <v>117</v>
      </c>
      <c r="P93" s="447" t="s">
        <v>116</v>
      </c>
      <c r="Q93" s="450" t="s">
        <v>117</v>
      </c>
      <c r="R93" s="447" t="s">
        <v>116</v>
      </c>
      <c r="S93" s="450" t="s">
        <v>117</v>
      </c>
      <c r="T93" s="447" t="s">
        <v>116</v>
      </c>
      <c r="U93" s="450" t="s">
        <v>117</v>
      </c>
      <c r="V93" s="447" t="s">
        <v>116</v>
      </c>
      <c r="W93" s="450" t="s">
        <v>117</v>
      </c>
      <c r="X93" s="447" t="s">
        <v>116</v>
      </c>
      <c r="Y93" s="450" t="s">
        <v>117</v>
      </c>
      <c r="Z93" s="447" t="s">
        <v>116</v>
      </c>
      <c r="AA93" s="450" t="s">
        <v>117</v>
      </c>
      <c r="AB93" s="447" t="s">
        <v>116</v>
      </c>
      <c r="AC93" s="450" t="s">
        <v>117</v>
      </c>
      <c r="AD93" s="447" t="s">
        <v>116</v>
      </c>
      <c r="AE93" s="450" t="s">
        <v>117</v>
      </c>
      <c r="AF93" s="447" t="s">
        <v>116</v>
      </c>
      <c r="AG93" s="450" t="s">
        <v>117</v>
      </c>
      <c r="AH93" s="447" t="s">
        <v>116</v>
      </c>
      <c r="AI93" s="450" t="s">
        <v>117</v>
      </c>
      <c r="AJ93" s="447" t="s">
        <v>116</v>
      </c>
      <c r="AK93" s="450" t="s">
        <v>117</v>
      </c>
      <c r="AL93" s="447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119">
        <f>SUM(D94+E94)</f>
        <v>741</v>
      </c>
      <c r="D94" s="120">
        <f>SUM(F94+H94+J94+L94+N94+P94+R94+T94+V94+X94+Z94+AB94+AD94+AF94+AH94+AJ94+AL94)</f>
        <v>386</v>
      </c>
      <c r="E94" s="121">
        <f>SUM(G94+I94+K94+M94+O94+Q94+S94+U94+W94+Y94+AA94+AC94+AE94+AG94+AI94+AK94+AM94)</f>
        <v>355</v>
      </c>
      <c r="F94" s="122">
        <v>1</v>
      </c>
      <c r="G94" s="123"/>
      <c r="H94" s="122">
        <v>3</v>
      </c>
      <c r="I94" s="123">
        <v>0</v>
      </c>
      <c r="J94" s="122">
        <v>0</v>
      </c>
      <c r="K94" s="44">
        <v>3</v>
      </c>
      <c r="L94" s="122">
        <v>0</v>
      </c>
      <c r="M94" s="44">
        <v>1</v>
      </c>
      <c r="N94" s="122">
        <v>3</v>
      </c>
      <c r="O94" s="44">
        <v>2</v>
      </c>
      <c r="P94" s="122">
        <v>0</v>
      </c>
      <c r="Q94" s="44">
        <v>2</v>
      </c>
      <c r="R94" s="122">
        <v>3</v>
      </c>
      <c r="S94" s="44">
        <v>1</v>
      </c>
      <c r="T94" s="122">
        <v>7</v>
      </c>
      <c r="U94" s="44">
        <v>13</v>
      </c>
      <c r="V94" s="122">
        <v>5</v>
      </c>
      <c r="W94" s="44">
        <v>7</v>
      </c>
      <c r="X94" s="122">
        <v>9</v>
      </c>
      <c r="Y94" s="44">
        <v>23</v>
      </c>
      <c r="Z94" s="122">
        <v>23</v>
      </c>
      <c r="AA94" s="44">
        <v>10</v>
      </c>
      <c r="AB94" s="122">
        <v>33</v>
      </c>
      <c r="AC94" s="44">
        <v>23</v>
      </c>
      <c r="AD94" s="122">
        <v>33</v>
      </c>
      <c r="AE94" s="44">
        <v>39</v>
      </c>
      <c r="AF94" s="122">
        <v>66</v>
      </c>
      <c r="AG94" s="44">
        <v>48</v>
      </c>
      <c r="AH94" s="122">
        <v>64</v>
      </c>
      <c r="AI94" s="44">
        <v>66</v>
      </c>
      <c r="AJ94" s="122">
        <v>63</v>
      </c>
      <c r="AK94" s="44">
        <v>55</v>
      </c>
      <c r="AL94" s="124">
        <v>73</v>
      </c>
      <c r="AM94" s="125">
        <v>62</v>
      </c>
      <c r="AN94" s="123">
        <v>741</v>
      </c>
      <c r="AO94" s="126">
        <v>444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109" t="s">
        <v>178</v>
      </c>
      <c r="C95" s="130">
        <f>SUM(D95:E95)</f>
        <v>147</v>
      </c>
      <c r="D95" s="131"/>
      <c r="E95" s="132">
        <f>SUM(K95+M95+O95+Q95+S95+U95+W95+Y95+AA95+AC95+AE95+AG95+AI95+AK95+AM95)</f>
        <v>147</v>
      </c>
      <c r="F95" s="133"/>
      <c r="G95" s="134"/>
      <c r="H95" s="133"/>
      <c r="I95" s="134"/>
      <c r="J95" s="133"/>
      <c r="K95" s="46"/>
      <c r="L95" s="133"/>
      <c r="M95" s="46">
        <v>10</v>
      </c>
      <c r="N95" s="133"/>
      <c r="O95" s="46">
        <v>25</v>
      </c>
      <c r="P95" s="133"/>
      <c r="Q95" s="46">
        <v>35</v>
      </c>
      <c r="R95" s="133"/>
      <c r="S95" s="46">
        <v>31</v>
      </c>
      <c r="T95" s="133"/>
      <c r="U95" s="46">
        <v>34</v>
      </c>
      <c r="V95" s="133"/>
      <c r="W95" s="46">
        <v>12</v>
      </c>
      <c r="X95" s="133"/>
      <c r="Y95" s="46"/>
      <c r="Z95" s="133"/>
      <c r="AA95" s="46"/>
      <c r="AB95" s="133"/>
      <c r="AC95" s="46"/>
      <c r="AD95" s="133"/>
      <c r="AE95" s="46"/>
      <c r="AF95" s="133"/>
      <c r="AG95" s="46"/>
      <c r="AH95" s="133"/>
      <c r="AI95" s="46"/>
      <c r="AJ95" s="133"/>
      <c r="AK95" s="46"/>
      <c r="AL95" s="133"/>
      <c r="AM95" s="135"/>
      <c r="AN95" s="37">
        <v>147</v>
      </c>
      <c r="AO95" s="136">
        <v>143</v>
      </c>
      <c r="AP95" s="137">
        <v>0</v>
      </c>
      <c r="AQ95" s="37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1</v>
      </c>
      <c r="D96" s="138"/>
      <c r="E96" s="139">
        <f>SUM(K96+M96+O96+Q96+S96+U96+W96+Y96+AA96+AC96+AE96+AG96+AI96+AK96+AM96)</f>
        <v>1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>
        <v>1</v>
      </c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>
        <v>1</v>
      </c>
      <c r="AO96" s="144">
        <v>0</v>
      </c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393</v>
      </c>
      <c r="D97" s="148">
        <f>SUM(F97+H97+J97+L97+N97+P97+R97+T97+V97+X97+Z97+AB97+AD97+AF97+AH97+AJ97+AL97)</f>
        <v>129</v>
      </c>
      <c r="E97" s="149">
        <f>SUM(G97+I97+K97+M97+O97+Q97+S97+U97+W97+Y97+AA97+AC97+AE97+AG97+AI97+AK97+AM97)</f>
        <v>264</v>
      </c>
      <c r="F97" s="38">
        <v>2</v>
      </c>
      <c r="G97" s="39">
        <v>2</v>
      </c>
      <c r="H97" s="38">
        <v>0</v>
      </c>
      <c r="I97" s="39">
        <v>0</v>
      </c>
      <c r="J97" s="38">
        <v>0</v>
      </c>
      <c r="K97" s="39">
        <v>0</v>
      </c>
      <c r="L97" s="38">
        <v>0</v>
      </c>
      <c r="M97" s="39">
        <v>2</v>
      </c>
      <c r="N97" s="38">
        <v>10</v>
      </c>
      <c r="O97" s="39">
        <v>9</v>
      </c>
      <c r="P97" s="38">
        <v>11</v>
      </c>
      <c r="Q97" s="39">
        <v>34</v>
      </c>
      <c r="R97" s="38">
        <v>21</v>
      </c>
      <c r="S97" s="39">
        <v>29</v>
      </c>
      <c r="T97" s="38">
        <v>19</v>
      </c>
      <c r="U97" s="39">
        <v>43</v>
      </c>
      <c r="V97" s="38">
        <v>20</v>
      </c>
      <c r="W97" s="39">
        <v>40</v>
      </c>
      <c r="X97" s="38">
        <v>15</v>
      </c>
      <c r="Y97" s="39">
        <v>32</v>
      </c>
      <c r="Z97" s="38">
        <v>11</v>
      </c>
      <c r="AA97" s="39">
        <v>25</v>
      </c>
      <c r="AB97" s="38">
        <v>8</v>
      </c>
      <c r="AC97" s="39">
        <v>15</v>
      </c>
      <c r="AD97" s="38">
        <v>3</v>
      </c>
      <c r="AE97" s="39">
        <v>16</v>
      </c>
      <c r="AF97" s="38">
        <v>3</v>
      </c>
      <c r="AG97" s="39">
        <v>10</v>
      </c>
      <c r="AH97" s="38">
        <v>4</v>
      </c>
      <c r="AI97" s="39">
        <v>5</v>
      </c>
      <c r="AJ97" s="38">
        <v>2</v>
      </c>
      <c r="AK97" s="39">
        <v>2</v>
      </c>
      <c r="AL97" s="45">
        <v>0</v>
      </c>
      <c r="AM97" s="150">
        <v>0</v>
      </c>
      <c r="AN97" s="55">
        <v>393</v>
      </c>
      <c r="AO97" s="70">
        <v>340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519</v>
      </c>
      <c r="D99" s="160">
        <f t="shared" ref="D99:E103" si="31">SUM(F99+H99+J99+L99+N99+P99+R99+T99+V99+X99+Z99+AB99+AD99+AF99+AH99+AJ99+AL99)</f>
        <v>224</v>
      </c>
      <c r="E99" s="161">
        <f t="shared" si="31"/>
        <v>295</v>
      </c>
      <c r="F99" s="58">
        <v>58</v>
      </c>
      <c r="G99" s="51">
        <v>45</v>
      </c>
      <c r="H99" s="58">
        <v>13</v>
      </c>
      <c r="I99" s="51">
        <v>19</v>
      </c>
      <c r="J99" s="58">
        <v>8</v>
      </c>
      <c r="K99" s="48">
        <v>16</v>
      </c>
      <c r="L99" s="58">
        <v>6</v>
      </c>
      <c r="M99" s="48">
        <v>11</v>
      </c>
      <c r="N99" s="58">
        <v>3</v>
      </c>
      <c r="O99" s="48">
        <v>9</v>
      </c>
      <c r="P99" s="58">
        <v>2</v>
      </c>
      <c r="Q99" s="48">
        <v>9</v>
      </c>
      <c r="R99" s="58">
        <v>5</v>
      </c>
      <c r="S99" s="48">
        <v>16</v>
      </c>
      <c r="T99" s="58">
        <v>8</v>
      </c>
      <c r="U99" s="48">
        <v>7</v>
      </c>
      <c r="V99" s="58">
        <v>3</v>
      </c>
      <c r="W99" s="48">
        <v>8</v>
      </c>
      <c r="X99" s="58">
        <v>9</v>
      </c>
      <c r="Y99" s="48">
        <v>16</v>
      </c>
      <c r="Z99" s="58">
        <v>14</v>
      </c>
      <c r="AA99" s="48">
        <v>28</v>
      </c>
      <c r="AB99" s="58">
        <v>12</v>
      </c>
      <c r="AC99" s="48">
        <v>14</v>
      </c>
      <c r="AD99" s="58">
        <v>14</v>
      </c>
      <c r="AE99" s="48">
        <v>20</v>
      </c>
      <c r="AF99" s="58">
        <v>21</v>
      </c>
      <c r="AG99" s="48">
        <v>20</v>
      </c>
      <c r="AH99" s="58">
        <v>15</v>
      </c>
      <c r="AI99" s="51">
        <v>14</v>
      </c>
      <c r="AJ99" s="58">
        <v>10</v>
      </c>
      <c r="AK99" s="51">
        <v>12</v>
      </c>
      <c r="AL99" s="75">
        <v>23</v>
      </c>
      <c r="AM99" s="143">
        <v>31</v>
      </c>
      <c r="AN99" s="51">
        <v>519</v>
      </c>
      <c r="AO99" s="144">
        <v>413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126</v>
      </c>
      <c r="D100" s="148">
        <f t="shared" si="31"/>
        <v>69</v>
      </c>
      <c r="E100" s="149">
        <f t="shared" si="31"/>
        <v>57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0</v>
      </c>
      <c r="O100" s="39">
        <v>0</v>
      </c>
      <c r="P100" s="38">
        <v>0</v>
      </c>
      <c r="Q100" s="39">
        <v>0</v>
      </c>
      <c r="R100" s="38">
        <v>1</v>
      </c>
      <c r="S100" s="39">
        <v>1</v>
      </c>
      <c r="T100" s="38">
        <v>4</v>
      </c>
      <c r="U100" s="39">
        <v>2</v>
      </c>
      <c r="V100" s="38">
        <v>1</v>
      </c>
      <c r="W100" s="39">
        <v>2</v>
      </c>
      <c r="X100" s="38">
        <v>3</v>
      </c>
      <c r="Y100" s="39">
        <v>1</v>
      </c>
      <c r="Z100" s="38">
        <v>7</v>
      </c>
      <c r="AA100" s="39">
        <v>7</v>
      </c>
      <c r="AB100" s="38">
        <v>4</v>
      </c>
      <c r="AC100" s="55">
        <v>9</v>
      </c>
      <c r="AD100" s="38">
        <v>3</v>
      </c>
      <c r="AE100" s="55">
        <v>8</v>
      </c>
      <c r="AF100" s="38">
        <v>12</v>
      </c>
      <c r="AG100" s="55">
        <v>6</v>
      </c>
      <c r="AH100" s="38">
        <v>14</v>
      </c>
      <c r="AI100" s="55">
        <v>2</v>
      </c>
      <c r="AJ100" s="38">
        <v>7</v>
      </c>
      <c r="AK100" s="55">
        <v>4</v>
      </c>
      <c r="AL100" s="45">
        <v>13</v>
      </c>
      <c r="AM100" s="150">
        <v>15</v>
      </c>
      <c r="AN100" s="55">
        <v>126</v>
      </c>
      <c r="AO100" s="70">
        <v>89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258</v>
      </c>
      <c r="D101" s="164">
        <f t="shared" si="31"/>
        <v>126</v>
      </c>
      <c r="E101" s="149">
        <f t="shared" si="31"/>
        <v>132</v>
      </c>
      <c r="F101" s="38">
        <v>112</v>
      </c>
      <c r="G101" s="55">
        <v>109</v>
      </c>
      <c r="H101" s="38">
        <v>0</v>
      </c>
      <c r="I101" s="55">
        <v>0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1</v>
      </c>
      <c r="V101" s="38">
        <v>2</v>
      </c>
      <c r="W101" s="39">
        <v>0</v>
      </c>
      <c r="X101" s="38">
        <v>0</v>
      </c>
      <c r="Y101" s="39">
        <v>0</v>
      </c>
      <c r="Z101" s="38">
        <v>2</v>
      </c>
      <c r="AA101" s="39">
        <v>7</v>
      </c>
      <c r="AB101" s="38">
        <v>1</v>
      </c>
      <c r="AC101" s="55">
        <v>6</v>
      </c>
      <c r="AD101" s="38">
        <v>4</v>
      </c>
      <c r="AE101" s="55">
        <v>6</v>
      </c>
      <c r="AF101" s="38">
        <v>5</v>
      </c>
      <c r="AG101" s="55">
        <v>0</v>
      </c>
      <c r="AH101" s="38">
        <v>0</v>
      </c>
      <c r="AI101" s="55">
        <v>0</v>
      </c>
      <c r="AJ101" s="38">
        <v>0</v>
      </c>
      <c r="AK101" s="55">
        <v>1</v>
      </c>
      <c r="AL101" s="45">
        <v>0</v>
      </c>
      <c r="AM101" s="150">
        <v>2</v>
      </c>
      <c r="AN101" s="55">
        <v>258</v>
      </c>
      <c r="AO101" s="70">
        <v>221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73</v>
      </c>
      <c r="D102" s="148">
        <f t="shared" si="31"/>
        <v>29</v>
      </c>
      <c r="E102" s="149">
        <f t="shared" si="31"/>
        <v>44</v>
      </c>
      <c r="F102" s="38">
        <v>0</v>
      </c>
      <c r="G102" s="55">
        <v>0</v>
      </c>
      <c r="H102" s="38">
        <v>0</v>
      </c>
      <c r="I102" s="55">
        <v>0</v>
      </c>
      <c r="J102" s="38">
        <v>0</v>
      </c>
      <c r="K102" s="39">
        <v>0</v>
      </c>
      <c r="L102" s="38">
        <v>0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0</v>
      </c>
      <c r="AA102" s="39">
        <v>0</v>
      </c>
      <c r="AB102" s="38">
        <v>0</v>
      </c>
      <c r="AC102" s="39">
        <v>0</v>
      </c>
      <c r="AD102" s="38">
        <v>0</v>
      </c>
      <c r="AE102" s="39">
        <v>0</v>
      </c>
      <c r="AF102" s="38">
        <v>6</v>
      </c>
      <c r="AG102" s="39">
        <v>21</v>
      </c>
      <c r="AH102" s="38">
        <v>8</v>
      </c>
      <c r="AI102" s="55">
        <v>15</v>
      </c>
      <c r="AJ102" s="38">
        <v>9</v>
      </c>
      <c r="AK102" s="55">
        <v>3</v>
      </c>
      <c r="AL102" s="45">
        <v>6</v>
      </c>
      <c r="AM102" s="150">
        <v>5</v>
      </c>
      <c r="AN102" s="55">
        <v>73</v>
      </c>
      <c r="AO102" s="70">
        <v>0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232</v>
      </c>
      <c r="D103" s="166">
        <f t="shared" si="31"/>
        <v>137</v>
      </c>
      <c r="E103" s="167">
        <f t="shared" si="31"/>
        <v>95</v>
      </c>
      <c r="F103" s="80">
        <v>13</v>
      </c>
      <c r="G103" s="83">
        <v>7</v>
      </c>
      <c r="H103" s="80">
        <v>3</v>
      </c>
      <c r="I103" s="83">
        <v>5</v>
      </c>
      <c r="J103" s="80">
        <v>2</v>
      </c>
      <c r="K103" s="82">
        <v>8</v>
      </c>
      <c r="L103" s="80">
        <v>0</v>
      </c>
      <c r="M103" s="82">
        <v>1</v>
      </c>
      <c r="N103" s="80">
        <v>0</v>
      </c>
      <c r="O103" s="82">
        <v>3</v>
      </c>
      <c r="P103" s="80">
        <v>6</v>
      </c>
      <c r="Q103" s="82">
        <v>4</v>
      </c>
      <c r="R103" s="80">
        <v>5</v>
      </c>
      <c r="S103" s="82">
        <v>4</v>
      </c>
      <c r="T103" s="80">
        <v>2</v>
      </c>
      <c r="U103" s="82">
        <v>6</v>
      </c>
      <c r="V103" s="80">
        <v>5</v>
      </c>
      <c r="W103" s="82">
        <v>2</v>
      </c>
      <c r="X103" s="80">
        <v>10</v>
      </c>
      <c r="Y103" s="82">
        <v>5</v>
      </c>
      <c r="Z103" s="80">
        <v>18</v>
      </c>
      <c r="AA103" s="82">
        <v>5</v>
      </c>
      <c r="AB103" s="80">
        <v>7</v>
      </c>
      <c r="AC103" s="82">
        <v>5</v>
      </c>
      <c r="AD103" s="80">
        <v>17</v>
      </c>
      <c r="AE103" s="82">
        <v>5</v>
      </c>
      <c r="AF103" s="80">
        <v>5</v>
      </c>
      <c r="AG103" s="82">
        <v>7</v>
      </c>
      <c r="AH103" s="80">
        <v>1</v>
      </c>
      <c r="AI103" s="82">
        <v>3</v>
      </c>
      <c r="AJ103" s="80">
        <v>13</v>
      </c>
      <c r="AK103" s="82">
        <v>5</v>
      </c>
      <c r="AL103" s="84">
        <v>30</v>
      </c>
      <c r="AM103" s="168">
        <v>20</v>
      </c>
      <c r="AN103" s="83">
        <v>224</v>
      </c>
      <c r="AO103" s="157">
        <v>67</v>
      </c>
      <c r="AP103" s="158">
        <v>0</v>
      </c>
      <c r="AQ103" s="83">
        <v>2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690" t="s">
        <v>118</v>
      </c>
      <c r="B104" s="691"/>
      <c r="C104" s="169">
        <f t="shared" ref="C104:AQ104" si="32">SUM(C94:C103)</f>
        <v>2490</v>
      </c>
      <c r="D104" s="170">
        <f t="shared" si="32"/>
        <v>1100</v>
      </c>
      <c r="E104" s="153">
        <f t="shared" si="32"/>
        <v>1390</v>
      </c>
      <c r="F104" s="91">
        <f t="shared" si="32"/>
        <v>186</v>
      </c>
      <c r="G104" s="96">
        <f t="shared" si="32"/>
        <v>163</v>
      </c>
      <c r="H104" s="91">
        <f t="shared" si="32"/>
        <v>19</v>
      </c>
      <c r="I104" s="96">
        <f t="shared" si="32"/>
        <v>24</v>
      </c>
      <c r="J104" s="171">
        <f t="shared" si="32"/>
        <v>10</v>
      </c>
      <c r="K104" s="172">
        <f t="shared" si="32"/>
        <v>27</v>
      </c>
      <c r="L104" s="171">
        <f t="shared" si="32"/>
        <v>6</v>
      </c>
      <c r="M104" s="172">
        <f t="shared" si="32"/>
        <v>25</v>
      </c>
      <c r="N104" s="171">
        <f t="shared" si="32"/>
        <v>16</v>
      </c>
      <c r="O104" s="172">
        <f t="shared" si="32"/>
        <v>49</v>
      </c>
      <c r="P104" s="171">
        <f t="shared" si="32"/>
        <v>19</v>
      </c>
      <c r="Q104" s="172">
        <f t="shared" si="32"/>
        <v>84</v>
      </c>
      <c r="R104" s="171">
        <f t="shared" si="32"/>
        <v>35</v>
      </c>
      <c r="S104" s="172">
        <f t="shared" si="32"/>
        <v>82</v>
      </c>
      <c r="T104" s="171">
        <f t="shared" si="32"/>
        <v>40</v>
      </c>
      <c r="U104" s="172">
        <f t="shared" si="32"/>
        <v>106</v>
      </c>
      <c r="V104" s="171">
        <f t="shared" si="32"/>
        <v>36</v>
      </c>
      <c r="W104" s="172">
        <f t="shared" si="32"/>
        <v>71</v>
      </c>
      <c r="X104" s="171">
        <f t="shared" si="32"/>
        <v>46</v>
      </c>
      <c r="Y104" s="172">
        <f t="shared" si="32"/>
        <v>77</v>
      </c>
      <c r="Z104" s="171">
        <f t="shared" si="32"/>
        <v>75</v>
      </c>
      <c r="AA104" s="172">
        <f t="shared" si="32"/>
        <v>82</v>
      </c>
      <c r="AB104" s="171">
        <f t="shared" si="32"/>
        <v>65</v>
      </c>
      <c r="AC104" s="172">
        <f t="shared" si="32"/>
        <v>72</v>
      </c>
      <c r="AD104" s="171">
        <f t="shared" si="32"/>
        <v>74</v>
      </c>
      <c r="AE104" s="172">
        <f t="shared" si="32"/>
        <v>94</v>
      </c>
      <c r="AF104" s="171">
        <f t="shared" si="32"/>
        <v>118</v>
      </c>
      <c r="AG104" s="172">
        <f t="shared" si="32"/>
        <v>112</v>
      </c>
      <c r="AH104" s="171">
        <f t="shared" si="32"/>
        <v>106</v>
      </c>
      <c r="AI104" s="172">
        <f t="shared" si="32"/>
        <v>105</v>
      </c>
      <c r="AJ104" s="171">
        <f t="shared" si="32"/>
        <v>104</v>
      </c>
      <c r="AK104" s="172">
        <f t="shared" si="32"/>
        <v>82</v>
      </c>
      <c r="AL104" s="173">
        <f t="shared" si="32"/>
        <v>145</v>
      </c>
      <c r="AM104" s="174">
        <f t="shared" si="32"/>
        <v>135</v>
      </c>
      <c r="AN104" s="96">
        <f t="shared" si="32"/>
        <v>2482</v>
      </c>
      <c r="AO104" s="175">
        <f t="shared" si="32"/>
        <v>1717</v>
      </c>
      <c r="AP104" s="176">
        <f t="shared" si="32"/>
        <v>0</v>
      </c>
      <c r="AQ104" s="96">
        <f t="shared" si="32"/>
        <v>2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177"/>
      <c r="C105" s="177"/>
      <c r="D105" s="177"/>
      <c r="E105" s="177"/>
      <c r="F105" s="177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673" t="s">
        <v>170</v>
      </c>
      <c r="G106" s="675"/>
      <c r="H106" s="675"/>
      <c r="I106" s="675"/>
      <c r="J106" s="675"/>
      <c r="K106" s="675"/>
      <c r="L106" s="675"/>
      <c r="M106" s="675"/>
      <c r="N106" s="675"/>
      <c r="O106" s="675"/>
      <c r="P106" s="675"/>
      <c r="Q106" s="675"/>
      <c r="R106" s="675"/>
      <c r="S106" s="675"/>
      <c r="T106" s="675"/>
      <c r="U106" s="675"/>
      <c r="V106" s="675"/>
      <c r="W106" s="675"/>
      <c r="X106" s="675"/>
      <c r="Y106" s="675"/>
      <c r="Z106" s="675"/>
      <c r="AA106" s="675"/>
      <c r="AB106" s="675"/>
      <c r="AC106" s="675"/>
      <c r="AD106" s="675"/>
      <c r="AE106" s="675"/>
      <c r="AF106" s="675"/>
      <c r="AG106" s="675"/>
      <c r="AH106" s="675"/>
      <c r="AI106" s="675"/>
      <c r="AJ106" s="675"/>
      <c r="AK106" s="675"/>
      <c r="AL106" s="675"/>
      <c r="AM106" s="683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681" t="s">
        <v>99</v>
      </c>
      <c r="G107" s="682"/>
      <c r="H107" s="681" t="s">
        <v>100</v>
      </c>
      <c r="I107" s="682"/>
      <c r="J107" s="681" t="s">
        <v>101</v>
      </c>
      <c r="K107" s="682"/>
      <c r="L107" s="681" t="s">
        <v>102</v>
      </c>
      <c r="M107" s="682"/>
      <c r="N107" s="681" t="s">
        <v>103</v>
      </c>
      <c r="O107" s="682"/>
      <c r="P107" s="673" t="s">
        <v>104</v>
      </c>
      <c r="Q107" s="674"/>
      <c r="R107" s="673" t="s">
        <v>105</v>
      </c>
      <c r="S107" s="674"/>
      <c r="T107" s="673" t="s">
        <v>106</v>
      </c>
      <c r="U107" s="674"/>
      <c r="V107" s="673" t="s">
        <v>107</v>
      </c>
      <c r="W107" s="674"/>
      <c r="X107" s="673" t="s">
        <v>108</v>
      </c>
      <c r="Y107" s="674"/>
      <c r="Z107" s="673" t="s">
        <v>109</v>
      </c>
      <c r="AA107" s="674"/>
      <c r="AB107" s="673" t="s">
        <v>110</v>
      </c>
      <c r="AC107" s="674"/>
      <c r="AD107" s="673" t="s">
        <v>111</v>
      </c>
      <c r="AE107" s="674"/>
      <c r="AF107" s="673" t="s">
        <v>112</v>
      </c>
      <c r="AG107" s="674"/>
      <c r="AH107" s="673" t="s">
        <v>113</v>
      </c>
      <c r="AI107" s="674"/>
      <c r="AJ107" s="673" t="s">
        <v>114</v>
      </c>
      <c r="AK107" s="674"/>
      <c r="AL107" s="673" t="s">
        <v>115</v>
      </c>
      <c r="AM107" s="683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447" t="s">
        <v>191</v>
      </c>
      <c r="G108" s="19" t="s">
        <v>192</v>
      </c>
      <c r="H108" s="14" t="s">
        <v>191</v>
      </c>
      <c r="I108" s="450" t="s">
        <v>192</v>
      </c>
      <c r="J108" s="447" t="s">
        <v>191</v>
      </c>
      <c r="K108" s="19" t="s">
        <v>192</v>
      </c>
      <c r="L108" s="447" t="s">
        <v>191</v>
      </c>
      <c r="M108" s="19" t="s">
        <v>192</v>
      </c>
      <c r="N108" s="447" t="s">
        <v>191</v>
      </c>
      <c r="O108" s="19" t="s">
        <v>192</v>
      </c>
      <c r="P108" s="14" t="s">
        <v>191</v>
      </c>
      <c r="Q108" s="450" t="s">
        <v>192</v>
      </c>
      <c r="R108" s="14" t="s">
        <v>191</v>
      </c>
      <c r="S108" s="450" t="s">
        <v>192</v>
      </c>
      <c r="T108" s="447" t="s">
        <v>191</v>
      </c>
      <c r="U108" s="19" t="s">
        <v>192</v>
      </c>
      <c r="V108" s="14" t="s">
        <v>191</v>
      </c>
      <c r="W108" s="450" t="s">
        <v>192</v>
      </c>
      <c r="X108" s="14" t="s">
        <v>191</v>
      </c>
      <c r="Y108" s="450" t="s">
        <v>192</v>
      </c>
      <c r="Z108" s="447" t="s">
        <v>191</v>
      </c>
      <c r="AA108" s="19" t="s">
        <v>192</v>
      </c>
      <c r="AB108" s="447" t="s">
        <v>191</v>
      </c>
      <c r="AC108" s="19" t="s">
        <v>192</v>
      </c>
      <c r="AD108" s="14" t="s">
        <v>191</v>
      </c>
      <c r="AE108" s="450" t="s">
        <v>192</v>
      </c>
      <c r="AF108" s="14" t="s">
        <v>191</v>
      </c>
      <c r="AG108" s="450" t="s">
        <v>192</v>
      </c>
      <c r="AH108" s="447" t="s">
        <v>191</v>
      </c>
      <c r="AI108" s="19" t="s">
        <v>192</v>
      </c>
      <c r="AJ108" s="14" t="s">
        <v>191</v>
      </c>
      <c r="AK108" s="450" t="s">
        <v>192</v>
      </c>
      <c r="AL108" s="447" t="s">
        <v>191</v>
      </c>
      <c r="AM108" s="182" t="s">
        <v>192</v>
      </c>
      <c r="AN108" s="668"/>
      <c r="AO108" s="449" t="s">
        <v>193</v>
      </c>
      <c r="AP108" s="19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14" t="s">
        <v>195</v>
      </c>
      <c r="B109" s="183" t="s">
        <v>176</v>
      </c>
      <c r="C109" s="184">
        <f t="shared" ref="C109:C119" si="33">SUM(D109+E109)</f>
        <v>0</v>
      </c>
      <c r="D109" s="185">
        <f t="shared" ref="D109:D117" si="34">SUM(F109+H109+J109+L109+N109+P109+R109+T109+V109+X109+Z109+AB109+AD109+AF109+AH109+AJ109+AL109)</f>
        <v>0</v>
      </c>
      <c r="E109" s="186">
        <f t="shared" ref="E109:E117" si="35">SUM(G109+I109+K109+M109+O109+Q109+S109+U109+W109+Y109+AA109+AC109+AE109+AG109+AI109+AK109+AM109)</f>
        <v>0</v>
      </c>
      <c r="F109" s="33"/>
      <c r="G109" s="37"/>
      <c r="H109" s="33"/>
      <c r="I109" s="37"/>
      <c r="J109" s="33"/>
      <c r="K109" s="46"/>
      <c r="L109" s="33"/>
      <c r="M109" s="46"/>
      <c r="N109" s="33"/>
      <c r="O109" s="46"/>
      <c r="P109" s="33"/>
      <c r="Q109" s="46"/>
      <c r="R109" s="33"/>
      <c r="S109" s="46"/>
      <c r="T109" s="33"/>
      <c r="U109" s="46"/>
      <c r="V109" s="33"/>
      <c r="W109" s="46"/>
      <c r="X109" s="33"/>
      <c r="Y109" s="46"/>
      <c r="Z109" s="33"/>
      <c r="AA109" s="46"/>
      <c r="AB109" s="33"/>
      <c r="AC109" s="46"/>
      <c r="AD109" s="33"/>
      <c r="AE109" s="46"/>
      <c r="AF109" s="33"/>
      <c r="AG109" s="46"/>
      <c r="AH109" s="33"/>
      <c r="AI109" s="46"/>
      <c r="AJ109" s="33"/>
      <c r="AK109" s="46"/>
      <c r="AL109" s="187"/>
      <c r="AM109" s="135"/>
      <c r="AN109" s="37"/>
      <c r="AO109" s="137"/>
      <c r="AP109" s="37"/>
      <c r="AQ109" s="137"/>
      <c r="AR109" s="37"/>
      <c r="AS109" s="37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16</v>
      </c>
      <c r="D110" s="166">
        <f t="shared" si="34"/>
        <v>1</v>
      </c>
      <c r="E110" s="167">
        <f t="shared" si="35"/>
        <v>15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0</v>
      </c>
      <c r="O110" s="82">
        <v>4</v>
      </c>
      <c r="P110" s="80">
        <v>1</v>
      </c>
      <c r="Q110" s="82">
        <v>1</v>
      </c>
      <c r="R110" s="80">
        <v>0</v>
      </c>
      <c r="S110" s="82">
        <v>1</v>
      </c>
      <c r="T110" s="80">
        <v>0</v>
      </c>
      <c r="U110" s="82">
        <v>5</v>
      </c>
      <c r="V110" s="80">
        <v>0</v>
      </c>
      <c r="W110" s="82">
        <v>3</v>
      </c>
      <c r="X110" s="80">
        <v>0</v>
      </c>
      <c r="Y110" s="82">
        <v>1</v>
      </c>
      <c r="Z110" s="80">
        <v>0</v>
      </c>
      <c r="AA110" s="82">
        <v>0</v>
      </c>
      <c r="AB110" s="80">
        <v>0</v>
      </c>
      <c r="AC110" s="82">
        <v>0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16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16" t="s">
        <v>196</v>
      </c>
      <c r="B111" s="183" t="s">
        <v>176</v>
      </c>
      <c r="C111" s="184">
        <f t="shared" si="33"/>
        <v>0</v>
      </c>
      <c r="D111" s="185">
        <f t="shared" si="34"/>
        <v>0</v>
      </c>
      <c r="E111" s="186">
        <f>SUM(G111+I111+K111+M111+O111+Q111+S111+U111+W111+Y111+AA111+AC111+AE111+AG111+AI111+AK111+AM111)</f>
        <v>0</v>
      </c>
      <c r="F111" s="33"/>
      <c r="G111" s="37"/>
      <c r="H111" s="33"/>
      <c r="I111" s="37"/>
      <c r="J111" s="33"/>
      <c r="K111" s="46"/>
      <c r="L111" s="33"/>
      <c r="M111" s="46"/>
      <c r="N111" s="33"/>
      <c r="O111" s="46"/>
      <c r="P111" s="33"/>
      <c r="Q111" s="46"/>
      <c r="R111" s="33"/>
      <c r="S111" s="46"/>
      <c r="T111" s="33"/>
      <c r="U111" s="46"/>
      <c r="V111" s="33"/>
      <c r="W111" s="46"/>
      <c r="X111" s="33"/>
      <c r="Y111" s="46"/>
      <c r="Z111" s="33"/>
      <c r="AA111" s="46"/>
      <c r="AB111" s="33"/>
      <c r="AC111" s="46"/>
      <c r="AD111" s="33"/>
      <c r="AE111" s="46"/>
      <c r="AF111" s="33"/>
      <c r="AG111" s="46"/>
      <c r="AH111" s="33"/>
      <c r="AI111" s="46"/>
      <c r="AJ111" s="33"/>
      <c r="AK111" s="46"/>
      <c r="AL111" s="187"/>
      <c r="AM111" s="135"/>
      <c r="AN111" s="37"/>
      <c r="AO111" s="137"/>
      <c r="AP111" s="37"/>
      <c r="AQ111" s="137"/>
      <c r="AR111" s="37">
        <v>0</v>
      </c>
      <c r="AS111" s="37">
        <v>0</v>
      </c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>
        <v>0</v>
      </c>
      <c r="AS112" s="55">
        <v>0</v>
      </c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>
        <v>0</v>
      </c>
      <c r="AS113" s="83">
        <v>0</v>
      </c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183" t="s">
        <v>176</v>
      </c>
      <c r="C114" s="184">
        <f t="shared" si="33"/>
        <v>0</v>
      </c>
      <c r="D114" s="185">
        <f t="shared" si="34"/>
        <v>0</v>
      </c>
      <c r="E114" s="186">
        <f t="shared" si="35"/>
        <v>0</v>
      </c>
      <c r="F114" s="33"/>
      <c r="G114" s="37"/>
      <c r="H114" s="33"/>
      <c r="I114" s="37"/>
      <c r="J114" s="33"/>
      <c r="K114" s="46"/>
      <c r="L114" s="33"/>
      <c r="M114" s="46"/>
      <c r="N114" s="33"/>
      <c r="O114" s="46"/>
      <c r="P114" s="33"/>
      <c r="Q114" s="46"/>
      <c r="R114" s="33"/>
      <c r="S114" s="46"/>
      <c r="T114" s="33"/>
      <c r="U114" s="46"/>
      <c r="V114" s="33"/>
      <c r="W114" s="37"/>
      <c r="X114" s="33"/>
      <c r="Y114" s="46"/>
      <c r="Z114" s="33"/>
      <c r="AA114" s="46"/>
      <c r="AB114" s="33"/>
      <c r="AC114" s="46"/>
      <c r="AD114" s="33"/>
      <c r="AE114" s="46"/>
      <c r="AF114" s="33"/>
      <c r="AG114" s="46"/>
      <c r="AH114" s="33"/>
      <c r="AI114" s="46"/>
      <c r="AJ114" s="33"/>
      <c r="AK114" s="46"/>
      <c r="AL114" s="187"/>
      <c r="AM114" s="135"/>
      <c r="AN114" s="37"/>
      <c r="AO114" s="137"/>
      <c r="AP114" s="37"/>
      <c r="AQ114" s="137"/>
      <c r="AR114" s="37">
        <v>0</v>
      </c>
      <c r="AS114" s="37">
        <v>0</v>
      </c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174</v>
      </c>
      <c r="D115" s="148">
        <f t="shared" si="34"/>
        <v>122</v>
      </c>
      <c r="E115" s="149">
        <f t="shared" si="35"/>
        <v>52</v>
      </c>
      <c r="F115" s="80">
        <v>1</v>
      </c>
      <c r="G115" s="83">
        <v>2</v>
      </c>
      <c r="H115" s="80">
        <v>0</v>
      </c>
      <c r="I115" s="83">
        <v>0</v>
      </c>
      <c r="J115" s="80">
        <v>0</v>
      </c>
      <c r="K115" s="82">
        <v>0</v>
      </c>
      <c r="L115" s="80">
        <v>0</v>
      </c>
      <c r="M115" s="82">
        <v>0</v>
      </c>
      <c r="N115" s="80">
        <v>9</v>
      </c>
      <c r="O115" s="82">
        <v>0</v>
      </c>
      <c r="P115" s="80">
        <v>8</v>
      </c>
      <c r="Q115" s="82">
        <v>8</v>
      </c>
      <c r="R115" s="80">
        <v>20</v>
      </c>
      <c r="S115" s="82">
        <v>4</v>
      </c>
      <c r="T115" s="80">
        <v>19</v>
      </c>
      <c r="U115" s="82">
        <v>11</v>
      </c>
      <c r="V115" s="80">
        <v>20</v>
      </c>
      <c r="W115" s="82">
        <v>11</v>
      </c>
      <c r="X115" s="80">
        <v>14</v>
      </c>
      <c r="Y115" s="82">
        <v>3</v>
      </c>
      <c r="Z115" s="80">
        <v>11</v>
      </c>
      <c r="AA115" s="82">
        <v>3</v>
      </c>
      <c r="AB115" s="80">
        <v>8</v>
      </c>
      <c r="AC115" s="82">
        <v>2</v>
      </c>
      <c r="AD115" s="80">
        <v>3</v>
      </c>
      <c r="AE115" s="82">
        <v>5</v>
      </c>
      <c r="AF115" s="80">
        <v>3</v>
      </c>
      <c r="AG115" s="82">
        <v>3</v>
      </c>
      <c r="AH115" s="80">
        <v>4</v>
      </c>
      <c r="AI115" s="82">
        <v>0</v>
      </c>
      <c r="AJ115" s="80">
        <v>2</v>
      </c>
      <c r="AK115" s="82">
        <v>0</v>
      </c>
      <c r="AL115" s="84">
        <v>0</v>
      </c>
      <c r="AM115" s="168">
        <v>0</v>
      </c>
      <c r="AN115" s="83">
        <v>174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183" t="s">
        <v>176</v>
      </c>
      <c r="C116" s="184">
        <f t="shared" si="33"/>
        <v>0</v>
      </c>
      <c r="D116" s="185">
        <f t="shared" si="34"/>
        <v>0</v>
      </c>
      <c r="E116" s="186">
        <f t="shared" si="35"/>
        <v>0</v>
      </c>
      <c r="F116" s="33"/>
      <c r="G116" s="37"/>
      <c r="H116" s="33"/>
      <c r="I116" s="37"/>
      <c r="J116" s="33"/>
      <c r="K116" s="46"/>
      <c r="L116" s="33"/>
      <c r="M116" s="46"/>
      <c r="N116" s="33"/>
      <c r="O116" s="46"/>
      <c r="P116" s="33"/>
      <c r="Q116" s="46"/>
      <c r="R116" s="33"/>
      <c r="S116" s="46"/>
      <c r="T116" s="33"/>
      <c r="U116" s="46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37"/>
      <c r="AO116" s="137"/>
      <c r="AP116" s="37"/>
      <c r="AQ116" s="137"/>
      <c r="AR116" s="37">
        <v>0</v>
      </c>
      <c r="AS116" s="37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12</v>
      </c>
      <c r="D117" s="148">
        <f t="shared" si="34"/>
        <v>6</v>
      </c>
      <c r="E117" s="149">
        <f t="shared" si="35"/>
        <v>6</v>
      </c>
      <c r="F117" s="80">
        <v>1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1</v>
      </c>
      <c r="O117" s="82">
        <v>0</v>
      </c>
      <c r="P117" s="80">
        <v>2</v>
      </c>
      <c r="Q117" s="82">
        <v>0</v>
      </c>
      <c r="R117" s="80">
        <v>1</v>
      </c>
      <c r="S117" s="82">
        <v>3</v>
      </c>
      <c r="T117" s="80">
        <v>0</v>
      </c>
      <c r="U117" s="82">
        <v>0</v>
      </c>
      <c r="V117" s="191">
        <v>0</v>
      </c>
      <c r="W117" s="51">
        <v>0</v>
      </c>
      <c r="X117" s="58">
        <v>1</v>
      </c>
      <c r="Y117" s="48">
        <v>0</v>
      </c>
      <c r="Z117" s="58">
        <v>0</v>
      </c>
      <c r="AA117" s="48">
        <v>0</v>
      </c>
      <c r="AB117" s="58">
        <v>0</v>
      </c>
      <c r="AC117" s="48">
        <v>1</v>
      </c>
      <c r="AD117" s="58">
        <v>0</v>
      </c>
      <c r="AE117" s="48">
        <v>0</v>
      </c>
      <c r="AF117" s="58">
        <v>0</v>
      </c>
      <c r="AG117" s="48">
        <v>2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12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44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196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16675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E04E1E89-7EE8-4292-86B5-67AC98D1AAE0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5"/>
  <sheetViews>
    <sheetView topLeftCell="K52"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",[5]NOMBRE!B6," - ","( ",[5]NOMBRE!C6,[5]NOMBRE!D6," )")</f>
        <v>MES: MARZO - ( 03 )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",[5]NOMBRE!B7)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19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21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22" t="s">
        <v>91</v>
      </c>
      <c r="AU8" s="722"/>
      <c r="AV8" s="722"/>
      <c r="AW8" s="722" t="s">
        <v>92</v>
      </c>
      <c r="AX8" s="72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23" t="s">
        <v>96</v>
      </c>
      <c r="V9" s="724"/>
      <c r="W9" s="725" t="s">
        <v>97</v>
      </c>
      <c r="X9" s="725"/>
      <c r="Y9" s="725"/>
      <c r="Z9" s="724"/>
      <c r="AA9" s="723" t="s">
        <v>98</v>
      </c>
      <c r="AB9" s="725"/>
      <c r="AC9" s="725"/>
      <c r="AD9" s="724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22"/>
      <c r="AU9" s="722"/>
      <c r="AV9" s="722"/>
      <c r="AW9" s="722"/>
      <c r="AX9" s="722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464" t="s">
        <v>99</v>
      </c>
      <c r="D10" s="465" t="s">
        <v>100</v>
      </c>
      <c r="E10" s="466" t="s">
        <v>101</v>
      </c>
      <c r="F10" s="466" t="s">
        <v>102</v>
      </c>
      <c r="G10" s="466" t="s">
        <v>103</v>
      </c>
      <c r="H10" s="467" t="s">
        <v>104</v>
      </c>
      <c r="I10" s="467" t="s">
        <v>105</v>
      </c>
      <c r="J10" s="467" t="s">
        <v>106</v>
      </c>
      <c r="K10" s="467" t="s">
        <v>107</v>
      </c>
      <c r="L10" s="467" t="s">
        <v>108</v>
      </c>
      <c r="M10" s="467" t="s">
        <v>109</v>
      </c>
      <c r="N10" s="467" t="s">
        <v>110</v>
      </c>
      <c r="O10" s="467" t="s">
        <v>111</v>
      </c>
      <c r="P10" s="467" t="s">
        <v>112</v>
      </c>
      <c r="Q10" s="467" t="s">
        <v>113</v>
      </c>
      <c r="R10" s="467" t="s">
        <v>114</v>
      </c>
      <c r="S10" s="468" t="s">
        <v>115</v>
      </c>
      <c r="T10" s="671"/>
      <c r="U10" s="496" t="s">
        <v>116</v>
      </c>
      <c r="V10" s="486" t="s">
        <v>117</v>
      </c>
      <c r="W10" s="495" t="s">
        <v>118</v>
      </c>
      <c r="X10" s="471" t="s">
        <v>119</v>
      </c>
      <c r="Y10" s="466" t="s">
        <v>120</v>
      </c>
      <c r="Z10" s="486" t="s">
        <v>121</v>
      </c>
      <c r="AA10" s="471" t="s">
        <v>118</v>
      </c>
      <c r="AB10" s="471" t="s">
        <v>119</v>
      </c>
      <c r="AC10" s="466" t="s">
        <v>120</v>
      </c>
      <c r="AD10" s="486" t="s">
        <v>121</v>
      </c>
      <c r="AE10" s="497" t="s">
        <v>10</v>
      </c>
      <c r="AF10" s="498" t="s">
        <v>122</v>
      </c>
      <c r="AG10" s="499" t="s">
        <v>123</v>
      </c>
      <c r="AH10" s="500" t="s">
        <v>124</v>
      </c>
      <c r="AI10" s="671"/>
      <c r="AJ10" s="464" t="s">
        <v>125</v>
      </c>
      <c r="AK10" s="486" t="s">
        <v>126</v>
      </c>
      <c r="AL10" s="464" t="s">
        <v>125</v>
      </c>
      <c r="AM10" s="486" t="s">
        <v>126</v>
      </c>
      <c r="AN10" s="501" t="s">
        <v>127</v>
      </c>
      <c r="AO10" s="501" t="s">
        <v>128</v>
      </c>
      <c r="AP10" s="671"/>
      <c r="AQ10" s="671"/>
      <c r="AR10" s="502" t="s">
        <v>97</v>
      </c>
      <c r="AS10" s="503" t="s">
        <v>129</v>
      </c>
      <c r="AT10" s="504" t="s">
        <v>130</v>
      </c>
      <c r="AU10" s="505" t="s">
        <v>131</v>
      </c>
      <c r="AV10" s="506" t="s">
        <v>132</v>
      </c>
      <c r="AW10" s="464" t="s">
        <v>125</v>
      </c>
      <c r="AX10" s="486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255</v>
      </c>
      <c r="C11" s="460">
        <v>84</v>
      </c>
      <c r="D11" s="507">
        <v>75</v>
      </c>
      <c r="E11" s="507">
        <v>82</v>
      </c>
      <c r="F11" s="507">
        <v>14</v>
      </c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7"/>
      <c r="T11" s="458">
        <v>255</v>
      </c>
      <c r="U11" s="38">
        <v>122</v>
      </c>
      <c r="V11" s="39">
        <v>133</v>
      </c>
      <c r="W11" s="40">
        <f t="shared" ref="W11:W36" si="0">SUM(X11+Y11+Z11)</f>
        <v>73</v>
      </c>
      <c r="X11" s="38">
        <v>6</v>
      </c>
      <c r="Y11" s="41">
        <v>67</v>
      </c>
      <c r="Z11" s="39"/>
      <c r="AA11" s="42">
        <f t="shared" ref="AA11:AA37" si="1">SUM(AB11+AC11+AD11)</f>
        <v>0</v>
      </c>
      <c r="AB11" s="38"/>
      <c r="AC11" s="41"/>
      <c r="AD11" s="39"/>
      <c r="AE11" s="43">
        <v>6</v>
      </c>
      <c r="AF11" s="44">
        <v>0</v>
      </c>
      <c r="AG11" s="45">
        <v>6</v>
      </c>
      <c r="AH11" s="459">
        <v>10</v>
      </c>
      <c r="AI11" s="47">
        <v>56</v>
      </c>
      <c r="AJ11" s="45">
        <v>0</v>
      </c>
      <c r="AK11" s="459">
        <v>0</v>
      </c>
      <c r="AL11" s="45">
        <v>10</v>
      </c>
      <c r="AM11" s="459"/>
      <c r="AN11" s="48"/>
      <c r="AO11" s="48"/>
      <c r="AP11" s="48"/>
      <c r="AQ11" s="48"/>
      <c r="AR11" s="49"/>
      <c r="AS11" s="50"/>
      <c r="AT11" s="460"/>
      <c r="AU11" s="507"/>
      <c r="AV11" s="51"/>
      <c r="AW11" s="45"/>
      <c r="AX11" s="459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718</v>
      </c>
      <c r="C12" s="38"/>
      <c r="D12" s="41"/>
      <c r="E12" s="41"/>
      <c r="F12" s="41">
        <v>12</v>
      </c>
      <c r="G12" s="41">
        <v>42</v>
      </c>
      <c r="H12" s="41">
        <v>44</v>
      </c>
      <c r="I12" s="41">
        <v>57</v>
      </c>
      <c r="J12" s="41">
        <v>56</v>
      </c>
      <c r="K12" s="41">
        <v>58</v>
      </c>
      <c r="L12" s="41">
        <v>50</v>
      </c>
      <c r="M12" s="41">
        <v>57</v>
      </c>
      <c r="N12" s="41">
        <v>63</v>
      </c>
      <c r="O12" s="41">
        <v>71</v>
      </c>
      <c r="P12" s="41">
        <v>58</v>
      </c>
      <c r="Q12" s="41">
        <v>59</v>
      </c>
      <c r="R12" s="41">
        <v>54</v>
      </c>
      <c r="S12" s="39">
        <v>37</v>
      </c>
      <c r="T12" s="55">
        <v>704</v>
      </c>
      <c r="U12" s="38">
        <v>242</v>
      </c>
      <c r="V12" s="39">
        <v>476</v>
      </c>
      <c r="W12" s="40">
        <f t="shared" si="0"/>
        <v>0</v>
      </c>
      <c r="X12" s="38">
        <v>0</v>
      </c>
      <c r="Y12" s="41">
        <v>0</v>
      </c>
      <c r="Z12" s="39"/>
      <c r="AA12" s="42">
        <f t="shared" si="1"/>
        <v>242</v>
      </c>
      <c r="AB12" s="38">
        <v>48</v>
      </c>
      <c r="AC12" s="56">
        <v>194</v>
      </c>
      <c r="AD12" s="39"/>
      <c r="AE12" s="43">
        <v>48</v>
      </c>
      <c r="AF12" s="57">
        <v>0</v>
      </c>
      <c r="AG12" s="38">
        <v>19</v>
      </c>
      <c r="AH12" s="39">
        <v>33</v>
      </c>
      <c r="AI12" s="47">
        <v>769</v>
      </c>
      <c r="AJ12" s="45">
        <v>0</v>
      </c>
      <c r="AK12" s="39">
        <v>48</v>
      </c>
      <c r="AL12" s="45"/>
      <c r="AM12" s="39">
        <v>22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59</v>
      </c>
      <c r="C13" s="38">
        <v>59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59</v>
      </c>
      <c r="U13" s="38">
        <v>37</v>
      </c>
      <c r="V13" s="39">
        <v>22</v>
      </c>
      <c r="W13" s="40">
        <f t="shared" si="0"/>
        <v>12</v>
      </c>
      <c r="X13" s="38">
        <v>0</v>
      </c>
      <c r="Y13" s="41">
        <v>12</v>
      </c>
      <c r="Z13" s="39"/>
      <c r="AA13" s="42">
        <f t="shared" si="1"/>
        <v>0</v>
      </c>
      <c r="AB13" s="38">
        <v>0</v>
      </c>
      <c r="AC13" s="56">
        <v>0</v>
      </c>
      <c r="AD13" s="39"/>
      <c r="AE13" s="43">
        <v>0</v>
      </c>
      <c r="AF13" s="43">
        <v>0</v>
      </c>
      <c r="AG13" s="38">
        <v>0</v>
      </c>
      <c r="AH13" s="39">
        <v>10</v>
      </c>
      <c r="AI13" s="47">
        <v>7</v>
      </c>
      <c r="AJ13" s="45">
        <v>0</v>
      </c>
      <c r="AK13" s="39">
        <v>0</v>
      </c>
      <c r="AL13" s="45">
        <v>3</v>
      </c>
      <c r="AM13" s="39"/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23</v>
      </c>
      <c r="C14" s="38">
        <v>11</v>
      </c>
      <c r="D14" s="41">
        <v>6</v>
      </c>
      <c r="E14" s="41">
        <v>5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23</v>
      </c>
      <c r="U14" s="38">
        <v>12</v>
      </c>
      <c r="V14" s="39">
        <v>11</v>
      </c>
      <c r="W14" s="40">
        <f t="shared" si="0"/>
        <v>4</v>
      </c>
      <c r="X14" s="38">
        <v>0</v>
      </c>
      <c r="Y14" s="41">
        <v>4</v>
      </c>
      <c r="Z14" s="39"/>
      <c r="AA14" s="42">
        <f t="shared" si="1"/>
        <v>0</v>
      </c>
      <c r="AB14" s="38">
        <v>0</v>
      </c>
      <c r="AC14" s="56">
        <v>0</v>
      </c>
      <c r="AD14" s="39"/>
      <c r="AE14" s="43">
        <v>0</v>
      </c>
      <c r="AF14" s="43">
        <v>0</v>
      </c>
      <c r="AG14" s="38">
        <v>1</v>
      </c>
      <c r="AH14" s="39">
        <v>3</v>
      </c>
      <c r="AI14" s="47">
        <v>1</v>
      </c>
      <c r="AJ14" s="45">
        <v>0</v>
      </c>
      <c r="AK14" s="39">
        <v>0</v>
      </c>
      <c r="AL14" s="45">
        <v>1</v>
      </c>
      <c r="AM14" s="39"/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150</v>
      </c>
      <c r="C15" s="38">
        <v>0</v>
      </c>
      <c r="D15" s="41">
        <v>0</v>
      </c>
      <c r="E15" s="41">
        <v>0</v>
      </c>
      <c r="F15" s="41">
        <v>2</v>
      </c>
      <c r="G15" s="41">
        <v>2</v>
      </c>
      <c r="H15" s="41">
        <v>3</v>
      </c>
      <c r="I15" s="41">
        <v>1</v>
      </c>
      <c r="J15" s="41">
        <v>4</v>
      </c>
      <c r="K15" s="41">
        <v>5</v>
      </c>
      <c r="L15" s="41">
        <v>11</v>
      </c>
      <c r="M15" s="41">
        <v>11</v>
      </c>
      <c r="N15" s="41">
        <v>10</v>
      </c>
      <c r="O15" s="41">
        <v>27</v>
      </c>
      <c r="P15" s="41">
        <v>25</v>
      </c>
      <c r="Q15" s="41">
        <v>15</v>
      </c>
      <c r="R15" s="41">
        <v>14</v>
      </c>
      <c r="S15" s="39">
        <v>20</v>
      </c>
      <c r="T15" s="55">
        <v>148</v>
      </c>
      <c r="U15" s="38">
        <v>59</v>
      </c>
      <c r="V15" s="39">
        <v>91</v>
      </c>
      <c r="W15" s="40">
        <f t="shared" si="0"/>
        <v>0</v>
      </c>
      <c r="X15" s="38">
        <v>0</v>
      </c>
      <c r="Y15" s="41">
        <v>0</v>
      </c>
      <c r="Z15" s="39"/>
      <c r="AA15" s="62">
        <f t="shared" si="1"/>
        <v>41</v>
      </c>
      <c r="AB15" s="38">
        <v>8</v>
      </c>
      <c r="AC15" s="41">
        <v>33</v>
      </c>
      <c r="AD15" s="39"/>
      <c r="AE15" s="43">
        <v>0</v>
      </c>
      <c r="AF15" s="43">
        <v>0</v>
      </c>
      <c r="AG15" s="38">
        <v>15</v>
      </c>
      <c r="AH15" s="39">
        <v>19</v>
      </c>
      <c r="AI15" s="47">
        <v>264</v>
      </c>
      <c r="AJ15" s="45">
        <v>0</v>
      </c>
      <c r="AK15" s="39">
        <v>10</v>
      </c>
      <c r="AL15" s="45"/>
      <c r="AM15" s="39">
        <v>22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46</v>
      </c>
      <c r="C16" s="38">
        <v>35</v>
      </c>
      <c r="D16" s="41">
        <v>6</v>
      </c>
      <c r="E16" s="41">
        <v>3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45</v>
      </c>
      <c r="U16" s="38">
        <v>28</v>
      </c>
      <c r="V16" s="39">
        <v>18</v>
      </c>
      <c r="W16" s="40">
        <f t="shared" si="0"/>
        <v>18</v>
      </c>
      <c r="X16" s="38">
        <v>11</v>
      </c>
      <c r="Y16" s="41">
        <v>7</v>
      </c>
      <c r="Z16" s="39"/>
      <c r="AA16" s="62">
        <f t="shared" si="1"/>
        <v>0</v>
      </c>
      <c r="AB16" s="38">
        <v>0</v>
      </c>
      <c r="AC16" s="41">
        <v>0</v>
      </c>
      <c r="AD16" s="39"/>
      <c r="AE16" s="43">
        <v>11</v>
      </c>
      <c r="AF16" s="43">
        <v>0</v>
      </c>
      <c r="AG16" s="38">
        <v>3</v>
      </c>
      <c r="AH16" s="39">
        <v>11</v>
      </c>
      <c r="AI16" s="47">
        <v>11</v>
      </c>
      <c r="AJ16" s="45">
        <v>9</v>
      </c>
      <c r="AK16" s="39">
        <v>0</v>
      </c>
      <c r="AL16" s="45">
        <v>4</v>
      </c>
      <c r="AM16" s="39"/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151</v>
      </c>
      <c r="C17" s="38">
        <v>0</v>
      </c>
      <c r="D17" s="41">
        <v>0</v>
      </c>
      <c r="E17" s="41">
        <v>0</v>
      </c>
      <c r="F17" s="41">
        <v>5</v>
      </c>
      <c r="G17" s="41">
        <v>5</v>
      </c>
      <c r="H17" s="41">
        <v>5</v>
      </c>
      <c r="I17" s="41">
        <v>6</v>
      </c>
      <c r="J17" s="41">
        <v>4</v>
      </c>
      <c r="K17" s="41">
        <v>1</v>
      </c>
      <c r="L17" s="41">
        <v>5</v>
      </c>
      <c r="M17" s="41">
        <v>5</v>
      </c>
      <c r="N17" s="41">
        <v>15</v>
      </c>
      <c r="O17" s="41">
        <v>17</v>
      </c>
      <c r="P17" s="41">
        <v>20</v>
      </c>
      <c r="Q17" s="41">
        <v>21</v>
      </c>
      <c r="R17" s="41">
        <v>17</v>
      </c>
      <c r="S17" s="39">
        <v>25</v>
      </c>
      <c r="T17" s="55">
        <v>150</v>
      </c>
      <c r="U17" s="38">
        <v>89</v>
      </c>
      <c r="V17" s="39">
        <v>62</v>
      </c>
      <c r="W17" s="40">
        <f t="shared" si="0"/>
        <v>0</v>
      </c>
      <c r="X17" s="38"/>
      <c r="Y17" s="41"/>
      <c r="Z17" s="39"/>
      <c r="AA17" s="62">
        <f t="shared" si="1"/>
        <v>66</v>
      </c>
      <c r="AB17" s="38">
        <v>39</v>
      </c>
      <c r="AC17" s="41">
        <v>27</v>
      </c>
      <c r="AD17" s="39"/>
      <c r="AE17" s="43">
        <v>39</v>
      </c>
      <c r="AF17" s="43">
        <v>19</v>
      </c>
      <c r="AG17" s="38">
        <v>27</v>
      </c>
      <c r="AH17" s="39">
        <v>35</v>
      </c>
      <c r="AI17" s="47">
        <v>862</v>
      </c>
      <c r="AJ17" s="45">
        <v>0</v>
      </c>
      <c r="AK17" s="39">
        <v>58</v>
      </c>
      <c r="AL17" s="45"/>
      <c r="AM17" s="39">
        <v>3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9"/>
      <c r="T18" s="55"/>
      <c r="U18" s="38"/>
      <c r="V18" s="39"/>
      <c r="W18" s="40">
        <f t="shared" si="0"/>
        <v>0</v>
      </c>
      <c r="X18" s="38"/>
      <c r="Y18" s="41"/>
      <c r="Z18" s="39"/>
      <c r="AA18" s="62">
        <f t="shared" si="1"/>
        <v>0</v>
      </c>
      <c r="AB18" s="38"/>
      <c r="AC18" s="41"/>
      <c r="AD18" s="39"/>
      <c r="AE18" s="43"/>
      <c r="AF18" s="43"/>
      <c r="AG18" s="38"/>
      <c r="AH18" s="39"/>
      <c r="AI18" s="47"/>
      <c r="AJ18" s="45"/>
      <c r="AK18" s="39"/>
      <c r="AL18" s="45"/>
      <c r="AM18" s="39"/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95</v>
      </c>
      <c r="C19" s="38">
        <v>0</v>
      </c>
      <c r="D19" s="41">
        <v>0</v>
      </c>
      <c r="E19" s="41">
        <v>0</v>
      </c>
      <c r="F19" s="41">
        <v>4</v>
      </c>
      <c r="G19" s="41">
        <v>5</v>
      </c>
      <c r="H19" s="41">
        <v>5</v>
      </c>
      <c r="I19" s="41">
        <v>9</v>
      </c>
      <c r="J19" s="41">
        <v>4</v>
      </c>
      <c r="K19" s="41">
        <v>6</v>
      </c>
      <c r="L19" s="41">
        <v>7</v>
      </c>
      <c r="M19" s="41">
        <v>5</v>
      </c>
      <c r="N19" s="41">
        <v>9</v>
      </c>
      <c r="O19" s="41">
        <v>15</v>
      </c>
      <c r="P19" s="41">
        <v>6</v>
      </c>
      <c r="Q19" s="41">
        <v>8</v>
      </c>
      <c r="R19" s="41">
        <v>4</v>
      </c>
      <c r="S19" s="39">
        <v>8</v>
      </c>
      <c r="T19" s="55">
        <v>95</v>
      </c>
      <c r="U19" s="38">
        <v>16</v>
      </c>
      <c r="V19" s="39">
        <v>79</v>
      </c>
      <c r="W19" s="40">
        <f t="shared" si="0"/>
        <v>0</v>
      </c>
      <c r="X19" s="38"/>
      <c r="Y19" s="41"/>
      <c r="Z19" s="39"/>
      <c r="AA19" s="62">
        <f t="shared" si="1"/>
        <v>45</v>
      </c>
      <c r="AB19" s="38">
        <v>17</v>
      </c>
      <c r="AC19" s="41">
        <v>28</v>
      </c>
      <c r="AD19" s="39"/>
      <c r="AE19" s="43">
        <v>17</v>
      </c>
      <c r="AF19" s="43">
        <v>0</v>
      </c>
      <c r="AG19" s="38">
        <v>5</v>
      </c>
      <c r="AH19" s="39">
        <v>5</v>
      </c>
      <c r="AI19" s="47">
        <v>12</v>
      </c>
      <c r="AJ19" s="45">
        <v>0</v>
      </c>
      <c r="AK19" s="39">
        <v>6</v>
      </c>
      <c r="AL19" s="45"/>
      <c r="AM19" s="39"/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9"/>
      <c r="T20" s="55"/>
      <c r="U20" s="38"/>
      <c r="V20" s="39"/>
      <c r="W20" s="40">
        <f t="shared" si="0"/>
        <v>0</v>
      </c>
      <c r="X20" s="38"/>
      <c r="Y20" s="41"/>
      <c r="Z20" s="39"/>
      <c r="AA20" s="62">
        <f t="shared" si="1"/>
        <v>0</v>
      </c>
      <c r="AB20" s="38"/>
      <c r="AC20" s="41"/>
      <c r="AD20" s="39"/>
      <c r="AE20" s="43"/>
      <c r="AF20" s="43"/>
      <c r="AG20" s="38"/>
      <c r="AH20" s="39"/>
      <c r="AI20" s="47"/>
      <c r="AJ20" s="45"/>
      <c r="AK20" s="39"/>
      <c r="AL20" s="45"/>
      <c r="AM20" s="39"/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150</v>
      </c>
      <c r="C21" s="38">
        <v>0</v>
      </c>
      <c r="D21" s="41">
        <v>0</v>
      </c>
      <c r="E21" s="41">
        <v>0</v>
      </c>
      <c r="F21" s="41">
        <v>1</v>
      </c>
      <c r="G21" s="41">
        <v>2</v>
      </c>
      <c r="H21" s="41">
        <v>6</v>
      </c>
      <c r="I21" s="41">
        <v>8</v>
      </c>
      <c r="J21" s="41">
        <v>13</v>
      </c>
      <c r="K21" s="41">
        <v>13</v>
      </c>
      <c r="L21" s="41">
        <v>23</v>
      </c>
      <c r="M21" s="41">
        <v>18</v>
      </c>
      <c r="N21" s="41">
        <v>12</v>
      </c>
      <c r="O21" s="41">
        <v>17</v>
      </c>
      <c r="P21" s="41">
        <v>13</v>
      </c>
      <c r="Q21" s="41">
        <v>13</v>
      </c>
      <c r="R21" s="41">
        <v>6</v>
      </c>
      <c r="S21" s="39">
        <v>5</v>
      </c>
      <c r="T21" s="55">
        <v>150</v>
      </c>
      <c r="U21" s="38">
        <v>42</v>
      </c>
      <c r="V21" s="39">
        <v>108</v>
      </c>
      <c r="W21" s="40">
        <f t="shared" si="0"/>
        <v>0</v>
      </c>
      <c r="X21" s="38"/>
      <c r="Y21" s="41"/>
      <c r="Z21" s="39"/>
      <c r="AA21" s="62">
        <f t="shared" si="1"/>
        <v>91</v>
      </c>
      <c r="AB21" s="38">
        <v>57</v>
      </c>
      <c r="AC21" s="41">
        <v>34</v>
      </c>
      <c r="AD21" s="39"/>
      <c r="AE21" s="43">
        <v>56</v>
      </c>
      <c r="AF21" s="43">
        <v>0</v>
      </c>
      <c r="AG21" s="38">
        <v>16</v>
      </c>
      <c r="AH21" s="39">
        <v>4</v>
      </c>
      <c r="AI21" s="47">
        <v>21</v>
      </c>
      <c r="AJ21" s="45">
        <v>0</v>
      </c>
      <c r="AK21" s="39">
        <v>21</v>
      </c>
      <c r="AL21" s="45"/>
      <c r="AM21" s="39">
        <v>20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9"/>
      <c r="T22" s="55"/>
      <c r="U22" s="38"/>
      <c r="V22" s="39"/>
      <c r="W22" s="40">
        <f t="shared" si="0"/>
        <v>0</v>
      </c>
      <c r="X22" s="38"/>
      <c r="Y22" s="41"/>
      <c r="Z22" s="39"/>
      <c r="AA22" s="62">
        <f t="shared" si="1"/>
        <v>0</v>
      </c>
      <c r="AB22" s="38"/>
      <c r="AC22" s="41"/>
      <c r="AD22" s="39"/>
      <c r="AE22" s="43"/>
      <c r="AF22" s="43"/>
      <c r="AG22" s="38"/>
      <c r="AH22" s="39"/>
      <c r="AI22" s="47"/>
      <c r="AJ22" s="45"/>
      <c r="AK22" s="39"/>
      <c r="AL22" s="45"/>
      <c r="AM22" s="39"/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9"/>
      <c r="T23" s="55"/>
      <c r="U23" s="38"/>
      <c r="V23" s="39"/>
      <c r="W23" s="40">
        <f t="shared" si="0"/>
        <v>0</v>
      </c>
      <c r="X23" s="38"/>
      <c r="Y23" s="41"/>
      <c r="Z23" s="39"/>
      <c r="AA23" s="62">
        <f t="shared" si="1"/>
        <v>0</v>
      </c>
      <c r="AB23" s="38"/>
      <c r="AC23" s="41"/>
      <c r="AD23" s="39"/>
      <c r="AE23" s="43"/>
      <c r="AF23" s="43"/>
      <c r="AG23" s="38"/>
      <c r="AH23" s="39"/>
      <c r="AI23" s="47"/>
      <c r="AJ23" s="45"/>
      <c r="AK23" s="39"/>
      <c r="AL23" s="45"/>
      <c r="AM23" s="39"/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55"/>
      <c r="U24" s="38"/>
      <c r="V24" s="39"/>
      <c r="W24" s="40">
        <f t="shared" si="0"/>
        <v>0</v>
      </c>
      <c r="X24" s="38"/>
      <c r="Y24" s="41"/>
      <c r="Z24" s="39"/>
      <c r="AA24" s="62">
        <f t="shared" si="1"/>
        <v>0</v>
      </c>
      <c r="AB24" s="38"/>
      <c r="AC24" s="41"/>
      <c r="AD24" s="39"/>
      <c r="AE24" s="43"/>
      <c r="AF24" s="43"/>
      <c r="AG24" s="38"/>
      <c r="AH24" s="39"/>
      <c r="AI24" s="47"/>
      <c r="AJ24" s="45"/>
      <c r="AK24" s="39"/>
      <c r="AL24" s="45"/>
      <c r="AM24" s="39"/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9"/>
      <c r="T25" s="55"/>
      <c r="U25" s="38"/>
      <c r="V25" s="39"/>
      <c r="W25" s="40">
        <f t="shared" si="0"/>
        <v>0</v>
      </c>
      <c r="X25" s="38"/>
      <c r="Y25" s="41"/>
      <c r="Z25" s="39"/>
      <c r="AA25" s="62">
        <f t="shared" si="1"/>
        <v>0</v>
      </c>
      <c r="AB25" s="38"/>
      <c r="AC25" s="41"/>
      <c r="AD25" s="39"/>
      <c r="AE25" s="43"/>
      <c r="AF25" s="43"/>
      <c r="AG25" s="38"/>
      <c r="AH25" s="39"/>
      <c r="AI25" s="47"/>
      <c r="AJ25" s="45"/>
      <c r="AK25" s="39"/>
      <c r="AL25" s="45"/>
      <c r="AM25" s="39"/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T26" s="55"/>
      <c r="U26" s="38"/>
      <c r="V26" s="39"/>
      <c r="W26" s="40">
        <f t="shared" si="0"/>
        <v>0</v>
      </c>
      <c r="X26" s="38"/>
      <c r="Y26" s="41"/>
      <c r="Z26" s="39"/>
      <c r="AA26" s="62">
        <f t="shared" si="1"/>
        <v>0</v>
      </c>
      <c r="AB26" s="38"/>
      <c r="AC26" s="41"/>
      <c r="AD26" s="39"/>
      <c r="AE26" s="43"/>
      <c r="AF26" s="43"/>
      <c r="AG26" s="38"/>
      <c r="AH26" s="39"/>
      <c r="AI26" s="47"/>
      <c r="AJ26" s="45"/>
      <c r="AK26" s="39"/>
      <c r="AL26" s="45"/>
      <c r="AM26" s="39"/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9"/>
      <c r="T27" s="55"/>
      <c r="U27" s="38"/>
      <c r="V27" s="39"/>
      <c r="W27" s="40">
        <f t="shared" si="0"/>
        <v>0</v>
      </c>
      <c r="X27" s="38"/>
      <c r="Y27" s="41"/>
      <c r="Z27" s="39"/>
      <c r="AA27" s="62">
        <f t="shared" si="1"/>
        <v>0</v>
      </c>
      <c r="AB27" s="38"/>
      <c r="AC27" s="41"/>
      <c r="AD27" s="39"/>
      <c r="AE27" s="43"/>
      <c r="AF27" s="43"/>
      <c r="AG27" s="38"/>
      <c r="AH27" s="39"/>
      <c r="AI27" s="47"/>
      <c r="AJ27" s="45"/>
      <c r="AK27" s="39"/>
      <c r="AL27" s="45"/>
      <c r="AM27" s="39"/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55"/>
      <c r="U28" s="38"/>
      <c r="V28" s="39"/>
      <c r="W28" s="40">
        <f t="shared" si="0"/>
        <v>0</v>
      </c>
      <c r="X28" s="38"/>
      <c r="Y28" s="41"/>
      <c r="Z28" s="39"/>
      <c r="AA28" s="62">
        <f t="shared" si="1"/>
        <v>0</v>
      </c>
      <c r="AB28" s="38"/>
      <c r="AC28" s="41"/>
      <c r="AD28" s="39"/>
      <c r="AE28" s="43"/>
      <c r="AF28" s="43"/>
      <c r="AG28" s="38"/>
      <c r="AH28" s="39"/>
      <c r="AI28" s="47"/>
      <c r="AJ28" s="45"/>
      <c r="AK28" s="39"/>
      <c r="AL28" s="45"/>
      <c r="AM28" s="39"/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T29" s="55"/>
      <c r="U29" s="38"/>
      <c r="V29" s="39"/>
      <c r="W29" s="40">
        <f t="shared" si="0"/>
        <v>0</v>
      </c>
      <c r="X29" s="38"/>
      <c r="Y29" s="41"/>
      <c r="Z29" s="39"/>
      <c r="AA29" s="62">
        <f t="shared" si="1"/>
        <v>0</v>
      </c>
      <c r="AB29" s="38"/>
      <c r="AC29" s="41"/>
      <c r="AD29" s="39"/>
      <c r="AE29" s="43"/>
      <c r="AF29" s="43"/>
      <c r="AG29" s="38"/>
      <c r="AH29" s="39"/>
      <c r="AI29" s="47"/>
      <c r="AJ29" s="45"/>
      <c r="AK29" s="39"/>
      <c r="AL29" s="45"/>
      <c r="AM29" s="39"/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55"/>
      <c r="U30" s="38"/>
      <c r="V30" s="39"/>
      <c r="W30" s="40">
        <f t="shared" si="0"/>
        <v>0</v>
      </c>
      <c r="X30" s="38"/>
      <c r="Y30" s="41"/>
      <c r="Z30" s="39"/>
      <c r="AA30" s="62">
        <f t="shared" si="1"/>
        <v>0</v>
      </c>
      <c r="AB30" s="38"/>
      <c r="AC30" s="41"/>
      <c r="AD30" s="39"/>
      <c r="AE30" s="43"/>
      <c r="AF30" s="43"/>
      <c r="AG30" s="38"/>
      <c r="AH30" s="39"/>
      <c r="AI30" s="47"/>
      <c r="AJ30" s="45"/>
      <c r="AK30" s="39"/>
      <c r="AL30" s="45"/>
      <c r="AM30" s="39"/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121</v>
      </c>
      <c r="C31" s="38">
        <v>2</v>
      </c>
      <c r="D31" s="41">
        <v>5</v>
      </c>
      <c r="E31" s="41">
        <v>3</v>
      </c>
      <c r="F31" s="41">
        <v>3</v>
      </c>
      <c r="G31" s="41">
        <v>0</v>
      </c>
      <c r="H31" s="41">
        <v>4</v>
      </c>
      <c r="I31" s="41">
        <v>7</v>
      </c>
      <c r="J31" s="41">
        <v>6</v>
      </c>
      <c r="K31" s="41">
        <v>6</v>
      </c>
      <c r="L31" s="41">
        <v>5</v>
      </c>
      <c r="M31" s="41">
        <v>4</v>
      </c>
      <c r="N31" s="41">
        <v>7</v>
      </c>
      <c r="O31" s="41">
        <v>8</v>
      </c>
      <c r="P31" s="41">
        <v>14</v>
      </c>
      <c r="Q31" s="41">
        <v>11</v>
      </c>
      <c r="R31" s="41">
        <v>10</v>
      </c>
      <c r="S31" s="39">
        <v>26</v>
      </c>
      <c r="T31" s="55">
        <v>120</v>
      </c>
      <c r="U31" s="38">
        <v>53</v>
      </c>
      <c r="V31" s="39">
        <v>68</v>
      </c>
      <c r="W31" s="40">
        <f t="shared" si="0"/>
        <v>6</v>
      </c>
      <c r="X31" s="38">
        <v>2</v>
      </c>
      <c r="Y31" s="41">
        <v>4</v>
      </c>
      <c r="Z31" s="39"/>
      <c r="AA31" s="62">
        <f t="shared" si="1"/>
        <v>77</v>
      </c>
      <c r="AB31" s="38">
        <v>33</v>
      </c>
      <c r="AC31" s="41">
        <v>44</v>
      </c>
      <c r="AD31" s="39"/>
      <c r="AE31" s="43">
        <v>34</v>
      </c>
      <c r="AF31" s="43">
        <v>0</v>
      </c>
      <c r="AG31" s="38">
        <v>25</v>
      </c>
      <c r="AH31" s="39">
        <v>4</v>
      </c>
      <c r="AI31" s="47">
        <v>1</v>
      </c>
      <c r="AJ31" s="45">
        <v>0</v>
      </c>
      <c r="AK31" s="39">
        <v>2</v>
      </c>
      <c r="AL31" s="45"/>
      <c r="AM31" s="39">
        <v>9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/>
      <c r="AC32" s="41"/>
      <c r="AD32" s="39"/>
      <c r="AE32" s="43"/>
      <c r="AF32" s="43"/>
      <c r="AG32" s="38"/>
      <c r="AH32" s="39"/>
      <c r="AI32" s="47"/>
      <c r="AJ32" s="45"/>
      <c r="AK32" s="39"/>
      <c r="AL32" s="45"/>
      <c r="AM32" s="39"/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/>
      <c r="AC33" s="41"/>
      <c r="AD33" s="39"/>
      <c r="AE33" s="43"/>
      <c r="AF33" s="43"/>
      <c r="AG33" s="38"/>
      <c r="AH33" s="39"/>
      <c r="AI33" s="47"/>
      <c r="AJ33" s="45"/>
      <c r="AK33" s="39"/>
      <c r="AL33" s="45"/>
      <c r="AM33" s="39"/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/>
      <c r="AC34" s="41"/>
      <c r="AD34" s="39"/>
      <c r="AE34" s="43"/>
      <c r="AF34" s="43"/>
      <c r="AG34" s="38"/>
      <c r="AH34" s="39"/>
      <c r="AI34" s="47"/>
      <c r="AJ34" s="45"/>
      <c r="AK34" s="39"/>
      <c r="AL34" s="45"/>
      <c r="AM34" s="39"/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/>
      <c r="AC35" s="41"/>
      <c r="AD35" s="39"/>
      <c r="AE35" s="43"/>
      <c r="AF35" s="43"/>
      <c r="AG35" s="38"/>
      <c r="AH35" s="39"/>
      <c r="AI35" s="47"/>
      <c r="AJ35" s="45"/>
      <c r="AK35" s="39"/>
      <c r="AL35" s="45"/>
      <c r="AM35" s="39"/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/>
      <c r="AC36" s="41"/>
      <c r="AD36" s="39"/>
      <c r="AE36" s="43"/>
      <c r="AF36" s="43"/>
      <c r="AG36" s="38"/>
      <c r="AH36" s="39"/>
      <c r="AI36" s="47"/>
      <c r="AJ36" s="45"/>
      <c r="AK36" s="39"/>
      <c r="AL36" s="45"/>
      <c r="AM36" s="39"/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/>
      <c r="AC37" s="41"/>
      <c r="AD37" s="39"/>
      <c r="AE37" s="43"/>
      <c r="AF37" s="43"/>
      <c r="AG37" s="38"/>
      <c r="AH37" s="39"/>
      <c r="AI37" s="47"/>
      <c r="AJ37" s="45"/>
      <c r="AK37" s="39"/>
      <c r="AL37" s="45"/>
      <c r="AM37" s="39"/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114</v>
      </c>
      <c r="C38" s="65">
        <v>41</v>
      </c>
      <c r="D38" s="64">
        <v>34</v>
      </c>
      <c r="E38" s="64">
        <v>32</v>
      </c>
      <c r="F38" s="64">
        <v>7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114</v>
      </c>
      <c r="U38" s="38">
        <v>72</v>
      </c>
      <c r="V38" s="39">
        <v>42</v>
      </c>
      <c r="W38" s="40">
        <f>SUM(X38+Y38+Z38)</f>
        <v>49</v>
      </c>
      <c r="X38" s="38">
        <v>11</v>
      </c>
      <c r="Y38" s="41">
        <v>38</v>
      </c>
      <c r="Z38" s="39">
        <v>0</v>
      </c>
      <c r="AA38" s="62">
        <f>SUM(AB38+AC38+AD38)</f>
        <v>0</v>
      </c>
      <c r="AB38" s="38"/>
      <c r="AC38" s="41"/>
      <c r="AD38" s="39"/>
      <c r="AE38" s="43">
        <v>11</v>
      </c>
      <c r="AF38" s="39">
        <v>0</v>
      </c>
      <c r="AG38" s="38">
        <v>11</v>
      </c>
      <c r="AH38" s="39">
        <v>14</v>
      </c>
      <c r="AI38" s="47">
        <v>155</v>
      </c>
      <c r="AJ38" s="45">
        <v>10</v>
      </c>
      <c r="AK38" s="39">
        <v>0</v>
      </c>
      <c r="AL38" s="45"/>
      <c r="AM38" s="39"/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130</v>
      </c>
      <c r="C39" s="65">
        <v>0</v>
      </c>
      <c r="D39" s="64">
        <v>0</v>
      </c>
      <c r="E39" s="64">
        <v>0</v>
      </c>
      <c r="F39" s="41">
        <v>4</v>
      </c>
      <c r="G39" s="41">
        <v>4</v>
      </c>
      <c r="H39" s="41">
        <v>4</v>
      </c>
      <c r="I39" s="41">
        <v>8</v>
      </c>
      <c r="J39" s="41">
        <v>6</v>
      </c>
      <c r="K39" s="41">
        <v>10</v>
      </c>
      <c r="L39" s="41">
        <v>14</v>
      </c>
      <c r="M39" s="41">
        <v>10</v>
      </c>
      <c r="N39" s="41">
        <v>7</v>
      </c>
      <c r="O39" s="41">
        <v>4</v>
      </c>
      <c r="P39" s="41">
        <v>8</v>
      </c>
      <c r="Q39" s="41">
        <v>15</v>
      </c>
      <c r="R39" s="41">
        <v>10</v>
      </c>
      <c r="S39" s="39">
        <v>26</v>
      </c>
      <c r="T39" s="55">
        <v>130</v>
      </c>
      <c r="U39" s="38">
        <v>55</v>
      </c>
      <c r="V39" s="39">
        <v>75</v>
      </c>
      <c r="W39" s="40">
        <f>SUM(X39+Y39+Z39)</f>
        <v>0</v>
      </c>
      <c r="X39" s="38"/>
      <c r="Y39" s="41"/>
      <c r="Z39" s="39"/>
      <c r="AA39" s="62">
        <f>SUM(AB39+AC39+AD39)</f>
        <v>76</v>
      </c>
      <c r="AB39" s="38">
        <v>38</v>
      </c>
      <c r="AC39" s="41">
        <v>38</v>
      </c>
      <c r="AD39" s="39"/>
      <c r="AE39" s="43">
        <v>38</v>
      </c>
      <c r="AF39" s="66">
        <v>0</v>
      </c>
      <c r="AG39" s="38">
        <v>18</v>
      </c>
      <c r="AH39" s="39">
        <v>13</v>
      </c>
      <c r="AI39" s="47">
        <v>43</v>
      </c>
      <c r="AJ39" s="45">
        <v>0</v>
      </c>
      <c r="AK39" s="39">
        <v>35</v>
      </c>
      <c r="AL39" s="45"/>
      <c r="AM39" s="39">
        <v>12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/>
      <c r="D40" s="64"/>
      <c r="E40" s="6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9"/>
      <c r="T40" s="55"/>
      <c r="U40" s="38"/>
      <c r="V40" s="39"/>
      <c r="W40" s="40">
        <f>SUM(X40+Y40+Z40)</f>
        <v>0</v>
      </c>
      <c r="X40" s="38"/>
      <c r="Y40" s="41"/>
      <c r="Z40" s="39"/>
      <c r="AA40" s="62">
        <f>SUM(AB40+AC40+AD40)</f>
        <v>0</v>
      </c>
      <c r="AB40" s="38"/>
      <c r="AC40" s="41"/>
      <c r="AD40" s="39"/>
      <c r="AE40" s="43"/>
      <c r="AF40" s="39"/>
      <c r="AG40" s="38"/>
      <c r="AH40" s="39"/>
      <c r="AI40" s="47"/>
      <c r="AJ40" s="45"/>
      <c r="AK40" s="39"/>
      <c r="AL40" s="45"/>
      <c r="AM40" s="39"/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26</v>
      </c>
      <c r="C41" s="65">
        <v>0</v>
      </c>
      <c r="D41" s="64">
        <v>6</v>
      </c>
      <c r="E41" s="64">
        <v>8</v>
      </c>
      <c r="F41" s="41">
        <v>12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26</v>
      </c>
      <c r="U41" s="38">
        <v>15</v>
      </c>
      <c r="V41" s="39">
        <v>11</v>
      </c>
      <c r="W41" s="40">
        <f>SUM(X41+Y41+Z41)</f>
        <v>0</v>
      </c>
      <c r="X41" s="38"/>
      <c r="Y41" s="41"/>
      <c r="Z41" s="39"/>
      <c r="AA41" s="62">
        <f>SUM(AB41+AC41+AD41)</f>
        <v>0</v>
      </c>
      <c r="AB41" s="38">
        <v>0</v>
      </c>
      <c r="AC41" s="41">
        <v>0</v>
      </c>
      <c r="AD41" s="39"/>
      <c r="AE41" s="43">
        <v>0</v>
      </c>
      <c r="AF41" s="39">
        <v>0</v>
      </c>
      <c r="AG41" s="38">
        <v>3</v>
      </c>
      <c r="AH41" s="39">
        <v>2</v>
      </c>
      <c r="AI41" s="47">
        <v>12</v>
      </c>
      <c r="AJ41" s="45">
        <v>0</v>
      </c>
      <c r="AK41" s="39">
        <v>0</v>
      </c>
      <c r="AL41" s="45"/>
      <c r="AM41" s="39"/>
      <c r="AN41" s="48"/>
      <c r="AO41" s="48"/>
      <c r="AP41" s="48"/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151</v>
      </c>
      <c r="C42" s="38">
        <v>0</v>
      </c>
      <c r="D42" s="41">
        <v>0</v>
      </c>
      <c r="E42" s="41">
        <v>0</v>
      </c>
      <c r="F42" s="41">
        <v>5</v>
      </c>
      <c r="G42" s="41">
        <v>18</v>
      </c>
      <c r="H42" s="41">
        <v>17</v>
      </c>
      <c r="I42" s="41">
        <v>8</v>
      </c>
      <c r="J42" s="41">
        <v>16</v>
      </c>
      <c r="K42" s="41">
        <v>15</v>
      </c>
      <c r="L42" s="41">
        <v>18</v>
      </c>
      <c r="M42" s="41">
        <v>16</v>
      </c>
      <c r="N42" s="41">
        <v>17</v>
      </c>
      <c r="O42" s="41">
        <v>12</v>
      </c>
      <c r="P42" s="41">
        <v>6</v>
      </c>
      <c r="Q42" s="41">
        <v>2</v>
      </c>
      <c r="R42" s="41">
        <v>0</v>
      </c>
      <c r="S42" s="39">
        <v>1</v>
      </c>
      <c r="T42" s="55">
        <v>151</v>
      </c>
      <c r="U42" s="38">
        <v>79</v>
      </c>
      <c r="V42" s="39">
        <v>72</v>
      </c>
      <c r="W42" s="40">
        <f t="shared" ref="W42:W67" si="15">SUM(X42+Y42+Z42)</f>
        <v>0</v>
      </c>
      <c r="X42" s="38"/>
      <c r="Y42" s="41"/>
      <c r="Z42" s="39"/>
      <c r="AA42" s="62">
        <f>SUM(AB42+AC42+AD42)</f>
        <v>6</v>
      </c>
      <c r="AB42" s="38">
        <v>4</v>
      </c>
      <c r="AC42" s="41">
        <v>2</v>
      </c>
      <c r="AD42" s="39"/>
      <c r="AE42" s="43">
        <v>2</v>
      </c>
      <c r="AF42" s="39">
        <v>1</v>
      </c>
      <c r="AG42" s="38">
        <v>1</v>
      </c>
      <c r="AH42" s="55">
        <v>21</v>
      </c>
      <c r="AI42" s="47">
        <v>195</v>
      </c>
      <c r="AJ42" s="45">
        <v>0</v>
      </c>
      <c r="AK42" s="39">
        <v>2</v>
      </c>
      <c r="AL42" s="45"/>
      <c r="AM42" s="39">
        <v>14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77</v>
      </c>
      <c r="C43" s="38">
        <v>32</v>
      </c>
      <c r="D43" s="41">
        <v>31</v>
      </c>
      <c r="E43" s="41">
        <v>14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77</v>
      </c>
      <c r="U43" s="38">
        <v>61</v>
      </c>
      <c r="V43" s="39">
        <v>16</v>
      </c>
      <c r="W43" s="40">
        <f t="shared" si="15"/>
        <v>39</v>
      </c>
      <c r="X43" s="38">
        <v>18</v>
      </c>
      <c r="Y43" s="41">
        <v>17</v>
      </c>
      <c r="Z43" s="39">
        <v>4</v>
      </c>
      <c r="AA43" s="62">
        <f t="shared" ref="AA43:AA70" si="16">SUM(AB43+AC43+AD43)</f>
        <v>0</v>
      </c>
      <c r="AB43" s="38">
        <v>0</v>
      </c>
      <c r="AC43" s="41">
        <v>0</v>
      </c>
      <c r="AD43" s="39"/>
      <c r="AE43" s="43">
        <v>18</v>
      </c>
      <c r="AF43" s="48">
        <v>0</v>
      </c>
      <c r="AG43" s="38">
        <v>10</v>
      </c>
      <c r="AH43" s="55">
        <v>6</v>
      </c>
      <c r="AI43" s="47">
        <v>0</v>
      </c>
      <c r="AJ43" s="45">
        <v>0</v>
      </c>
      <c r="AK43" s="39">
        <v>0</v>
      </c>
      <c r="AL43" s="45">
        <v>21</v>
      </c>
      <c r="AM43" s="39"/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586</v>
      </c>
      <c r="C44" s="38">
        <v>0</v>
      </c>
      <c r="D44" s="41">
        <v>0</v>
      </c>
      <c r="E44" s="41">
        <v>0</v>
      </c>
      <c r="F44" s="41">
        <v>11</v>
      </c>
      <c r="G44" s="41">
        <v>9</v>
      </c>
      <c r="H44" s="41">
        <v>13</v>
      </c>
      <c r="I44" s="41">
        <v>17</v>
      </c>
      <c r="J44" s="41">
        <v>29</v>
      </c>
      <c r="K44" s="41">
        <v>48</v>
      </c>
      <c r="L44" s="41">
        <v>62</v>
      </c>
      <c r="M44" s="41">
        <v>66</v>
      </c>
      <c r="N44" s="41">
        <v>59</v>
      </c>
      <c r="O44" s="41">
        <v>70</v>
      </c>
      <c r="P44" s="41">
        <v>73</v>
      </c>
      <c r="Q44" s="41">
        <v>57</v>
      </c>
      <c r="R44" s="41">
        <v>32</v>
      </c>
      <c r="S44" s="39">
        <v>40</v>
      </c>
      <c r="T44" s="55">
        <v>583</v>
      </c>
      <c r="U44" s="38">
        <v>138</v>
      </c>
      <c r="V44" s="39">
        <v>448</v>
      </c>
      <c r="W44" s="40">
        <f t="shared" si="15"/>
        <v>0</v>
      </c>
      <c r="X44" s="38"/>
      <c r="Y44" s="41"/>
      <c r="Z44" s="39"/>
      <c r="AA44" s="62">
        <f t="shared" si="16"/>
        <v>226</v>
      </c>
      <c r="AB44" s="38">
        <v>64</v>
      </c>
      <c r="AC44" s="41">
        <v>162</v>
      </c>
      <c r="AD44" s="39"/>
      <c r="AE44" s="43">
        <v>64</v>
      </c>
      <c r="AF44" s="66">
        <v>20</v>
      </c>
      <c r="AG44" s="38">
        <v>25</v>
      </c>
      <c r="AH44" s="55">
        <v>21</v>
      </c>
      <c r="AI44" s="55">
        <v>170</v>
      </c>
      <c r="AJ44" s="45">
        <v>0</v>
      </c>
      <c r="AK44" s="39">
        <v>17</v>
      </c>
      <c r="AL44" s="45"/>
      <c r="AM44" s="39">
        <v>52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/>
      <c r="D45" s="64"/>
      <c r="E45" s="64"/>
      <c r="F45" s="6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55"/>
      <c r="U45" s="38"/>
      <c r="V45" s="39"/>
      <c r="W45" s="40">
        <f t="shared" si="15"/>
        <v>0</v>
      </c>
      <c r="X45" s="38"/>
      <c r="Y45" s="41"/>
      <c r="Z45" s="39"/>
      <c r="AA45" s="62">
        <f t="shared" si="16"/>
        <v>0</v>
      </c>
      <c r="AB45" s="38"/>
      <c r="AC45" s="41"/>
      <c r="AD45" s="39"/>
      <c r="AE45" s="43"/>
      <c r="AF45" s="39"/>
      <c r="AG45" s="38"/>
      <c r="AH45" s="39"/>
      <c r="AI45" s="47"/>
      <c r="AJ45" s="45"/>
      <c r="AK45" s="39"/>
      <c r="AL45" s="45"/>
      <c r="AM45" s="39"/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/>
      <c r="D46" s="64"/>
      <c r="E46" s="64"/>
      <c r="F46" s="6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9"/>
      <c r="T46" s="55"/>
      <c r="U46" s="38"/>
      <c r="V46" s="39"/>
      <c r="W46" s="40">
        <f t="shared" si="15"/>
        <v>0</v>
      </c>
      <c r="X46" s="38"/>
      <c r="Y46" s="41"/>
      <c r="Z46" s="39"/>
      <c r="AA46" s="62">
        <f t="shared" si="16"/>
        <v>0</v>
      </c>
      <c r="AB46" s="38"/>
      <c r="AC46" s="41"/>
      <c r="AD46" s="39"/>
      <c r="AE46" s="43"/>
      <c r="AF46" s="66"/>
      <c r="AG46" s="38"/>
      <c r="AH46" s="39"/>
      <c r="AI46" s="47"/>
      <c r="AJ46" s="45"/>
      <c r="AK46" s="39"/>
      <c r="AL46" s="38"/>
      <c r="AM46" s="55"/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/>
      <c r="D47" s="64"/>
      <c r="E47" s="64"/>
      <c r="F47" s="64"/>
      <c r="G47" s="64"/>
      <c r="H47" s="64"/>
      <c r="I47" s="64"/>
      <c r="J47" s="64"/>
      <c r="K47" s="64"/>
      <c r="L47" s="41"/>
      <c r="M47" s="41"/>
      <c r="N47" s="41"/>
      <c r="O47" s="41"/>
      <c r="P47" s="41"/>
      <c r="Q47" s="41"/>
      <c r="R47" s="41"/>
      <c r="S47" s="39"/>
      <c r="T47" s="55"/>
      <c r="U47" s="38"/>
      <c r="V47" s="39"/>
      <c r="W47" s="40">
        <f t="shared" si="15"/>
        <v>0</v>
      </c>
      <c r="X47" s="38"/>
      <c r="Y47" s="41"/>
      <c r="Z47" s="39"/>
      <c r="AA47" s="62">
        <f t="shared" si="16"/>
        <v>0</v>
      </c>
      <c r="AB47" s="38"/>
      <c r="AC47" s="41"/>
      <c r="AD47" s="39"/>
      <c r="AE47" s="43"/>
      <c r="AF47" s="39"/>
      <c r="AG47" s="38"/>
      <c r="AH47" s="39"/>
      <c r="AI47" s="47"/>
      <c r="AJ47" s="45"/>
      <c r="AK47" s="39"/>
      <c r="AL47" s="38"/>
      <c r="AM47" s="55"/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/>
      <c r="D48" s="64"/>
      <c r="E48" s="64"/>
      <c r="F48" s="6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9"/>
      <c r="T48" s="51"/>
      <c r="U48" s="58"/>
      <c r="V48" s="48"/>
      <c r="W48" s="31">
        <f t="shared" si="15"/>
        <v>0</v>
      </c>
      <c r="X48" s="58"/>
      <c r="Y48" s="59"/>
      <c r="Z48" s="48"/>
      <c r="AA48" s="62">
        <f t="shared" si="16"/>
        <v>0</v>
      </c>
      <c r="AB48" s="38"/>
      <c r="AC48" s="41"/>
      <c r="AD48" s="39"/>
      <c r="AE48" s="43"/>
      <c r="AF48" s="39"/>
      <c r="AG48" s="38"/>
      <c r="AH48" s="39"/>
      <c r="AI48" s="47"/>
      <c r="AJ48" s="45"/>
      <c r="AK48" s="39"/>
      <c r="AL48" s="38"/>
      <c r="AM48" s="55"/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9"/>
      <c r="T49" s="55"/>
      <c r="U49" s="38"/>
      <c r="V49" s="39"/>
      <c r="W49" s="40">
        <f t="shared" si="15"/>
        <v>0</v>
      </c>
      <c r="X49" s="38"/>
      <c r="Y49" s="41"/>
      <c r="Z49" s="39"/>
      <c r="AA49" s="62">
        <f t="shared" si="16"/>
        <v>0</v>
      </c>
      <c r="AB49" s="38"/>
      <c r="AC49" s="41"/>
      <c r="AD49" s="39"/>
      <c r="AE49" s="43"/>
      <c r="AF49" s="66"/>
      <c r="AG49" s="38"/>
      <c r="AH49" s="39"/>
      <c r="AI49" s="47"/>
      <c r="AJ49" s="45"/>
      <c r="AK49" s="39"/>
      <c r="AL49" s="45"/>
      <c r="AM49" s="39"/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37</v>
      </c>
      <c r="C50" s="38">
        <v>0</v>
      </c>
      <c r="D50" s="41">
        <v>0</v>
      </c>
      <c r="E50" s="41">
        <v>0</v>
      </c>
      <c r="F50" s="41">
        <v>0</v>
      </c>
      <c r="G50" s="41">
        <v>1</v>
      </c>
      <c r="H50" s="41">
        <v>1</v>
      </c>
      <c r="I50" s="41">
        <v>1</v>
      </c>
      <c r="J50" s="41">
        <v>1</v>
      </c>
      <c r="K50" s="41">
        <v>4</v>
      </c>
      <c r="L50" s="41">
        <v>1</v>
      </c>
      <c r="M50" s="41">
        <v>3</v>
      </c>
      <c r="N50" s="41">
        <v>5</v>
      </c>
      <c r="O50" s="41">
        <v>4</v>
      </c>
      <c r="P50" s="41">
        <v>7</v>
      </c>
      <c r="Q50" s="41">
        <v>5</v>
      </c>
      <c r="R50" s="41">
        <v>3</v>
      </c>
      <c r="S50" s="39">
        <v>1</v>
      </c>
      <c r="T50" s="55">
        <v>37</v>
      </c>
      <c r="U50" s="38">
        <v>25</v>
      </c>
      <c r="V50" s="39">
        <v>12</v>
      </c>
      <c r="W50" s="40">
        <f t="shared" si="15"/>
        <v>0</v>
      </c>
      <c r="X50" s="38"/>
      <c r="Y50" s="41"/>
      <c r="Z50" s="39"/>
      <c r="AA50" s="62">
        <f t="shared" si="16"/>
        <v>25</v>
      </c>
      <c r="AB50" s="38">
        <v>4</v>
      </c>
      <c r="AC50" s="41">
        <v>21</v>
      </c>
      <c r="AD50" s="39"/>
      <c r="AE50" s="43">
        <v>3</v>
      </c>
      <c r="AF50" s="39">
        <v>0</v>
      </c>
      <c r="AG50" s="38"/>
      <c r="AH50" s="39"/>
      <c r="AI50" s="47"/>
      <c r="AJ50" s="45">
        <v>0</v>
      </c>
      <c r="AK50" s="39">
        <v>22</v>
      </c>
      <c r="AL50" s="45"/>
      <c r="AM50" s="39">
        <v>7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/>
      <c r="Y51" s="41"/>
      <c r="Z51" s="39"/>
      <c r="AA51" s="62">
        <f t="shared" si="16"/>
        <v>0</v>
      </c>
      <c r="AB51" s="38"/>
      <c r="AC51" s="41"/>
      <c r="AD51" s="39"/>
      <c r="AE51" s="43"/>
      <c r="AF51" s="57"/>
      <c r="AG51" s="38"/>
      <c r="AH51" s="39"/>
      <c r="AI51" s="47"/>
      <c r="AJ51" s="45"/>
      <c r="AK51" s="39"/>
      <c r="AL51" s="69"/>
      <c r="AM51" s="57"/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/>
      <c r="Y52" s="41"/>
      <c r="Z52" s="39"/>
      <c r="AA52" s="62">
        <f t="shared" si="16"/>
        <v>0</v>
      </c>
      <c r="AB52" s="38"/>
      <c r="AC52" s="41"/>
      <c r="AD52" s="39"/>
      <c r="AE52" s="43"/>
      <c r="AF52" s="57"/>
      <c r="AG52" s="38"/>
      <c r="AH52" s="39"/>
      <c r="AI52" s="47"/>
      <c r="AJ52" s="45"/>
      <c r="AK52" s="39"/>
      <c r="AL52" s="69"/>
      <c r="AM52" s="57"/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/>
      <c r="Y53" s="41"/>
      <c r="Z53" s="39"/>
      <c r="AA53" s="62">
        <f t="shared" si="16"/>
        <v>0</v>
      </c>
      <c r="AB53" s="38"/>
      <c r="AC53" s="41"/>
      <c r="AD53" s="39"/>
      <c r="AE53" s="43"/>
      <c r="AF53" s="57"/>
      <c r="AG53" s="38"/>
      <c r="AH53" s="39"/>
      <c r="AI53" s="47"/>
      <c r="AJ53" s="45"/>
      <c r="AK53" s="39"/>
      <c r="AL53" s="69"/>
      <c r="AM53" s="57"/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236</v>
      </c>
      <c r="C54" s="38">
        <v>0</v>
      </c>
      <c r="D54" s="41">
        <v>0</v>
      </c>
      <c r="E54" s="41">
        <v>0</v>
      </c>
      <c r="F54" s="41">
        <v>0</v>
      </c>
      <c r="G54" s="41">
        <v>1</v>
      </c>
      <c r="H54" s="41">
        <v>0</v>
      </c>
      <c r="I54" s="41">
        <v>3</v>
      </c>
      <c r="J54" s="41">
        <v>4</v>
      </c>
      <c r="K54" s="41">
        <v>6</v>
      </c>
      <c r="L54" s="41">
        <v>11</v>
      </c>
      <c r="M54" s="41">
        <v>21</v>
      </c>
      <c r="N54" s="41">
        <v>23</v>
      </c>
      <c r="O54" s="41">
        <v>24</v>
      </c>
      <c r="P54" s="41">
        <v>32</v>
      </c>
      <c r="Q54" s="41">
        <v>36</v>
      </c>
      <c r="R54" s="41">
        <v>25</v>
      </c>
      <c r="S54" s="39">
        <v>50</v>
      </c>
      <c r="T54" s="55">
        <v>236</v>
      </c>
      <c r="U54" s="38">
        <v>115</v>
      </c>
      <c r="V54" s="39">
        <v>121</v>
      </c>
      <c r="W54" s="40">
        <f t="shared" si="15"/>
        <v>0</v>
      </c>
      <c r="X54" s="38"/>
      <c r="Y54" s="41"/>
      <c r="Z54" s="39"/>
      <c r="AA54" s="62">
        <f t="shared" si="16"/>
        <v>84</v>
      </c>
      <c r="AB54" s="38">
        <v>0</v>
      </c>
      <c r="AC54" s="41">
        <v>84</v>
      </c>
      <c r="AD54" s="39"/>
      <c r="AE54" s="43"/>
      <c r="AF54" s="57">
        <v>0</v>
      </c>
      <c r="AG54" s="38">
        <v>4</v>
      </c>
      <c r="AH54" s="39">
        <v>8</v>
      </c>
      <c r="AI54" s="47">
        <v>45</v>
      </c>
      <c r="AJ54" s="45">
        <v>0</v>
      </c>
      <c r="AK54" s="39">
        <v>0</v>
      </c>
      <c r="AL54" s="69"/>
      <c r="AM54" s="57">
        <v>1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246</v>
      </c>
      <c r="C55" s="38">
        <v>0</v>
      </c>
      <c r="D55" s="41">
        <v>0</v>
      </c>
      <c r="E55" s="41">
        <v>0</v>
      </c>
      <c r="F55" s="41">
        <v>13</v>
      </c>
      <c r="G55" s="41">
        <v>37</v>
      </c>
      <c r="H55" s="41">
        <v>82</v>
      </c>
      <c r="I55" s="41">
        <v>51</v>
      </c>
      <c r="J55" s="41">
        <v>40</v>
      </c>
      <c r="K55" s="41">
        <v>22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245</v>
      </c>
      <c r="U55" s="38">
        <v>0</v>
      </c>
      <c r="V55" s="39">
        <v>246</v>
      </c>
      <c r="W55" s="40">
        <f t="shared" si="15"/>
        <v>0</v>
      </c>
      <c r="X55" s="38"/>
      <c r="Y55" s="41"/>
      <c r="Z55" s="39"/>
      <c r="AA55" s="62">
        <f t="shared" si="16"/>
        <v>55</v>
      </c>
      <c r="AB55" s="38">
        <v>29</v>
      </c>
      <c r="AC55" s="41">
        <v>26</v>
      </c>
      <c r="AD55" s="39"/>
      <c r="AE55" s="43">
        <v>21</v>
      </c>
      <c r="AF55" s="57">
        <v>0</v>
      </c>
      <c r="AG55" s="38">
        <v>15</v>
      </c>
      <c r="AH55" s="39">
        <v>23</v>
      </c>
      <c r="AI55" s="47">
        <v>1</v>
      </c>
      <c r="AJ55" s="45">
        <v>0</v>
      </c>
      <c r="AK55" s="39">
        <v>6</v>
      </c>
      <c r="AL55" s="69"/>
      <c r="AM55" s="57">
        <v>29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61</v>
      </c>
      <c r="C56" s="38">
        <v>1</v>
      </c>
      <c r="D56" s="41">
        <v>10</v>
      </c>
      <c r="E56" s="41">
        <v>29</v>
      </c>
      <c r="F56" s="41">
        <v>16</v>
      </c>
      <c r="G56" s="41">
        <v>5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61</v>
      </c>
      <c r="U56" s="38">
        <v>0</v>
      </c>
      <c r="V56" s="39">
        <v>61</v>
      </c>
      <c r="W56" s="40">
        <f t="shared" si="15"/>
        <v>12</v>
      </c>
      <c r="X56" s="38">
        <v>2</v>
      </c>
      <c r="Y56" s="41">
        <v>10</v>
      </c>
      <c r="Z56" s="39"/>
      <c r="AA56" s="62">
        <f t="shared" si="16"/>
        <v>9</v>
      </c>
      <c r="AB56" s="38">
        <v>0</v>
      </c>
      <c r="AC56" s="41">
        <v>9</v>
      </c>
      <c r="AD56" s="39"/>
      <c r="AE56" s="43">
        <v>2</v>
      </c>
      <c r="AF56" s="57">
        <v>0</v>
      </c>
      <c r="AG56" s="38">
        <v>0</v>
      </c>
      <c r="AH56" s="39">
        <v>0</v>
      </c>
      <c r="AI56" s="47">
        <v>1</v>
      </c>
      <c r="AJ56" s="45">
        <v>0</v>
      </c>
      <c r="AK56" s="39">
        <v>0</v>
      </c>
      <c r="AL56" s="69"/>
      <c r="AM56" s="57"/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326</v>
      </c>
      <c r="C57" s="38">
        <v>1</v>
      </c>
      <c r="D57" s="41">
        <v>4</v>
      </c>
      <c r="E57" s="41">
        <v>4</v>
      </c>
      <c r="F57" s="41">
        <v>7</v>
      </c>
      <c r="G57" s="41">
        <v>15</v>
      </c>
      <c r="H57" s="41">
        <v>26</v>
      </c>
      <c r="I57" s="41">
        <v>37</v>
      </c>
      <c r="J57" s="41">
        <v>41</v>
      </c>
      <c r="K57" s="41">
        <v>31</v>
      </c>
      <c r="L57" s="41">
        <v>58</v>
      </c>
      <c r="M57" s="41">
        <v>36</v>
      </c>
      <c r="N57" s="41">
        <v>22</v>
      </c>
      <c r="O57" s="41">
        <v>12</v>
      </c>
      <c r="P57" s="41">
        <v>15</v>
      </c>
      <c r="Q57" s="41">
        <v>8</v>
      </c>
      <c r="R57" s="41">
        <v>5</v>
      </c>
      <c r="S57" s="39">
        <v>4</v>
      </c>
      <c r="T57" s="55">
        <v>326</v>
      </c>
      <c r="U57" s="38">
        <v>0</v>
      </c>
      <c r="V57" s="39">
        <v>326</v>
      </c>
      <c r="W57" s="40">
        <f t="shared" si="15"/>
        <v>0</v>
      </c>
      <c r="X57" s="38">
        <v>0</v>
      </c>
      <c r="Y57" s="41">
        <v>0</v>
      </c>
      <c r="Z57" s="39"/>
      <c r="AA57" s="62">
        <f t="shared" si="16"/>
        <v>117</v>
      </c>
      <c r="AB57" s="38">
        <v>33</v>
      </c>
      <c r="AC57" s="41">
        <v>84</v>
      </c>
      <c r="AD57" s="39"/>
      <c r="AE57" s="43">
        <v>24</v>
      </c>
      <c r="AF57" s="57">
        <v>0</v>
      </c>
      <c r="AG57" s="38">
        <v>26</v>
      </c>
      <c r="AH57" s="39">
        <v>26</v>
      </c>
      <c r="AI57" s="47">
        <v>1</v>
      </c>
      <c r="AJ57" s="45">
        <v>0</v>
      </c>
      <c r="AK57" s="39">
        <v>1</v>
      </c>
      <c r="AL57" s="69"/>
      <c r="AM57" s="57">
        <v>32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537</v>
      </c>
      <c r="C58" s="38">
        <v>16</v>
      </c>
      <c r="D58" s="41">
        <v>9</v>
      </c>
      <c r="E58" s="41">
        <v>9</v>
      </c>
      <c r="F58" s="41">
        <v>7</v>
      </c>
      <c r="G58" s="41">
        <v>9</v>
      </c>
      <c r="H58" s="41">
        <v>6</v>
      </c>
      <c r="I58" s="41">
        <v>21</v>
      </c>
      <c r="J58" s="41">
        <v>15</v>
      </c>
      <c r="K58" s="41">
        <v>14</v>
      </c>
      <c r="L58" s="41">
        <v>23</v>
      </c>
      <c r="M58" s="41">
        <v>34</v>
      </c>
      <c r="N58" s="41">
        <v>63</v>
      </c>
      <c r="O58" s="41">
        <v>46</v>
      </c>
      <c r="P58" s="41">
        <v>44</v>
      </c>
      <c r="Q58" s="41">
        <v>74</v>
      </c>
      <c r="R58" s="41">
        <v>72</v>
      </c>
      <c r="S58" s="39">
        <v>75</v>
      </c>
      <c r="T58" s="55">
        <v>530</v>
      </c>
      <c r="U58" s="38">
        <v>299</v>
      </c>
      <c r="V58" s="39">
        <v>238</v>
      </c>
      <c r="W58" s="40">
        <f t="shared" si="15"/>
        <v>21</v>
      </c>
      <c r="X58" s="38">
        <v>0</v>
      </c>
      <c r="Y58" s="41">
        <v>21</v>
      </c>
      <c r="Z58" s="39"/>
      <c r="AA58" s="62">
        <f t="shared" si="16"/>
        <v>156</v>
      </c>
      <c r="AB58" s="38">
        <v>18</v>
      </c>
      <c r="AC58" s="41">
        <v>138</v>
      </c>
      <c r="AD58" s="39"/>
      <c r="AE58" s="43">
        <v>18</v>
      </c>
      <c r="AF58" s="57">
        <v>6</v>
      </c>
      <c r="AG58" s="38">
        <v>13</v>
      </c>
      <c r="AH58" s="39">
        <v>53</v>
      </c>
      <c r="AI58" s="47">
        <v>135</v>
      </c>
      <c r="AJ58" s="45">
        <v>0</v>
      </c>
      <c r="AK58" s="39">
        <v>7</v>
      </c>
      <c r="AL58" s="69">
        <v>6</v>
      </c>
      <c r="AM58" s="57">
        <v>22</v>
      </c>
      <c r="AN58" s="70"/>
      <c r="AO58" s="39"/>
      <c r="AP58" s="48">
        <v>25</v>
      </c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342</v>
      </c>
      <c r="C59" s="38">
        <v>62</v>
      </c>
      <c r="D59" s="41">
        <v>49</v>
      </c>
      <c r="E59" s="41">
        <v>24</v>
      </c>
      <c r="F59" s="41">
        <v>13</v>
      </c>
      <c r="G59" s="41">
        <v>12</v>
      </c>
      <c r="H59" s="41">
        <v>4</v>
      </c>
      <c r="I59" s="41">
        <v>9</v>
      </c>
      <c r="J59" s="41">
        <v>7</v>
      </c>
      <c r="K59" s="41">
        <v>3</v>
      </c>
      <c r="L59" s="41">
        <v>11</v>
      </c>
      <c r="M59" s="41">
        <v>11</v>
      </c>
      <c r="N59" s="41">
        <v>16</v>
      </c>
      <c r="O59" s="41">
        <v>20</v>
      </c>
      <c r="P59" s="41">
        <v>27</v>
      </c>
      <c r="Q59" s="41">
        <v>32</v>
      </c>
      <c r="R59" s="41">
        <v>20</v>
      </c>
      <c r="S59" s="39">
        <v>22</v>
      </c>
      <c r="T59" s="55">
        <v>342</v>
      </c>
      <c r="U59" s="38">
        <v>155</v>
      </c>
      <c r="V59" s="39">
        <v>187</v>
      </c>
      <c r="W59" s="40">
        <f t="shared" si="15"/>
        <v>65</v>
      </c>
      <c r="X59" s="38">
        <v>31</v>
      </c>
      <c r="Y59" s="41">
        <v>34</v>
      </c>
      <c r="Z59" s="39"/>
      <c r="AA59" s="62">
        <f t="shared" si="16"/>
        <v>104</v>
      </c>
      <c r="AB59" s="38">
        <v>19</v>
      </c>
      <c r="AC59" s="41">
        <v>85</v>
      </c>
      <c r="AD59" s="39"/>
      <c r="AE59" s="43">
        <v>47</v>
      </c>
      <c r="AF59" s="39">
        <v>0</v>
      </c>
      <c r="AG59" s="38">
        <v>23</v>
      </c>
      <c r="AH59" s="39">
        <v>23</v>
      </c>
      <c r="AI59" s="47">
        <v>1</v>
      </c>
      <c r="AJ59" s="45">
        <v>2</v>
      </c>
      <c r="AK59" s="39">
        <v>19</v>
      </c>
      <c r="AL59" s="69">
        <v>17</v>
      </c>
      <c r="AM59" s="57">
        <v>43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175</v>
      </c>
      <c r="C60" s="38">
        <v>77</v>
      </c>
      <c r="D60" s="41">
        <v>52</v>
      </c>
      <c r="E60" s="41">
        <v>45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174</v>
      </c>
      <c r="U60" s="38">
        <v>84</v>
      </c>
      <c r="V60" s="39">
        <v>91</v>
      </c>
      <c r="W60" s="40">
        <f t="shared" si="15"/>
        <v>85</v>
      </c>
      <c r="X60" s="38">
        <v>12</v>
      </c>
      <c r="Y60" s="41">
        <v>73</v>
      </c>
      <c r="Z60" s="39"/>
      <c r="AA60" s="62">
        <f t="shared" si="16"/>
        <v>0</v>
      </c>
      <c r="AB60" s="38"/>
      <c r="AC60" s="41"/>
      <c r="AD60" s="39"/>
      <c r="AE60" s="43">
        <v>10</v>
      </c>
      <c r="AF60" s="39">
        <v>0</v>
      </c>
      <c r="AG60" s="38">
        <v>25</v>
      </c>
      <c r="AH60" s="39">
        <v>3</v>
      </c>
      <c r="AI60" s="47">
        <v>0</v>
      </c>
      <c r="AJ60" s="45">
        <v>0</v>
      </c>
      <c r="AK60" s="39">
        <v>0</v>
      </c>
      <c r="AL60" s="69">
        <v>14</v>
      </c>
      <c r="AM60" s="57"/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534</v>
      </c>
      <c r="C61" s="38">
        <v>0</v>
      </c>
      <c r="D61" s="41">
        <v>0</v>
      </c>
      <c r="E61" s="41">
        <v>0</v>
      </c>
      <c r="F61" s="41">
        <v>26</v>
      </c>
      <c r="G61" s="41">
        <v>19</v>
      </c>
      <c r="H61" s="41">
        <v>21</v>
      </c>
      <c r="I61" s="41">
        <v>23</v>
      </c>
      <c r="J61" s="41">
        <v>20</v>
      </c>
      <c r="K61" s="41">
        <v>27</v>
      </c>
      <c r="L61" s="41">
        <v>45</v>
      </c>
      <c r="M61" s="41">
        <v>49</v>
      </c>
      <c r="N61" s="41">
        <v>57</v>
      </c>
      <c r="O61" s="41">
        <v>50</v>
      </c>
      <c r="P61" s="41">
        <v>48</v>
      </c>
      <c r="Q61" s="41">
        <v>63</v>
      </c>
      <c r="R61" s="41">
        <v>39</v>
      </c>
      <c r="S61" s="39">
        <v>47</v>
      </c>
      <c r="T61" s="55">
        <v>531</v>
      </c>
      <c r="U61" s="38">
        <v>229</v>
      </c>
      <c r="V61" s="39">
        <v>305</v>
      </c>
      <c r="W61" s="40">
        <f t="shared" si="15"/>
        <v>0</v>
      </c>
      <c r="X61" s="38"/>
      <c r="Y61" s="41"/>
      <c r="Z61" s="39"/>
      <c r="AA61" s="62">
        <f t="shared" si="16"/>
        <v>254</v>
      </c>
      <c r="AB61" s="38">
        <v>40</v>
      </c>
      <c r="AC61" s="41">
        <v>146</v>
      </c>
      <c r="AD61" s="39">
        <v>68</v>
      </c>
      <c r="AE61" s="43">
        <v>35</v>
      </c>
      <c r="AF61" s="66">
        <v>22</v>
      </c>
      <c r="AG61" s="38">
        <v>9</v>
      </c>
      <c r="AH61" s="39">
        <v>6</v>
      </c>
      <c r="AI61" s="47">
        <v>17</v>
      </c>
      <c r="AJ61" s="45">
        <v>0</v>
      </c>
      <c r="AK61" s="39">
        <v>57</v>
      </c>
      <c r="AL61" s="69"/>
      <c r="AM61" s="57">
        <v>60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39"/>
      <c r="T62" s="55"/>
      <c r="U62" s="38"/>
      <c r="V62" s="39"/>
      <c r="W62" s="40">
        <f t="shared" si="15"/>
        <v>0</v>
      </c>
      <c r="X62" s="38"/>
      <c r="Y62" s="41"/>
      <c r="Z62" s="39"/>
      <c r="AA62" s="62">
        <f t="shared" si="16"/>
        <v>0</v>
      </c>
      <c r="AB62" s="38"/>
      <c r="AC62" s="41"/>
      <c r="AD62" s="39"/>
      <c r="AE62" s="43"/>
      <c r="AF62" s="57"/>
      <c r="AG62" s="38"/>
      <c r="AH62" s="39"/>
      <c r="AI62" s="47"/>
      <c r="AJ62" s="45"/>
      <c r="AK62" s="39"/>
      <c r="AL62" s="69"/>
      <c r="AM62" s="57"/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480</v>
      </c>
      <c r="C63" s="38">
        <v>0</v>
      </c>
      <c r="D63" s="41">
        <v>0</v>
      </c>
      <c r="E63" s="41">
        <v>0</v>
      </c>
      <c r="F63" s="41">
        <v>8</v>
      </c>
      <c r="G63" s="41">
        <v>12</v>
      </c>
      <c r="H63" s="41">
        <v>6</v>
      </c>
      <c r="I63" s="41">
        <v>11</v>
      </c>
      <c r="J63" s="41">
        <v>17</v>
      </c>
      <c r="K63" s="41">
        <v>26</v>
      </c>
      <c r="L63" s="41">
        <v>18</v>
      </c>
      <c r="M63" s="41">
        <v>26</v>
      </c>
      <c r="N63" s="41">
        <v>48</v>
      </c>
      <c r="O63" s="41">
        <v>43</v>
      </c>
      <c r="P63" s="41">
        <v>54</v>
      </c>
      <c r="Q63" s="41">
        <v>80</v>
      </c>
      <c r="R63" s="41">
        <v>58</v>
      </c>
      <c r="S63" s="39">
        <v>73</v>
      </c>
      <c r="T63" s="55">
        <v>479</v>
      </c>
      <c r="U63" s="38">
        <v>380</v>
      </c>
      <c r="V63" s="39">
        <v>100</v>
      </c>
      <c r="W63" s="40">
        <f t="shared" si="15"/>
        <v>0</v>
      </c>
      <c r="X63" s="38"/>
      <c r="Y63" s="41"/>
      <c r="Z63" s="39"/>
      <c r="AA63" s="62">
        <f t="shared" si="16"/>
        <v>259</v>
      </c>
      <c r="AB63" s="38">
        <v>151</v>
      </c>
      <c r="AC63" s="41">
        <v>108</v>
      </c>
      <c r="AD63" s="39"/>
      <c r="AE63" s="43">
        <v>149</v>
      </c>
      <c r="AF63" s="57">
        <v>12</v>
      </c>
      <c r="AG63" s="38">
        <v>7</v>
      </c>
      <c r="AH63" s="39">
        <v>3</v>
      </c>
      <c r="AI63" s="47">
        <v>0</v>
      </c>
      <c r="AJ63" s="45">
        <v>0</v>
      </c>
      <c r="AK63" s="39">
        <v>15</v>
      </c>
      <c r="AL63" s="69"/>
      <c r="AM63" s="57">
        <v>2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9"/>
      <c r="T64" s="55"/>
      <c r="U64" s="38"/>
      <c r="V64" s="39"/>
      <c r="W64" s="40">
        <f t="shared" si="15"/>
        <v>0</v>
      </c>
      <c r="X64" s="38"/>
      <c r="Y64" s="41"/>
      <c r="Z64" s="39"/>
      <c r="AA64" s="62">
        <f t="shared" si="16"/>
        <v>0</v>
      </c>
      <c r="AB64" s="38"/>
      <c r="AC64" s="41"/>
      <c r="AD64" s="39"/>
      <c r="AE64" s="43"/>
      <c r="AF64" s="57"/>
      <c r="AG64" s="38"/>
      <c r="AH64" s="39"/>
      <c r="AI64" s="47"/>
      <c r="AJ64" s="45"/>
      <c r="AK64" s="39"/>
      <c r="AL64" s="71"/>
      <c r="AM64" s="72"/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56</v>
      </c>
      <c r="C65" s="38">
        <v>0</v>
      </c>
      <c r="D65" s="41">
        <v>0</v>
      </c>
      <c r="E65" s="41">
        <v>0</v>
      </c>
      <c r="F65" s="41">
        <v>1</v>
      </c>
      <c r="G65" s="41">
        <v>3</v>
      </c>
      <c r="H65" s="41">
        <v>5</v>
      </c>
      <c r="I65" s="41">
        <v>7</v>
      </c>
      <c r="J65" s="41">
        <v>7</v>
      </c>
      <c r="K65" s="41">
        <v>7</v>
      </c>
      <c r="L65" s="41">
        <v>8</v>
      </c>
      <c r="M65" s="41">
        <v>4</v>
      </c>
      <c r="N65" s="41">
        <v>9</v>
      </c>
      <c r="O65" s="41">
        <v>5</v>
      </c>
      <c r="P65" s="41">
        <v>0</v>
      </c>
      <c r="Q65" s="41">
        <v>0</v>
      </c>
      <c r="R65" s="41">
        <v>0</v>
      </c>
      <c r="S65" s="39">
        <v>0</v>
      </c>
      <c r="T65" s="55">
        <v>52</v>
      </c>
      <c r="U65" s="38">
        <v>10</v>
      </c>
      <c r="V65" s="39">
        <v>46</v>
      </c>
      <c r="W65" s="40">
        <f t="shared" si="15"/>
        <v>0</v>
      </c>
      <c r="X65" s="38"/>
      <c r="Y65" s="41"/>
      <c r="Z65" s="39"/>
      <c r="AA65" s="62">
        <f t="shared" si="16"/>
        <v>56</v>
      </c>
      <c r="AB65" s="38">
        <v>0</v>
      </c>
      <c r="AC65" s="41">
        <v>56</v>
      </c>
      <c r="AD65" s="39"/>
      <c r="AE65" s="43">
        <v>0</v>
      </c>
      <c r="AF65" s="39">
        <v>0</v>
      </c>
      <c r="AG65" s="38">
        <v>1</v>
      </c>
      <c r="AH65" s="39">
        <v>0</v>
      </c>
      <c r="AI65" s="47">
        <v>1</v>
      </c>
      <c r="AJ65" s="45">
        <v>0</v>
      </c>
      <c r="AK65" s="39">
        <v>0</v>
      </c>
      <c r="AL65" s="71"/>
      <c r="AM65" s="72">
        <v>15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/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/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/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/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/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461" t="s">
        <v>118</v>
      </c>
      <c r="B71" s="462">
        <f t="shared" ref="B71:AA71" si="17">SUM(B11:B70)</f>
        <v>5882</v>
      </c>
      <c r="C71" s="91">
        <f t="shared" si="17"/>
        <v>421</v>
      </c>
      <c r="D71" s="92">
        <f t="shared" si="17"/>
        <v>287</v>
      </c>
      <c r="E71" s="92">
        <f t="shared" si="17"/>
        <v>258</v>
      </c>
      <c r="F71" s="92">
        <f t="shared" si="17"/>
        <v>175</v>
      </c>
      <c r="G71" s="92">
        <f t="shared" si="17"/>
        <v>201</v>
      </c>
      <c r="H71" s="92">
        <f t="shared" si="17"/>
        <v>252</v>
      </c>
      <c r="I71" s="92">
        <f t="shared" si="17"/>
        <v>284</v>
      </c>
      <c r="J71" s="92">
        <f t="shared" si="17"/>
        <v>290</v>
      </c>
      <c r="K71" s="92">
        <f t="shared" si="17"/>
        <v>302</v>
      </c>
      <c r="L71" s="92">
        <f t="shared" si="17"/>
        <v>371</v>
      </c>
      <c r="M71" s="92">
        <f t="shared" si="17"/>
        <v>376</v>
      </c>
      <c r="N71" s="92">
        <f t="shared" si="17"/>
        <v>442</v>
      </c>
      <c r="O71" s="92">
        <f t="shared" si="17"/>
        <v>445</v>
      </c>
      <c r="P71" s="92">
        <f t="shared" si="17"/>
        <v>450</v>
      </c>
      <c r="Q71" s="92">
        <f t="shared" si="17"/>
        <v>499</v>
      </c>
      <c r="R71" s="92">
        <f t="shared" si="17"/>
        <v>369</v>
      </c>
      <c r="S71" s="93">
        <f t="shared" si="17"/>
        <v>460</v>
      </c>
      <c r="T71" s="94">
        <f t="shared" si="17"/>
        <v>5843</v>
      </c>
      <c r="U71" s="95">
        <f t="shared" si="17"/>
        <v>2417</v>
      </c>
      <c r="V71" s="93">
        <f t="shared" si="17"/>
        <v>3465</v>
      </c>
      <c r="W71" s="95">
        <f t="shared" si="17"/>
        <v>384</v>
      </c>
      <c r="X71" s="95">
        <f t="shared" si="17"/>
        <v>93</v>
      </c>
      <c r="Y71" s="92">
        <f t="shared" si="17"/>
        <v>287</v>
      </c>
      <c r="Z71" s="94">
        <f t="shared" si="17"/>
        <v>4</v>
      </c>
      <c r="AA71" s="91">
        <f t="shared" si="17"/>
        <v>1989</v>
      </c>
      <c r="AB71" s="95">
        <f t="shared" ref="AB71:AX71" si="18">SUM(AB11:AB70)</f>
        <v>602</v>
      </c>
      <c r="AC71" s="92">
        <f t="shared" si="18"/>
        <v>1319</v>
      </c>
      <c r="AD71" s="93">
        <f t="shared" si="18"/>
        <v>68</v>
      </c>
      <c r="AE71" s="95">
        <f t="shared" si="18"/>
        <v>653</v>
      </c>
      <c r="AF71" s="93">
        <f t="shared" si="18"/>
        <v>80</v>
      </c>
      <c r="AG71" s="91">
        <f t="shared" si="18"/>
        <v>308</v>
      </c>
      <c r="AH71" s="96">
        <f t="shared" si="18"/>
        <v>356</v>
      </c>
      <c r="AI71" s="96">
        <f t="shared" si="18"/>
        <v>2781</v>
      </c>
      <c r="AJ71" s="95">
        <f t="shared" si="18"/>
        <v>21</v>
      </c>
      <c r="AK71" s="93">
        <f t="shared" si="18"/>
        <v>326</v>
      </c>
      <c r="AL71" s="91">
        <f t="shared" si="18"/>
        <v>76</v>
      </c>
      <c r="AM71" s="96">
        <f t="shared" si="18"/>
        <v>365</v>
      </c>
      <c r="AN71" s="96">
        <f t="shared" si="18"/>
        <v>0</v>
      </c>
      <c r="AO71" s="96">
        <f t="shared" si="18"/>
        <v>0</v>
      </c>
      <c r="AP71" s="96">
        <f t="shared" si="18"/>
        <v>25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463" t="s">
        <v>134</v>
      </c>
      <c r="B73" s="454" t="s">
        <v>118</v>
      </c>
      <c r="C73" s="464" t="s">
        <v>135</v>
      </c>
      <c r="D73" s="465" t="s">
        <v>136</v>
      </c>
      <c r="E73" s="466" t="s">
        <v>137</v>
      </c>
      <c r="F73" s="466" t="s">
        <v>138</v>
      </c>
      <c r="G73" s="466" t="s">
        <v>139</v>
      </c>
      <c r="H73" s="467" t="s">
        <v>140</v>
      </c>
      <c r="I73" s="467" t="s">
        <v>141</v>
      </c>
      <c r="J73" s="467" t="s">
        <v>142</v>
      </c>
      <c r="K73" s="467" t="s">
        <v>143</v>
      </c>
      <c r="L73" s="467" t="s">
        <v>144</v>
      </c>
      <c r="M73" s="467" t="s">
        <v>145</v>
      </c>
      <c r="N73" s="467" t="s">
        <v>146</v>
      </c>
      <c r="O73" s="467" t="s">
        <v>147</v>
      </c>
      <c r="P73" s="467" t="s">
        <v>148</v>
      </c>
      <c r="Q73" s="467" t="s">
        <v>149</v>
      </c>
      <c r="R73" s="467" t="s">
        <v>150</v>
      </c>
      <c r="S73" s="468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469" t="s">
        <v>152</v>
      </c>
      <c r="B74" s="470">
        <f t="shared" ref="B74:B88" si="19">SUM(C74:S74)</f>
        <v>0</v>
      </c>
      <c r="C74" s="460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9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112</v>
      </c>
      <c r="C75" s="38">
        <v>0</v>
      </c>
      <c r="D75" s="41">
        <v>0</v>
      </c>
      <c r="E75" s="41">
        <v>0</v>
      </c>
      <c r="F75" s="41">
        <v>1</v>
      </c>
      <c r="G75" s="41">
        <v>1</v>
      </c>
      <c r="H75" s="41">
        <v>1</v>
      </c>
      <c r="I75" s="41">
        <v>3</v>
      </c>
      <c r="J75" s="41">
        <v>3</v>
      </c>
      <c r="K75" s="41">
        <v>5</v>
      </c>
      <c r="L75" s="41">
        <v>6</v>
      </c>
      <c r="M75" s="41">
        <v>13</v>
      </c>
      <c r="N75" s="41">
        <v>13</v>
      </c>
      <c r="O75" s="41">
        <v>18</v>
      </c>
      <c r="P75" s="41">
        <v>19</v>
      </c>
      <c r="Q75" s="41">
        <v>13</v>
      </c>
      <c r="R75" s="41">
        <v>12</v>
      </c>
      <c r="S75" s="39">
        <v>4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256</v>
      </c>
      <c r="C76" s="38">
        <v>0</v>
      </c>
      <c r="D76" s="41">
        <v>0</v>
      </c>
      <c r="E76" s="41">
        <v>0</v>
      </c>
      <c r="F76" s="41">
        <v>2</v>
      </c>
      <c r="G76" s="41">
        <v>7</v>
      </c>
      <c r="H76" s="41">
        <v>8</v>
      </c>
      <c r="I76" s="41">
        <v>6</v>
      </c>
      <c r="J76" s="41">
        <v>12</v>
      </c>
      <c r="K76" s="41">
        <v>23</v>
      </c>
      <c r="L76" s="41">
        <v>29</v>
      </c>
      <c r="M76" s="41">
        <v>37</v>
      </c>
      <c r="N76" s="41">
        <v>31</v>
      </c>
      <c r="O76" s="41">
        <v>35</v>
      </c>
      <c r="P76" s="41">
        <v>25</v>
      </c>
      <c r="Q76" s="41">
        <v>16</v>
      </c>
      <c r="R76" s="41">
        <v>13</v>
      </c>
      <c r="S76" s="39">
        <v>12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246</v>
      </c>
      <c r="C77" s="38">
        <v>0</v>
      </c>
      <c r="D77" s="41">
        <v>0</v>
      </c>
      <c r="E77" s="41">
        <v>0</v>
      </c>
      <c r="F77" s="41">
        <v>13</v>
      </c>
      <c r="G77" s="41">
        <v>37</v>
      </c>
      <c r="H77" s="41">
        <v>82</v>
      </c>
      <c r="I77" s="41">
        <v>51</v>
      </c>
      <c r="J77" s="41">
        <v>40</v>
      </c>
      <c r="K77" s="41">
        <v>22</v>
      </c>
      <c r="L77" s="41">
        <v>1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169</v>
      </c>
      <c r="C79" s="38">
        <v>0</v>
      </c>
      <c r="D79" s="41">
        <v>0</v>
      </c>
      <c r="E79" s="41">
        <v>0</v>
      </c>
      <c r="F79" s="41">
        <v>2</v>
      </c>
      <c r="G79" s="41">
        <v>2</v>
      </c>
      <c r="H79" s="41">
        <v>0</v>
      </c>
      <c r="I79" s="41">
        <v>2</v>
      </c>
      <c r="J79" s="41">
        <v>4</v>
      </c>
      <c r="K79" s="41">
        <v>5</v>
      </c>
      <c r="L79" s="41">
        <v>5</v>
      </c>
      <c r="M79" s="41">
        <v>7</v>
      </c>
      <c r="N79" s="41">
        <v>17</v>
      </c>
      <c r="O79" s="41">
        <v>14</v>
      </c>
      <c r="P79" s="41">
        <v>25</v>
      </c>
      <c r="Q79" s="41">
        <v>34</v>
      </c>
      <c r="R79" s="41">
        <v>34</v>
      </c>
      <c r="S79" s="39">
        <v>18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228</v>
      </c>
      <c r="C80" s="38">
        <v>0</v>
      </c>
      <c r="D80" s="41">
        <v>0</v>
      </c>
      <c r="E80" s="41">
        <v>0</v>
      </c>
      <c r="F80" s="41">
        <v>0</v>
      </c>
      <c r="G80" s="41">
        <v>1</v>
      </c>
      <c r="H80" s="41">
        <v>0</v>
      </c>
      <c r="I80" s="41">
        <v>3</v>
      </c>
      <c r="J80" s="41">
        <v>4</v>
      </c>
      <c r="K80" s="41">
        <v>5</v>
      </c>
      <c r="L80" s="41">
        <v>10</v>
      </c>
      <c r="M80" s="41">
        <v>19</v>
      </c>
      <c r="N80" s="41">
        <v>22</v>
      </c>
      <c r="O80" s="41">
        <v>23</v>
      </c>
      <c r="P80" s="41">
        <v>31</v>
      </c>
      <c r="Q80" s="41">
        <v>35</v>
      </c>
      <c r="R80" s="41">
        <v>25</v>
      </c>
      <c r="S80" s="39">
        <v>50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152</v>
      </c>
      <c r="C82" s="38">
        <v>0</v>
      </c>
      <c r="D82" s="41">
        <v>0</v>
      </c>
      <c r="E82" s="41">
        <v>0</v>
      </c>
      <c r="F82" s="41">
        <v>0</v>
      </c>
      <c r="G82" s="41">
        <v>4</v>
      </c>
      <c r="H82" s="41">
        <v>16</v>
      </c>
      <c r="I82" s="41">
        <v>30</v>
      </c>
      <c r="J82" s="41">
        <v>19</v>
      </c>
      <c r="K82" s="41">
        <v>16</v>
      </c>
      <c r="L82" s="41">
        <v>23</v>
      </c>
      <c r="M82" s="41">
        <v>14</v>
      </c>
      <c r="N82" s="41">
        <v>6</v>
      </c>
      <c r="O82" s="41">
        <v>9</v>
      </c>
      <c r="P82" s="41">
        <v>9</v>
      </c>
      <c r="Q82" s="41">
        <v>1</v>
      </c>
      <c r="R82" s="41">
        <v>3</v>
      </c>
      <c r="S82" s="39">
        <v>2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0</v>
      </c>
      <c r="C84" s="38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9"/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39</v>
      </c>
      <c r="C85" s="38">
        <v>34</v>
      </c>
      <c r="D85" s="41">
        <v>4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9">
        <v>0</v>
      </c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19</v>
      </c>
      <c r="C86" s="38">
        <v>0</v>
      </c>
      <c r="D86" s="41">
        <v>0</v>
      </c>
      <c r="E86" s="41">
        <v>0</v>
      </c>
      <c r="F86" s="41">
        <v>1</v>
      </c>
      <c r="G86" s="41">
        <v>10</v>
      </c>
      <c r="H86" s="41">
        <v>4</v>
      </c>
      <c r="I86" s="41">
        <v>1</v>
      </c>
      <c r="J86" s="41">
        <v>1</v>
      </c>
      <c r="K86" s="41">
        <v>1</v>
      </c>
      <c r="L86" s="41">
        <v>1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39">
        <v>0</v>
      </c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11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2</v>
      </c>
      <c r="J87" s="41">
        <v>2</v>
      </c>
      <c r="K87" s="41">
        <v>4</v>
      </c>
      <c r="L87" s="41">
        <v>1</v>
      </c>
      <c r="M87" s="41">
        <v>1</v>
      </c>
      <c r="N87" s="41">
        <v>0</v>
      </c>
      <c r="O87" s="41">
        <v>0</v>
      </c>
      <c r="P87" s="41">
        <v>1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268</v>
      </c>
      <c r="C88" s="80">
        <v>0</v>
      </c>
      <c r="D88" s="81">
        <v>0</v>
      </c>
      <c r="E88" s="81">
        <v>0</v>
      </c>
      <c r="F88" s="81">
        <v>5</v>
      </c>
      <c r="G88" s="81">
        <v>12</v>
      </c>
      <c r="H88" s="81">
        <v>19</v>
      </c>
      <c r="I88" s="81">
        <v>26</v>
      </c>
      <c r="J88" s="81">
        <v>39</v>
      </c>
      <c r="K88" s="81">
        <v>34</v>
      </c>
      <c r="L88" s="81">
        <v>32</v>
      </c>
      <c r="M88" s="81">
        <v>31</v>
      </c>
      <c r="N88" s="81">
        <v>32</v>
      </c>
      <c r="O88" s="81">
        <v>34</v>
      </c>
      <c r="P88" s="81">
        <v>4</v>
      </c>
      <c r="Q88" s="81">
        <v>0</v>
      </c>
      <c r="R88" s="81">
        <v>0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462">
        <f t="shared" ref="B89:S89" si="20">SUM(B74:B88)</f>
        <v>1500</v>
      </c>
      <c r="C89" s="91">
        <f t="shared" si="20"/>
        <v>34</v>
      </c>
      <c r="D89" s="92">
        <f t="shared" si="20"/>
        <v>4</v>
      </c>
      <c r="E89" s="92">
        <f t="shared" si="20"/>
        <v>1</v>
      </c>
      <c r="F89" s="92">
        <f t="shared" si="20"/>
        <v>24</v>
      </c>
      <c r="G89" s="92">
        <f t="shared" si="20"/>
        <v>74</v>
      </c>
      <c r="H89" s="92">
        <f t="shared" si="20"/>
        <v>130</v>
      </c>
      <c r="I89" s="92">
        <f t="shared" si="20"/>
        <v>124</v>
      </c>
      <c r="J89" s="92">
        <f t="shared" si="20"/>
        <v>124</v>
      </c>
      <c r="K89" s="92">
        <f t="shared" si="20"/>
        <v>115</v>
      </c>
      <c r="L89" s="92">
        <f t="shared" si="20"/>
        <v>108</v>
      </c>
      <c r="M89" s="92">
        <f t="shared" si="20"/>
        <v>122</v>
      </c>
      <c r="N89" s="92">
        <f t="shared" si="20"/>
        <v>121</v>
      </c>
      <c r="O89" s="92">
        <f t="shared" si="20"/>
        <v>133</v>
      </c>
      <c r="P89" s="92">
        <f t="shared" si="20"/>
        <v>114</v>
      </c>
      <c r="Q89" s="92">
        <f t="shared" si="20"/>
        <v>99</v>
      </c>
      <c r="R89" s="92">
        <f t="shared" si="20"/>
        <v>87</v>
      </c>
      <c r="S89" s="93">
        <f t="shared" si="20"/>
        <v>86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23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28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26" t="s">
        <v>99</v>
      </c>
      <c r="G92" s="727"/>
      <c r="H92" s="726" t="s">
        <v>100</v>
      </c>
      <c r="I92" s="727"/>
      <c r="J92" s="726" t="s">
        <v>101</v>
      </c>
      <c r="K92" s="727"/>
      <c r="L92" s="726" t="s">
        <v>102</v>
      </c>
      <c r="M92" s="727"/>
      <c r="N92" s="726" t="s">
        <v>103</v>
      </c>
      <c r="O92" s="727"/>
      <c r="P92" s="723" t="s">
        <v>104</v>
      </c>
      <c r="Q92" s="724"/>
      <c r="R92" s="723" t="s">
        <v>105</v>
      </c>
      <c r="S92" s="724"/>
      <c r="T92" s="723" t="s">
        <v>106</v>
      </c>
      <c r="U92" s="724"/>
      <c r="V92" s="723" t="s">
        <v>107</v>
      </c>
      <c r="W92" s="724"/>
      <c r="X92" s="723" t="s">
        <v>108</v>
      </c>
      <c r="Y92" s="724"/>
      <c r="Z92" s="723" t="s">
        <v>109</v>
      </c>
      <c r="AA92" s="724"/>
      <c r="AB92" s="723" t="s">
        <v>110</v>
      </c>
      <c r="AC92" s="724"/>
      <c r="AD92" s="723" t="s">
        <v>111</v>
      </c>
      <c r="AE92" s="724"/>
      <c r="AF92" s="723" t="s">
        <v>112</v>
      </c>
      <c r="AG92" s="724"/>
      <c r="AH92" s="723" t="s">
        <v>113</v>
      </c>
      <c r="AI92" s="724"/>
      <c r="AJ92" s="723" t="s">
        <v>114</v>
      </c>
      <c r="AK92" s="724"/>
      <c r="AL92" s="723" t="s">
        <v>115</v>
      </c>
      <c r="AM92" s="728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471" t="s">
        <v>175</v>
      </c>
      <c r="D93" s="467" t="s">
        <v>116</v>
      </c>
      <c r="E93" s="472" t="s">
        <v>117</v>
      </c>
      <c r="F93" s="447" t="s">
        <v>116</v>
      </c>
      <c r="G93" s="450" t="s">
        <v>117</v>
      </c>
      <c r="H93" s="447" t="s">
        <v>116</v>
      </c>
      <c r="I93" s="450" t="s">
        <v>117</v>
      </c>
      <c r="J93" s="447" t="s">
        <v>116</v>
      </c>
      <c r="K93" s="450" t="s">
        <v>117</v>
      </c>
      <c r="L93" s="447" t="s">
        <v>116</v>
      </c>
      <c r="M93" s="450" t="s">
        <v>117</v>
      </c>
      <c r="N93" s="447" t="s">
        <v>116</v>
      </c>
      <c r="O93" s="450" t="s">
        <v>117</v>
      </c>
      <c r="P93" s="447" t="s">
        <v>116</v>
      </c>
      <c r="Q93" s="450" t="s">
        <v>117</v>
      </c>
      <c r="R93" s="447" t="s">
        <v>116</v>
      </c>
      <c r="S93" s="450" t="s">
        <v>117</v>
      </c>
      <c r="T93" s="447" t="s">
        <v>116</v>
      </c>
      <c r="U93" s="450" t="s">
        <v>117</v>
      </c>
      <c r="V93" s="447" t="s">
        <v>116</v>
      </c>
      <c r="W93" s="450" t="s">
        <v>117</v>
      </c>
      <c r="X93" s="447" t="s">
        <v>116</v>
      </c>
      <c r="Y93" s="450" t="s">
        <v>117</v>
      </c>
      <c r="Z93" s="447" t="s">
        <v>116</v>
      </c>
      <c r="AA93" s="450" t="s">
        <v>117</v>
      </c>
      <c r="AB93" s="447" t="s">
        <v>116</v>
      </c>
      <c r="AC93" s="450" t="s">
        <v>117</v>
      </c>
      <c r="AD93" s="447" t="s">
        <v>116</v>
      </c>
      <c r="AE93" s="450" t="s">
        <v>117</v>
      </c>
      <c r="AF93" s="447" t="s">
        <v>116</v>
      </c>
      <c r="AG93" s="450" t="s">
        <v>117</v>
      </c>
      <c r="AH93" s="447" t="s">
        <v>116</v>
      </c>
      <c r="AI93" s="450" t="s">
        <v>117</v>
      </c>
      <c r="AJ93" s="447" t="s">
        <v>116</v>
      </c>
      <c r="AK93" s="450" t="s">
        <v>117</v>
      </c>
      <c r="AL93" s="447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473">
        <f>SUM(D94+E94)</f>
        <v>908</v>
      </c>
      <c r="D94" s="120">
        <f>SUM(F94+H94+J94+L94+N94+P94+R94+T94+V94+X94+Z94+AB94+AD94+AF94+AH94+AJ94+AL94)</f>
        <v>441</v>
      </c>
      <c r="E94" s="121">
        <f>SUM(G94+I94+K94+M94+O94+Q94+S94+U94+W94+Y94+AA94+AC94+AE94+AG94+AI94+AK94+AM94)</f>
        <v>467</v>
      </c>
      <c r="F94" s="122">
        <v>6</v>
      </c>
      <c r="G94" s="123">
        <v>2</v>
      </c>
      <c r="H94" s="122">
        <v>4</v>
      </c>
      <c r="I94" s="123">
        <v>2</v>
      </c>
      <c r="J94" s="122">
        <v>2</v>
      </c>
      <c r="K94" s="44">
        <v>0</v>
      </c>
      <c r="L94" s="122">
        <v>5</v>
      </c>
      <c r="M94" s="44">
        <v>7</v>
      </c>
      <c r="N94" s="122">
        <v>0</v>
      </c>
      <c r="O94" s="44">
        <v>5</v>
      </c>
      <c r="P94" s="122">
        <v>2</v>
      </c>
      <c r="Q94" s="44">
        <v>3</v>
      </c>
      <c r="R94" s="122">
        <v>1</v>
      </c>
      <c r="S94" s="44">
        <v>10</v>
      </c>
      <c r="T94" s="122">
        <v>9</v>
      </c>
      <c r="U94" s="44">
        <v>14</v>
      </c>
      <c r="V94" s="122">
        <v>10</v>
      </c>
      <c r="W94" s="44">
        <v>24</v>
      </c>
      <c r="X94" s="122">
        <v>6</v>
      </c>
      <c r="Y94" s="44">
        <v>17</v>
      </c>
      <c r="Z94" s="122">
        <v>23</v>
      </c>
      <c r="AA94" s="44">
        <v>34</v>
      </c>
      <c r="AB94" s="122">
        <v>36</v>
      </c>
      <c r="AC94" s="44">
        <v>37</v>
      </c>
      <c r="AD94" s="122">
        <v>47</v>
      </c>
      <c r="AE94" s="44">
        <v>48</v>
      </c>
      <c r="AF94" s="122">
        <v>63</v>
      </c>
      <c r="AG94" s="44">
        <v>70</v>
      </c>
      <c r="AH94" s="122">
        <v>93</v>
      </c>
      <c r="AI94" s="44">
        <v>66</v>
      </c>
      <c r="AJ94" s="122">
        <v>61</v>
      </c>
      <c r="AK94" s="44">
        <v>60</v>
      </c>
      <c r="AL94" s="124">
        <v>73</v>
      </c>
      <c r="AM94" s="125">
        <v>68</v>
      </c>
      <c r="AN94" s="123">
        <v>908</v>
      </c>
      <c r="AO94" s="126">
        <v>581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469" t="s">
        <v>178</v>
      </c>
      <c r="C95" s="130">
        <f>SUM(D95:E95)</f>
        <v>209</v>
      </c>
      <c r="D95" s="474"/>
      <c r="E95" s="475">
        <f>SUM(K95+M95+O95+Q95+S95+U95+W95+Y95+AA95+AC95+AE95+AG95+AI95+AK95+AM95)</f>
        <v>209</v>
      </c>
      <c r="F95" s="476"/>
      <c r="G95" s="477"/>
      <c r="H95" s="476"/>
      <c r="I95" s="477"/>
      <c r="J95" s="476"/>
      <c r="K95" s="459"/>
      <c r="L95" s="476"/>
      <c r="M95" s="459">
        <v>10</v>
      </c>
      <c r="N95" s="476"/>
      <c r="O95" s="459">
        <v>31</v>
      </c>
      <c r="P95" s="476"/>
      <c r="Q95" s="459">
        <v>66</v>
      </c>
      <c r="R95" s="476"/>
      <c r="S95" s="459">
        <v>45</v>
      </c>
      <c r="T95" s="476"/>
      <c r="U95" s="459">
        <v>37</v>
      </c>
      <c r="V95" s="476"/>
      <c r="W95" s="459">
        <v>20</v>
      </c>
      <c r="X95" s="476"/>
      <c r="Y95" s="459"/>
      <c r="Z95" s="476"/>
      <c r="AA95" s="459"/>
      <c r="AB95" s="476"/>
      <c r="AC95" s="459"/>
      <c r="AD95" s="476"/>
      <c r="AE95" s="459"/>
      <c r="AF95" s="476"/>
      <c r="AG95" s="459"/>
      <c r="AH95" s="476"/>
      <c r="AI95" s="459"/>
      <c r="AJ95" s="476"/>
      <c r="AK95" s="459"/>
      <c r="AL95" s="476"/>
      <c r="AM95" s="478"/>
      <c r="AN95" s="458">
        <v>209</v>
      </c>
      <c r="AO95" s="479">
        <v>180</v>
      </c>
      <c r="AP95" s="480">
        <v>0</v>
      </c>
      <c r="AQ95" s="458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1</v>
      </c>
      <c r="D96" s="138"/>
      <c r="E96" s="139">
        <f>SUM(K96+M96+O96+Q96+S96+U96+W96+Y96+AA96+AC96+AE96+AG96+AI96+AK96+AM96)</f>
        <v>1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>
        <v>1</v>
      </c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>
        <v>1</v>
      </c>
      <c r="AO96" s="144">
        <v>0</v>
      </c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584</v>
      </c>
      <c r="D97" s="148">
        <f>SUM(F97+H97+J97+L97+N97+P97+R97+T97+V97+X97+Z97+AB97+AD97+AF97+AH97+AJ97+AL97)</f>
        <v>170</v>
      </c>
      <c r="E97" s="149">
        <f>SUM(G97+I97+K97+M97+O97+Q97+S97+U97+W97+Y97+AA97+AC97+AE97+AG97+AI97+AK97+AM97)</f>
        <v>414</v>
      </c>
      <c r="F97" s="38">
        <v>0</v>
      </c>
      <c r="G97" s="39">
        <v>0</v>
      </c>
      <c r="H97" s="38">
        <v>0</v>
      </c>
      <c r="I97" s="39">
        <v>0</v>
      </c>
      <c r="J97" s="38">
        <v>0</v>
      </c>
      <c r="K97" s="39">
        <v>2</v>
      </c>
      <c r="L97" s="38">
        <v>1</v>
      </c>
      <c r="M97" s="39">
        <v>2</v>
      </c>
      <c r="N97" s="38">
        <v>15</v>
      </c>
      <c r="O97" s="39">
        <v>15</v>
      </c>
      <c r="P97" s="38">
        <v>19</v>
      </c>
      <c r="Q97" s="39">
        <v>39</v>
      </c>
      <c r="R97" s="38">
        <v>42</v>
      </c>
      <c r="S97" s="39">
        <v>69</v>
      </c>
      <c r="T97" s="38">
        <v>19</v>
      </c>
      <c r="U97" s="39">
        <v>60</v>
      </c>
      <c r="V97" s="38">
        <v>21</v>
      </c>
      <c r="W97" s="39">
        <v>45</v>
      </c>
      <c r="X97" s="38">
        <v>22</v>
      </c>
      <c r="Y97" s="39">
        <v>61</v>
      </c>
      <c r="Z97" s="38">
        <v>11</v>
      </c>
      <c r="AA97" s="39">
        <v>42</v>
      </c>
      <c r="AB97" s="38">
        <v>12</v>
      </c>
      <c r="AC97" s="39">
        <v>27</v>
      </c>
      <c r="AD97" s="38">
        <v>0</v>
      </c>
      <c r="AE97" s="39">
        <v>21</v>
      </c>
      <c r="AF97" s="38">
        <v>4</v>
      </c>
      <c r="AG97" s="39">
        <v>17</v>
      </c>
      <c r="AH97" s="38">
        <v>3</v>
      </c>
      <c r="AI97" s="39">
        <v>8</v>
      </c>
      <c r="AJ97" s="38">
        <v>1</v>
      </c>
      <c r="AK97" s="39">
        <v>4</v>
      </c>
      <c r="AL97" s="45">
        <v>0</v>
      </c>
      <c r="AM97" s="150">
        <v>2</v>
      </c>
      <c r="AN97" s="55">
        <v>584</v>
      </c>
      <c r="AO97" s="70">
        <v>482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629</v>
      </c>
      <c r="D99" s="160">
        <f t="shared" ref="D99:E103" si="31">SUM(F99+H99+J99+L99+N99+P99+R99+T99+V99+X99+Z99+AB99+AD99+AF99+AH99+AJ99+AL99)</f>
        <v>274</v>
      </c>
      <c r="E99" s="161">
        <f t="shared" si="31"/>
        <v>355</v>
      </c>
      <c r="F99" s="58">
        <v>47</v>
      </c>
      <c r="G99" s="51">
        <v>43</v>
      </c>
      <c r="H99" s="58">
        <v>17</v>
      </c>
      <c r="I99" s="51">
        <v>21</v>
      </c>
      <c r="J99" s="58">
        <v>15</v>
      </c>
      <c r="K99" s="48">
        <v>12</v>
      </c>
      <c r="L99" s="58">
        <v>4</v>
      </c>
      <c r="M99" s="48">
        <v>10</v>
      </c>
      <c r="N99" s="58">
        <v>4</v>
      </c>
      <c r="O99" s="48">
        <v>14</v>
      </c>
      <c r="P99" s="58">
        <v>2</v>
      </c>
      <c r="Q99" s="48">
        <v>9</v>
      </c>
      <c r="R99" s="58">
        <v>7</v>
      </c>
      <c r="S99" s="48">
        <v>13</v>
      </c>
      <c r="T99" s="58">
        <v>7</v>
      </c>
      <c r="U99" s="48">
        <v>17</v>
      </c>
      <c r="V99" s="58">
        <v>5</v>
      </c>
      <c r="W99" s="48">
        <v>16</v>
      </c>
      <c r="X99" s="58">
        <v>10</v>
      </c>
      <c r="Y99" s="48">
        <v>24</v>
      </c>
      <c r="Z99" s="58">
        <v>15</v>
      </c>
      <c r="AA99" s="48">
        <v>32</v>
      </c>
      <c r="AB99" s="58">
        <v>19</v>
      </c>
      <c r="AC99" s="48">
        <v>23</v>
      </c>
      <c r="AD99" s="58">
        <v>19</v>
      </c>
      <c r="AE99" s="48">
        <v>25</v>
      </c>
      <c r="AF99" s="58">
        <v>24</v>
      </c>
      <c r="AG99" s="48">
        <v>33</v>
      </c>
      <c r="AH99" s="58">
        <v>26</v>
      </c>
      <c r="AI99" s="51">
        <v>23</v>
      </c>
      <c r="AJ99" s="58">
        <v>18</v>
      </c>
      <c r="AK99" s="51">
        <v>11</v>
      </c>
      <c r="AL99" s="75">
        <v>35</v>
      </c>
      <c r="AM99" s="143">
        <v>29</v>
      </c>
      <c r="AN99" s="51">
        <v>629</v>
      </c>
      <c r="AO99" s="144">
        <v>485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151</v>
      </c>
      <c r="D100" s="148">
        <f t="shared" si="31"/>
        <v>78</v>
      </c>
      <c r="E100" s="149">
        <f t="shared" si="31"/>
        <v>73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2</v>
      </c>
      <c r="O100" s="39">
        <v>2</v>
      </c>
      <c r="P100" s="38">
        <v>0</v>
      </c>
      <c r="Q100" s="39">
        <v>3</v>
      </c>
      <c r="R100" s="38">
        <v>4</v>
      </c>
      <c r="S100" s="39">
        <v>6</v>
      </c>
      <c r="T100" s="38">
        <v>5</v>
      </c>
      <c r="U100" s="39">
        <v>3</v>
      </c>
      <c r="V100" s="38">
        <v>1</v>
      </c>
      <c r="W100" s="39">
        <v>3</v>
      </c>
      <c r="X100" s="38">
        <v>3</v>
      </c>
      <c r="Y100" s="39">
        <v>7</v>
      </c>
      <c r="Z100" s="38">
        <v>6</v>
      </c>
      <c r="AA100" s="39">
        <v>6</v>
      </c>
      <c r="AB100" s="38">
        <v>3</v>
      </c>
      <c r="AC100" s="55">
        <v>10</v>
      </c>
      <c r="AD100" s="38">
        <v>4</v>
      </c>
      <c r="AE100" s="55">
        <v>9</v>
      </c>
      <c r="AF100" s="38">
        <v>12</v>
      </c>
      <c r="AG100" s="55">
        <v>8</v>
      </c>
      <c r="AH100" s="38">
        <v>14</v>
      </c>
      <c r="AI100" s="55">
        <v>3</v>
      </c>
      <c r="AJ100" s="38">
        <v>8</v>
      </c>
      <c r="AK100" s="55">
        <v>6</v>
      </c>
      <c r="AL100" s="45">
        <v>16</v>
      </c>
      <c r="AM100" s="150">
        <v>7</v>
      </c>
      <c r="AN100" s="55">
        <v>151</v>
      </c>
      <c r="AO100" s="70">
        <v>119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171</v>
      </c>
      <c r="D101" s="164">
        <f t="shared" si="31"/>
        <v>86</v>
      </c>
      <c r="E101" s="149">
        <f t="shared" si="31"/>
        <v>85</v>
      </c>
      <c r="F101" s="38">
        <v>72</v>
      </c>
      <c r="G101" s="55">
        <v>68</v>
      </c>
      <c r="H101" s="38">
        <v>0</v>
      </c>
      <c r="I101" s="55">
        <v>0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2</v>
      </c>
      <c r="W101" s="39">
        <v>0</v>
      </c>
      <c r="X101" s="38">
        <v>0</v>
      </c>
      <c r="Y101" s="39">
        <v>0</v>
      </c>
      <c r="Z101" s="38">
        <v>1</v>
      </c>
      <c r="AA101" s="39">
        <v>3</v>
      </c>
      <c r="AB101" s="38">
        <v>1</v>
      </c>
      <c r="AC101" s="55">
        <v>7</v>
      </c>
      <c r="AD101" s="38">
        <v>3</v>
      </c>
      <c r="AE101" s="55">
        <v>1</v>
      </c>
      <c r="AF101" s="38">
        <v>7</v>
      </c>
      <c r="AG101" s="55">
        <v>0</v>
      </c>
      <c r="AH101" s="38">
        <v>0</v>
      </c>
      <c r="AI101" s="55">
        <v>3</v>
      </c>
      <c r="AJ101" s="38">
        <v>0</v>
      </c>
      <c r="AK101" s="55">
        <v>0</v>
      </c>
      <c r="AL101" s="45">
        <v>0</v>
      </c>
      <c r="AM101" s="150">
        <v>3</v>
      </c>
      <c r="AN101" s="55">
        <v>171</v>
      </c>
      <c r="AO101" s="70">
        <v>137</v>
      </c>
      <c r="AP101" s="56">
        <v>1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67</v>
      </c>
      <c r="D102" s="148">
        <f t="shared" si="31"/>
        <v>33</v>
      </c>
      <c r="E102" s="149">
        <f t="shared" si="31"/>
        <v>34</v>
      </c>
      <c r="F102" s="38">
        <v>0</v>
      </c>
      <c r="G102" s="55">
        <v>0</v>
      </c>
      <c r="H102" s="38">
        <v>0</v>
      </c>
      <c r="I102" s="55">
        <v>0</v>
      </c>
      <c r="J102" s="38">
        <v>0</v>
      </c>
      <c r="K102" s="39">
        <v>0</v>
      </c>
      <c r="L102" s="38">
        <v>0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0</v>
      </c>
      <c r="AA102" s="39">
        <v>1</v>
      </c>
      <c r="AB102" s="38">
        <v>0</v>
      </c>
      <c r="AC102" s="39">
        <v>0</v>
      </c>
      <c r="AD102" s="38">
        <v>0</v>
      </c>
      <c r="AE102" s="39">
        <v>0</v>
      </c>
      <c r="AF102" s="38">
        <v>14</v>
      </c>
      <c r="AG102" s="39">
        <v>12</v>
      </c>
      <c r="AH102" s="38">
        <v>9</v>
      </c>
      <c r="AI102" s="55">
        <v>14</v>
      </c>
      <c r="AJ102" s="38">
        <v>6</v>
      </c>
      <c r="AK102" s="55">
        <v>5</v>
      </c>
      <c r="AL102" s="45">
        <v>4</v>
      </c>
      <c r="AM102" s="150">
        <v>2</v>
      </c>
      <c r="AN102" s="55">
        <v>67</v>
      </c>
      <c r="AO102" s="70">
        <v>0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222</v>
      </c>
      <c r="D103" s="166">
        <f t="shared" si="31"/>
        <v>158</v>
      </c>
      <c r="E103" s="167">
        <f t="shared" si="31"/>
        <v>64</v>
      </c>
      <c r="F103" s="80">
        <v>8</v>
      </c>
      <c r="G103" s="83">
        <v>2</v>
      </c>
      <c r="H103" s="80">
        <v>4</v>
      </c>
      <c r="I103" s="83">
        <v>3</v>
      </c>
      <c r="J103" s="80">
        <v>2</v>
      </c>
      <c r="K103" s="82">
        <v>2</v>
      </c>
      <c r="L103" s="80">
        <v>0</v>
      </c>
      <c r="M103" s="82">
        <v>0</v>
      </c>
      <c r="N103" s="80">
        <v>1</v>
      </c>
      <c r="O103" s="82">
        <v>1</v>
      </c>
      <c r="P103" s="80">
        <v>14</v>
      </c>
      <c r="Q103" s="82">
        <v>1</v>
      </c>
      <c r="R103" s="80">
        <v>5</v>
      </c>
      <c r="S103" s="82">
        <v>3</v>
      </c>
      <c r="T103" s="80">
        <v>3</v>
      </c>
      <c r="U103" s="82">
        <v>2</v>
      </c>
      <c r="V103" s="80">
        <v>1</v>
      </c>
      <c r="W103" s="82">
        <v>3</v>
      </c>
      <c r="X103" s="80">
        <v>6</v>
      </c>
      <c r="Y103" s="82">
        <v>4</v>
      </c>
      <c r="Z103" s="80">
        <v>12</v>
      </c>
      <c r="AA103" s="82">
        <v>5</v>
      </c>
      <c r="AB103" s="80">
        <v>34</v>
      </c>
      <c r="AC103" s="82">
        <v>3</v>
      </c>
      <c r="AD103" s="80">
        <v>13</v>
      </c>
      <c r="AE103" s="82">
        <v>9</v>
      </c>
      <c r="AF103" s="80">
        <v>13</v>
      </c>
      <c r="AG103" s="82">
        <v>2</v>
      </c>
      <c r="AH103" s="80">
        <v>8</v>
      </c>
      <c r="AI103" s="82">
        <v>4</v>
      </c>
      <c r="AJ103" s="80">
        <v>9</v>
      </c>
      <c r="AK103" s="82">
        <v>3</v>
      </c>
      <c r="AL103" s="84">
        <v>25</v>
      </c>
      <c r="AM103" s="168">
        <v>17</v>
      </c>
      <c r="AN103" s="83">
        <v>214</v>
      </c>
      <c r="AO103" s="157">
        <v>110</v>
      </c>
      <c r="AP103" s="158">
        <v>0</v>
      </c>
      <c r="AQ103" s="83">
        <v>0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29" t="s">
        <v>118</v>
      </c>
      <c r="B104" s="730"/>
      <c r="C104" s="169">
        <f t="shared" ref="C104:AQ104" si="32">SUM(C94:C103)</f>
        <v>2942</v>
      </c>
      <c r="D104" s="170">
        <f t="shared" si="32"/>
        <v>1240</v>
      </c>
      <c r="E104" s="153">
        <f t="shared" si="32"/>
        <v>1702</v>
      </c>
      <c r="F104" s="91">
        <f t="shared" si="32"/>
        <v>133</v>
      </c>
      <c r="G104" s="96">
        <f t="shared" si="32"/>
        <v>115</v>
      </c>
      <c r="H104" s="91">
        <f t="shared" si="32"/>
        <v>25</v>
      </c>
      <c r="I104" s="96">
        <f t="shared" si="32"/>
        <v>26</v>
      </c>
      <c r="J104" s="481">
        <f t="shared" si="32"/>
        <v>19</v>
      </c>
      <c r="K104" s="482">
        <f t="shared" si="32"/>
        <v>16</v>
      </c>
      <c r="L104" s="481">
        <f t="shared" si="32"/>
        <v>10</v>
      </c>
      <c r="M104" s="482">
        <f t="shared" si="32"/>
        <v>29</v>
      </c>
      <c r="N104" s="481">
        <f t="shared" si="32"/>
        <v>22</v>
      </c>
      <c r="O104" s="482">
        <f t="shared" si="32"/>
        <v>68</v>
      </c>
      <c r="P104" s="481">
        <f t="shared" si="32"/>
        <v>37</v>
      </c>
      <c r="Q104" s="482">
        <f t="shared" si="32"/>
        <v>121</v>
      </c>
      <c r="R104" s="481">
        <f t="shared" si="32"/>
        <v>59</v>
      </c>
      <c r="S104" s="482">
        <f t="shared" si="32"/>
        <v>147</v>
      </c>
      <c r="T104" s="481">
        <f t="shared" si="32"/>
        <v>43</v>
      </c>
      <c r="U104" s="482">
        <f t="shared" si="32"/>
        <v>133</v>
      </c>
      <c r="V104" s="481">
        <f t="shared" si="32"/>
        <v>40</v>
      </c>
      <c r="W104" s="482">
        <f t="shared" si="32"/>
        <v>111</v>
      </c>
      <c r="X104" s="481">
        <f t="shared" si="32"/>
        <v>47</v>
      </c>
      <c r="Y104" s="482">
        <f t="shared" si="32"/>
        <v>113</v>
      </c>
      <c r="Z104" s="481">
        <f t="shared" si="32"/>
        <v>68</v>
      </c>
      <c r="AA104" s="482">
        <f t="shared" si="32"/>
        <v>123</v>
      </c>
      <c r="AB104" s="481">
        <f t="shared" si="32"/>
        <v>105</v>
      </c>
      <c r="AC104" s="482">
        <f t="shared" si="32"/>
        <v>107</v>
      </c>
      <c r="AD104" s="481">
        <f t="shared" si="32"/>
        <v>86</v>
      </c>
      <c r="AE104" s="482">
        <f t="shared" si="32"/>
        <v>113</v>
      </c>
      <c r="AF104" s="481">
        <f t="shared" si="32"/>
        <v>137</v>
      </c>
      <c r="AG104" s="482">
        <f t="shared" si="32"/>
        <v>142</v>
      </c>
      <c r="AH104" s="481">
        <f t="shared" si="32"/>
        <v>153</v>
      </c>
      <c r="AI104" s="482">
        <f t="shared" si="32"/>
        <v>121</v>
      </c>
      <c r="AJ104" s="481">
        <f t="shared" si="32"/>
        <v>103</v>
      </c>
      <c r="AK104" s="482">
        <f t="shared" si="32"/>
        <v>89</v>
      </c>
      <c r="AL104" s="483">
        <f t="shared" si="32"/>
        <v>153</v>
      </c>
      <c r="AM104" s="484">
        <f t="shared" si="32"/>
        <v>128</v>
      </c>
      <c r="AN104" s="96">
        <f t="shared" si="32"/>
        <v>2934</v>
      </c>
      <c r="AO104" s="175">
        <f t="shared" si="32"/>
        <v>2094</v>
      </c>
      <c r="AP104" s="176">
        <f t="shared" si="32"/>
        <v>1</v>
      </c>
      <c r="AQ104" s="96">
        <f t="shared" si="32"/>
        <v>0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23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28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26" t="s">
        <v>99</v>
      </c>
      <c r="G107" s="727"/>
      <c r="H107" s="726" t="s">
        <v>100</v>
      </c>
      <c r="I107" s="727"/>
      <c r="J107" s="726" t="s">
        <v>101</v>
      </c>
      <c r="K107" s="727"/>
      <c r="L107" s="726" t="s">
        <v>102</v>
      </c>
      <c r="M107" s="727"/>
      <c r="N107" s="726" t="s">
        <v>103</v>
      </c>
      <c r="O107" s="727"/>
      <c r="P107" s="723" t="s">
        <v>104</v>
      </c>
      <c r="Q107" s="724"/>
      <c r="R107" s="723" t="s">
        <v>105</v>
      </c>
      <c r="S107" s="724"/>
      <c r="T107" s="723" t="s">
        <v>106</v>
      </c>
      <c r="U107" s="724"/>
      <c r="V107" s="723" t="s">
        <v>107</v>
      </c>
      <c r="W107" s="724"/>
      <c r="X107" s="723" t="s">
        <v>108</v>
      </c>
      <c r="Y107" s="724"/>
      <c r="Z107" s="723" t="s">
        <v>109</v>
      </c>
      <c r="AA107" s="724"/>
      <c r="AB107" s="723" t="s">
        <v>110</v>
      </c>
      <c r="AC107" s="724"/>
      <c r="AD107" s="723" t="s">
        <v>111</v>
      </c>
      <c r="AE107" s="724"/>
      <c r="AF107" s="723" t="s">
        <v>112</v>
      </c>
      <c r="AG107" s="724"/>
      <c r="AH107" s="723" t="s">
        <v>113</v>
      </c>
      <c r="AI107" s="724"/>
      <c r="AJ107" s="723" t="s">
        <v>114</v>
      </c>
      <c r="AK107" s="724"/>
      <c r="AL107" s="723" t="s">
        <v>115</v>
      </c>
      <c r="AM107" s="728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447" t="s">
        <v>191</v>
      </c>
      <c r="G108" s="486" t="s">
        <v>192</v>
      </c>
      <c r="H108" s="464" t="s">
        <v>191</v>
      </c>
      <c r="I108" s="450" t="s">
        <v>192</v>
      </c>
      <c r="J108" s="447" t="s">
        <v>191</v>
      </c>
      <c r="K108" s="486" t="s">
        <v>192</v>
      </c>
      <c r="L108" s="447" t="s">
        <v>191</v>
      </c>
      <c r="M108" s="486" t="s">
        <v>192</v>
      </c>
      <c r="N108" s="447" t="s">
        <v>191</v>
      </c>
      <c r="O108" s="486" t="s">
        <v>192</v>
      </c>
      <c r="P108" s="464" t="s">
        <v>191</v>
      </c>
      <c r="Q108" s="450" t="s">
        <v>192</v>
      </c>
      <c r="R108" s="464" t="s">
        <v>191</v>
      </c>
      <c r="S108" s="450" t="s">
        <v>192</v>
      </c>
      <c r="T108" s="447" t="s">
        <v>191</v>
      </c>
      <c r="U108" s="486" t="s">
        <v>192</v>
      </c>
      <c r="V108" s="464" t="s">
        <v>191</v>
      </c>
      <c r="W108" s="450" t="s">
        <v>192</v>
      </c>
      <c r="X108" s="464" t="s">
        <v>191</v>
      </c>
      <c r="Y108" s="450" t="s">
        <v>192</v>
      </c>
      <c r="Z108" s="447" t="s">
        <v>191</v>
      </c>
      <c r="AA108" s="486" t="s">
        <v>192</v>
      </c>
      <c r="AB108" s="447" t="s">
        <v>191</v>
      </c>
      <c r="AC108" s="486" t="s">
        <v>192</v>
      </c>
      <c r="AD108" s="464" t="s">
        <v>191</v>
      </c>
      <c r="AE108" s="450" t="s">
        <v>192</v>
      </c>
      <c r="AF108" s="464" t="s">
        <v>191</v>
      </c>
      <c r="AG108" s="450" t="s">
        <v>192</v>
      </c>
      <c r="AH108" s="447" t="s">
        <v>191</v>
      </c>
      <c r="AI108" s="486" t="s">
        <v>192</v>
      </c>
      <c r="AJ108" s="464" t="s">
        <v>191</v>
      </c>
      <c r="AK108" s="450" t="s">
        <v>192</v>
      </c>
      <c r="AL108" s="447" t="s">
        <v>191</v>
      </c>
      <c r="AM108" s="487" t="s">
        <v>192</v>
      </c>
      <c r="AN108" s="668"/>
      <c r="AO108" s="449" t="s">
        <v>193</v>
      </c>
      <c r="AP108" s="486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31" t="s">
        <v>195</v>
      </c>
      <c r="B109" s="488" t="s">
        <v>176</v>
      </c>
      <c r="C109" s="489">
        <f t="shared" ref="C109:C119" si="33">SUM(D109+E109)</f>
        <v>0</v>
      </c>
      <c r="D109" s="490">
        <f t="shared" ref="D109:D117" si="34">SUM(F109+H109+J109+L109+N109+P109+R109+T109+V109+X109+Z109+AB109+AD109+AF109+AH109+AJ109+AL109)</f>
        <v>0</v>
      </c>
      <c r="E109" s="491">
        <f t="shared" ref="E109:E117" si="35">SUM(G109+I109+K109+M109+O109+Q109+S109+U109+W109+Y109+AA109+AC109+AE109+AG109+AI109+AK109+AM109)</f>
        <v>0</v>
      </c>
      <c r="F109" s="460"/>
      <c r="G109" s="458"/>
      <c r="H109" s="460"/>
      <c r="I109" s="458"/>
      <c r="J109" s="460"/>
      <c r="K109" s="459"/>
      <c r="L109" s="460"/>
      <c r="M109" s="459"/>
      <c r="N109" s="460"/>
      <c r="O109" s="459"/>
      <c r="P109" s="460"/>
      <c r="Q109" s="459"/>
      <c r="R109" s="460"/>
      <c r="S109" s="459"/>
      <c r="T109" s="460"/>
      <c r="U109" s="459"/>
      <c r="V109" s="460"/>
      <c r="W109" s="459"/>
      <c r="X109" s="460"/>
      <c r="Y109" s="459"/>
      <c r="Z109" s="460"/>
      <c r="AA109" s="459"/>
      <c r="AB109" s="460"/>
      <c r="AC109" s="459"/>
      <c r="AD109" s="460"/>
      <c r="AE109" s="459"/>
      <c r="AF109" s="460"/>
      <c r="AG109" s="459"/>
      <c r="AH109" s="460"/>
      <c r="AI109" s="459"/>
      <c r="AJ109" s="460"/>
      <c r="AK109" s="459"/>
      <c r="AL109" s="492"/>
      <c r="AM109" s="478"/>
      <c r="AN109" s="458"/>
      <c r="AO109" s="480"/>
      <c r="AP109" s="458"/>
      <c r="AQ109" s="480"/>
      <c r="AR109" s="458"/>
      <c r="AS109" s="458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11</v>
      </c>
      <c r="D110" s="166">
        <f t="shared" si="34"/>
        <v>2</v>
      </c>
      <c r="E110" s="167">
        <f t="shared" si="35"/>
        <v>9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1</v>
      </c>
      <c r="L110" s="80">
        <v>0</v>
      </c>
      <c r="M110" s="82">
        <v>1</v>
      </c>
      <c r="N110" s="80">
        <v>2</v>
      </c>
      <c r="O110" s="82">
        <v>1</v>
      </c>
      <c r="P110" s="80">
        <v>0</v>
      </c>
      <c r="Q110" s="82">
        <v>0</v>
      </c>
      <c r="R110" s="80">
        <v>0</v>
      </c>
      <c r="S110" s="82">
        <v>1</v>
      </c>
      <c r="T110" s="80">
        <v>0</v>
      </c>
      <c r="U110" s="82">
        <v>4</v>
      </c>
      <c r="V110" s="80">
        <v>0</v>
      </c>
      <c r="W110" s="82">
        <v>1</v>
      </c>
      <c r="X110" s="80">
        <v>0</v>
      </c>
      <c r="Y110" s="82">
        <v>0</v>
      </c>
      <c r="Z110" s="80">
        <v>0</v>
      </c>
      <c r="AA110" s="82">
        <v>0</v>
      </c>
      <c r="AB110" s="80">
        <v>0</v>
      </c>
      <c r="AC110" s="82">
        <v>0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11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32" t="s">
        <v>196</v>
      </c>
      <c r="B111" s="488" t="s">
        <v>176</v>
      </c>
      <c r="C111" s="489">
        <f t="shared" si="33"/>
        <v>0</v>
      </c>
      <c r="D111" s="490">
        <f t="shared" si="34"/>
        <v>0</v>
      </c>
      <c r="E111" s="491">
        <f>SUM(G111+I111+K111+M111+O111+Q111+S111+U111+W111+Y111+AA111+AC111+AE111+AG111+AI111+AK111+AM111)</f>
        <v>0</v>
      </c>
      <c r="F111" s="460"/>
      <c r="G111" s="458"/>
      <c r="H111" s="460"/>
      <c r="I111" s="458"/>
      <c r="J111" s="460"/>
      <c r="K111" s="459"/>
      <c r="L111" s="460"/>
      <c r="M111" s="459"/>
      <c r="N111" s="460"/>
      <c r="O111" s="459"/>
      <c r="P111" s="460"/>
      <c r="Q111" s="459"/>
      <c r="R111" s="460"/>
      <c r="S111" s="459"/>
      <c r="T111" s="460"/>
      <c r="U111" s="459"/>
      <c r="V111" s="460"/>
      <c r="W111" s="459"/>
      <c r="X111" s="460"/>
      <c r="Y111" s="459"/>
      <c r="Z111" s="460"/>
      <c r="AA111" s="459"/>
      <c r="AB111" s="460"/>
      <c r="AC111" s="459"/>
      <c r="AD111" s="460"/>
      <c r="AE111" s="459"/>
      <c r="AF111" s="460"/>
      <c r="AG111" s="459"/>
      <c r="AH111" s="460"/>
      <c r="AI111" s="459"/>
      <c r="AJ111" s="460"/>
      <c r="AK111" s="459"/>
      <c r="AL111" s="492"/>
      <c r="AM111" s="478"/>
      <c r="AN111" s="458"/>
      <c r="AO111" s="480"/>
      <c r="AP111" s="458"/>
      <c r="AQ111" s="480"/>
      <c r="AR111" s="458"/>
      <c r="AS111" s="458"/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>
        <v>0</v>
      </c>
      <c r="G112" s="55">
        <v>0</v>
      </c>
      <c r="H112" s="38">
        <v>0</v>
      </c>
      <c r="I112" s="55">
        <v>0</v>
      </c>
      <c r="J112" s="38">
        <v>0</v>
      </c>
      <c r="K112" s="39">
        <v>0</v>
      </c>
      <c r="L112" s="38">
        <v>0</v>
      </c>
      <c r="M112" s="39">
        <v>0</v>
      </c>
      <c r="N112" s="38">
        <v>0</v>
      </c>
      <c r="O112" s="39">
        <v>0</v>
      </c>
      <c r="P112" s="38">
        <v>0</v>
      </c>
      <c r="Q112" s="39">
        <v>0</v>
      </c>
      <c r="R112" s="38">
        <v>0</v>
      </c>
      <c r="S112" s="39">
        <v>0</v>
      </c>
      <c r="T112" s="38">
        <v>0</v>
      </c>
      <c r="U112" s="39">
        <v>0</v>
      </c>
      <c r="V112" s="38">
        <v>0</v>
      </c>
      <c r="W112" s="39">
        <v>0</v>
      </c>
      <c r="X112" s="38">
        <v>0</v>
      </c>
      <c r="Y112" s="39">
        <v>0</v>
      </c>
      <c r="Z112" s="38">
        <v>0</v>
      </c>
      <c r="AA112" s="39">
        <v>0</v>
      </c>
      <c r="AB112" s="38">
        <v>0</v>
      </c>
      <c r="AC112" s="39">
        <v>0</v>
      </c>
      <c r="AD112" s="38">
        <v>0</v>
      </c>
      <c r="AE112" s="39">
        <v>0</v>
      </c>
      <c r="AF112" s="38">
        <v>0</v>
      </c>
      <c r="AG112" s="39">
        <v>0</v>
      </c>
      <c r="AH112" s="38">
        <v>0</v>
      </c>
      <c r="AI112" s="39">
        <v>0</v>
      </c>
      <c r="AJ112" s="38">
        <v>0</v>
      </c>
      <c r="AK112" s="39">
        <v>0</v>
      </c>
      <c r="AL112" s="45">
        <v>0</v>
      </c>
      <c r="AM112" s="150">
        <v>0</v>
      </c>
      <c r="AN112" s="55">
        <v>0</v>
      </c>
      <c r="AO112" s="56">
        <v>0</v>
      </c>
      <c r="AP112" s="55">
        <v>0</v>
      </c>
      <c r="AQ112" s="56">
        <v>0</v>
      </c>
      <c r="AR112" s="55"/>
      <c r="AS112" s="55"/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/>
      <c r="AS113" s="83"/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488" t="s">
        <v>176</v>
      </c>
      <c r="C114" s="489">
        <f t="shared" si="33"/>
        <v>0</v>
      </c>
      <c r="D114" s="490">
        <f t="shared" si="34"/>
        <v>0</v>
      </c>
      <c r="E114" s="491">
        <f t="shared" si="35"/>
        <v>0</v>
      </c>
      <c r="F114" s="460"/>
      <c r="G114" s="458"/>
      <c r="H114" s="460"/>
      <c r="I114" s="458"/>
      <c r="J114" s="460"/>
      <c r="K114" s="459"/>
      <c r="L114" s="460"/>
      <c r="M114" s="459"/>
      <c r="N114" s="460"/>
      <c r="O114" s="459"/>
      <c r="P114" s="460"/>
      <c r="Q114" s="459"/>
      <c r="R114" s="460"/>
      <c r="S114" s="459"/>
      <c r="T114" s="460"/>
      <c r="U114" s="459"/>
      <c r="V114" s="460"/>
      <c r="W114" s="458"/>
      <c r="X114" s="460"/>
      <c r="Y114" s="459"/>
      <c r="Z114" s="460"/>
      <c r="AA114" s="459"/>
      <c r="AB114" s="460"/>
      <c r="AC114" s="459"/>
      <c r="AD114" s="460"/>
      <c r="AE114" s="459"/>
      <c r="AF114" s="460"/>
      <c r="AG114" s="459"/>
      <c r="AH114" s="460"/>
      <c r="AI114" s="459"/>
      <c r="AJ114" s="460"/>
      <c r="AK114" s="459"/>
      <c r="AL114" s="492"/>
      <c r="AM114" s="478"/>
      <c r="AN114" s="458"/>
      <c r="AO114" s="480"/>
      <c r="AP114" s="458"/>
      <c r="AQ114" s="480"/>
      <c r="AR114" s="458"/>
      <c r="AS114" s="458"/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208</v>
      </c>
      <c r="D115" s="148">
        <f t="shared" si="34"/>
        <v>161</v>
      </c>
      <c r="E115" s="149">
        <f t="shared" si="35"/>
        <v>47</v>
      </c>
      <c r="F115" s="80">
        <v>0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1</v>
      </c>
      <c r="M115" s="82">
        <v>0</v>
      </c>
      <c r="N115" s="80">
        <v>13</v>
      </c>
      <c r="O115" s="82">
        <v>0</v>
      </c>
      <c r="P115" s="80">
        <v>19</v>
      </c>
      <c r="Q115" s="82">
        <v>4</v>
      </c>
      <c r="R115" s="80">
        <v>37</v>
      </c>
      <c r="S115" s="82">
        <v>9</v>
      </c>
      <c r="T115" s="80">
        <v>18</v>
      </c>
      <c r="U115" s="82">
        <v>11</v>
      </c>
      <c r="V115" s="80">
        <v>21</v>
      </c>
      <c r="W115" s="82">
        <v>7</v>
      </c>
      <c r="X115" s="80">
        <v>22</v>
      </c>
      <c r="Y115" s="82">
        <v>9</v>
      </c>
      <c r="Z115" s="80">
        <v>10</v>
      </c>
      <c r="AA115" s="82">
        <v>4</v>
      </c>
      <c r="AB115" s="80">
        <v>12</v>
      </c>
      <c r="AC115" s="82">
        <v>1</v>
      </c>
      <c r="AD115" s="80">
        <v>0</v>
      </c>
      <c r="AE115" s="82">
        <v>2</v>
      </c>
      <c r="AF115" s="80">
        <v>4</v>
      </c>
      <c r="AG115" s="82">
        <v>0</v>
      </c>
      <c r="AH115" s="80">
        <v>3</v>
      </c>
      <c r="AI115" s="82">
        <v>0</v>
      </c>
      <c r="AJ115" s="80">
        <v>1</v>
      </c>
      <c r="AK115" s="82">
        <v>0</v>
      </c>
      <c r="AL115" s="84">
        <v>0</v>
      </c>
      <c r="AM115" s="168">
        <v>0</v>
      </c>
      <c r="AN115" s="83">
        <v>208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488" t="s">
        <v>176</v>
      </c>
      <c r="C116" s="489">
        <f t="shared" si="33"/>
        <v>0</v>
      </c>
      <c r="D116" s="490">
        <f t="shared" si="34"/>
        <v>0</v>
      </c>
      <c r="E116" s="491">
        <f t="shared" si="35"/>
        <v>0</v>
      </c>
      <c r="F116" s="460"/>
      <c r="G116" s="458"/>
      <c r="H116" s="460"/>
      <c r="I116" s="458"/>
      <c r="J116" s="460"/>
      <c r="K116" s="459"/>
      <c r="L116" s="460"/>
      <c r="M116" s="459"/>
      <c r="N116" s="460"/>
      <c r="O116" s="459"/>
      <c r="P116" s="460"/>
      <c r="Q116" s="459"/>
      <c r="R116" s="460"/>
      <c r="S116" s="459"/>
      <c r="T116" s="460"/>
      <c r="U116" s="459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458"/>
      <c r="AO116" s="480"/>
      <c r="AP116" s="458"/>
      <c r="AQ116" s="480"/>
      <c r="AR116" s="458"/>
      <c r="AS116" s="458"/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11</v>
      </c>
      <c r="D117" s="148">
        <f t="shared" si="34"/>
        <v>7</v>
      </c>
      <c r="E117" s="149">
        <f t="shared" si="35"/>
        <v>4</v>
      </c>
      <c r="F117" s="80">
        <v>0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0</v>
      </c>
      <c r="O117" s="82">
        <v>1</v>
      </c>
      <c r="P117" s="80">
        <v>0</v>
      </c>
      <c r="Q117" s="82">
        <v>0</v>
      </c>
      <c r="R117" s="80">
        <v>5</v>
      </c>
      <c r="S117" s="82">
        <v>0</v>
      </c>
      <c r="T117" s="80">
        <v>1</v>
      </c>
      <c r="U117" s="82">
        <v>0</v>
      </c>
      <c r="V117" s="191">
        <v>0</v>
      </c>
      <c r="W117" s="51">
        <v>2</v>
      </c>
      <c r="X117" s="58">
        <v>0</v>
      </c>
      <c r="Y117" s="48">
        <v>1</v>
      </c>
      <c r="Z117" s="58">
        <v>1</v>
      </c>
      <c r="AA117" s="48">
        <v>0</v>
      </c>
      <c r="AB117" s="58">
        <v>0</v>
      </c>
      <c r="AC117" s="48">
        <v>0</v>
      </c>
      <c r="AD117" s="58">
        <v>0</v>
      </c>
      <c r="AE117" s="48">
        <v>0</v>
      </c>
      <c r="AF117" s="58">
        <v>0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11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494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20291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A60BEB87-9E32-4B06-BF0E-C3D051B5CAA6}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",[6]NOMBRE!B6," - ","( ",[6]NOMBRE!C6,[6]NOMBRE!D6," )")</f>
        <v>MES: ABRIL - ( 04 )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",[6]NOMBRE!B7)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19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21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22" t="s">
        <v>91</v>
      </c>
      <c r="AU8" s="722"/>
      <c r="AV8" s="722"/>
      <c r="AW8" s="722" t="s">
        <v>92</v>
      </c>
      <c r="AX8" s="72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23" t="s">
        <v>96</v>
      </c>
      <c r="V9" s="724"/>
      <c r="W9" s="725" t="s">
        <v>97</v>
      </c>
      <c r="X9" s="725"/>
      <c r="Y9" s="725"/>
      <c r="Z9" s="724"/>
      <c r="AA9" s="723" t="s">
        <v>98</v>
      </c>
      <c r="AB9" s="725"/>
      <c r="AC9" s="725"/>
      <c r="AD9" s="724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22"/>
      <c r="AU9" s="722"/>
      <c r="AV9" s="722"/>
      <c r="AW9" s="722"/>
      <c r="AX9" s="722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464" t="s">
        <v>99</v>
      </c>
      <c r="D10" s="465" t="s">
        <v>100</v>
      </c>
      <c r="E10" s="466" t="s">
        <v>101</v>
      </c>
      <c r="F10" s="466" t="s">
        <v>102</v>
      </c>
      <c r="G10" s="466" t="s">
        <v>103</v>
      </c>
      <c r="H10" s="467" t="s">
        <v>104</v>
      </c>
      <c r="I10" s="467" t="s">
        <v>105</v>
      </c>
      <c r="J10" s="467" t="s">
        <v>106</v>
      </c>
      <c r="K10" s="467" t="s">
        <v>107</v>
      </c>
      <c r="L10" s="467" t="s">
        <v>108</v>
      </c>
      <c r="M10" s="467" t="s">
        <v>109</v>
      </c>
      <c r="N10" s="467" t="s">
        <v>110</v>
      </c>
      <c r="O10" s="467" t="s">
        <v>111</v>
      </c>
      <c r="P10" s="467" t="s">
        <v>112</v>
      </c>
      <c r="Q10" s="467" t="s">
        <v>113</v>
      </c>
      <c r="R10" s="467" t="s">
        <v>114</v>
      </c>
      <c r="S10" s="468" t="s">
        <v>115</v>
      </c>
      <c r="T10" s="671"/>
      <c r="U10" s="496" t="s">
        <v>116</v>
      </c>
      <c r="V10" s="486" t="s">
        <v>117</v>
      </c>
      <c r="W10" s="495" t="s">
        <v>118</v>
      </c>
      <c r="X10" s="471" t="s">
        <v>119</v>
      </c>
      <c r="Y10" s="466" t="s">
        <v>120</v>
      </c>
      <c r="Z10" s="486" t="s">
        <v>121</v>
      </c>
      <c r="AA10" s="471" t="s">
        <v>118</v>
      </c>
      <c r="AB10" s="471" t="s">
        <v>119</v>
      </c>
      <c r="AC10" s="466" t="s">
        <v>120</v>
      </c>
      <c r="AD10" s="486" t="s">
        <v>121</v>
      </c>
      <c r="AE10" s="497" t="s">
        <v>10</v>
      </c>
      <c r="AF10" s="498" t="s">
        <v>122</v>
      </c>
      <c r="AG10" s="499" t="s">
        <v>123</v>
      </c>
      <c r="AH10" s="500" t="s">
        <v>124</v>
      </c>
      <c r="AI10" s="671"/>
      <c r="AJ10" s="464" t="s">
        <v>125</v>
      </c>
      <c r="AK10" s="486" t="s">
        <v>126</v>
      </c>
      <c r="AL10" s="464" t="s">
        <v>125</v>
      </c>
      <c r="AM10" s="486" t="s">
        <v>126</v>
      </c>
      <c r="AN10" s="501" t="s">
        <v>127</v>
      </c>
      <c r="AO10" s="501" t="s">
        <v>128</v>
      </c>
      <c r="AP10" s="671"/>
      <c r="AQ10" s="671"/>
      <c r="AR10" s="502" t="s">
        <v>97</v>
      </c>
      <c r="AS10" s="503" t="s">
        <v>129</v>
      </c>
      <c r="AT10" s="504" t="s">
        <v>130</v>
      </c>
      <c r="AU10" s="505" t="s">
        <v>131</v>
      </c>
      <c r="AV10" s="506" t="s">
        <v>132</v>
      </c>
      <c r="AW10" s="464" t="s">
        <v>125</v>
      </c>
      <c r="AX10" s="486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136</v>
      </c>
      <c r="C11" s="460">
        <v>46</v>
      </c>
      <c r="D11" s="507">
        <v>41</v>
      </c>
      <c r="E11" s="507">
        <v>38</v>
      </c>
      <c r="F11" s="507">
        <v>11</v>
      </c>
      <c r="G11" s="456">
        <v>0</v>
      </c>
      <c r="H11" s="456">
        <v>0</v>
      </c>
      <c r="I11" s="456">
        <v>0</v>
      </c>
      <c r="J11" s="456">
        <v>0</v>
      </c>
      <c r="K11" s="456">
        <v>0</v>
      </c>
      <c r="L11" s="456">
        <v>0</v>
      </c>
      <c r="M11" s="456">
        <v>0</v>
      </c>
      <c r="N11" s="456">
        <v>0</v>
      </c>
      <c r="O11" s="456">
        <v>0</v>
      </c>
      <c r="P11" s="456">
        <v>0</v>
      </c>
      <c r="Q11" s="456">
        <v>0</v>
      </c>
      <c r="R11" s="456">
        <v>0</v>
      </c>
      <c r="S11" s="457">
        <v>0</v>
      </c>
      <c r="T11" s="458">
        <v>136</v>
      </c>
      <c r="U11" s="38">
        <v>54</v>
      </c>
      <c r="V11" s="39">
        <v>82</v>
      </c>
      <c r="W11" s="40">
        <f t="shared" ref="W11:W36" si="0">SUM(X11+Y11+Z11)</f>
        <v>34</v>
      </c>
      <c r="X11" s="38">
        <v>6</v>
      </c>
      <c r="Y11" s="41">
        <v>28</v>
      </c>
      <c r="Z11" s="39">
        <v>0</v>
      </c>
      <c r="AA11" s="42">
        <f t="shared" ref="AA11:AA37" si="1">SUM(AB11+AC11+AD11)</f>
        <v>0</v>
      </c>
      <c r="AB11" s="38"/>
      <c r="AC11" s="41"/>
      <c r="AD11" s="39"/>
      <c r="AE11" s="43">
        <v>6</v>
      </c>
      <c r="AF11" s="44">
        <v>0</v>
      </c>
      <c r="AG11" s="45">
        <v>14</v>
      </c>
      <c r="AH11" s="459">
        <v>13</v>
      </c>
      <c r="AI11" s="47">
        <v>60</v>
      </c>
      <c r="AJ11" s="45">
        <v>0</v>
      </c>
      <c r="AK11" s="459">
        <v>0</v>
      </c>
      <c r="AL11" s="45">
        <v>3</v>
      </c>
      <c r="AM11" s="459"/>
      <c r="AN11" s="48"/>
      <c r="AO11" s="48"/>
      <c r="AP11" s="48"/>
      <c r="AQ11" s="48"/>
      <c r="AR11" s="49"/>
      <c r="AS11" s="50"/>
      <c r="AT11" s="460"/>
      <c r="AU11" s="507"/>
      <c r="AV11" s="51"/>
      <c r="AW11" s="45"/>
      <c r="AX11" s="459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430</v>
      </c>
      <c r="C12" s="38">
        <v>0</v>
      </c>
      <c r="D12" s="41">
        <v>0</v>
      </c>
      <c r="E12" s="41">
        <v>0</v>
      </c>
      <c r="F12" s="41">
        <v>5</v>
      </c>
      <c r="G12" s="41">
        <v>26</v>
      </c>
      <c r="H12" s="41">
        <v>26</v>
      </c>
      <c r="I12" s="41">
        <v>33</v>
      </c>
      <c r="J12" s="41">
        <v>42</v>
      </c>
      <c r="K12" s="41">
        <v>31</v>
      </c>
      <c r="L12" s="41">
        <v>34</v>
      </c>
      <c r="M12" s="41">
        <v>33</v>
      </c>
      <c r="N12" s="41">
        <v>41</v>
      </c>
      <c r="O12" s="41">
        <v>31</v>
      </c>
      <c r="P12" s="41">
        <v>38</v>
      </c>
      <c r="Q12" s="41">
        <v>41</v>
      </c>
      <c r="R12" s="41">
        <v>32</v>
      </c>
      <c r="S12" s="39">
        <v>17</v>
      </c>
      <c r="T12" s="55">
        <v>422</v>
      </c>
      <c r="U12" s="38">
        <v>141</v>
      </c>
      <c r="V12" s="39">
        <v>289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175</v>
      </c>
      <c r="AB12" s="38">
        <v>24</v>
      </c>
      <c r="AC12" s="56">
        <v>151</v>
      </c>
      <c r="AD12" s="39">
        <v>0</v>
      </c>
      <c r="AE12" s="43">
        <v>24</v>
      </c>
      <c r="AF12" s="57">
        <v>0</v>
      </c>
      <c r="AG12" s="38">
        <v>15</v>
      </c>
      <c r="AH12" s="39">
        <v>25</v>
      </c>
      <c r="AI12" s="47">
        <v>879</v>
      </c>
      <c r="AJ12" s="45">
        <v>0</v>
      </c>
      <c r="AK12" s="39">
        <v>13</v>
      </c>
      <c r="AL12" s="45"/>
      <c r="AM12" s="39">
        <v>11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50</v>
      </c>
      <c r="C13" s="38">
        <v>50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50</v>
      </c>
      <c r="U13" s="38">
        <v>27</v>
      </c>
      <c r="V13" s="39">
        <v>23</v>
      </c>
      <c r="W13" s="40">
        <f t="shared" si="0"/>
        <v>6</v>
      </c>
      <c r="X13" s="38">
        <v>0</v>
      </c>
      <c r="Y13" s="41">
        <v>6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0</v>
      </c>
      <c r="AH13" s="39">
        <v>8</v>
      </c>
      <c r="AI13" s="47">
        <v>12</v>
      </c>
      <c r="AJ13" s="45">
        <v>0</v>
      </c>
      <c r="AK13" s="39">
        <v>0</v>
      </c>
      <c r="AL13" s="45">
        <v>3</v>
      </c>
      <c r="AM13" s="39"/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2</v>
      </c>
      <c r="C14" s="38">
        <v>2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2</v>
      </c>
      <c r="U14" s="38">
        <v>2</v>
      </c>
      <c r="V14" s="39">
        <v>0</v>
      </c>
      <c r="W14" s="40">
        <f t="shared" si="0"/>
        <v>0</v>
      </c>
      <c r="X14" s="38">
        <v>0</v>
      </c>
      <c r="Y14" s="41">
        <v>0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1</v>
      </c>
      <c r="AH14" s="39">
        <v>0</v>
      </c>
      <c r="AI14" s="47">
        <v>18</v>
      </c>
      <c r="AJ14" s="45">
        <v>0</v>
      </c>
      <c r="AK14" s="39">
        <v>0</v>
      </c>
      <c r="AL14" s="45"/>
      <c r="AM14" s="39"/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74</v>
      </c>
      <c r="C15" s="38">
        <v>0</v>
      </c>
      <c r="D15" s="41">
        <v>0</v>
      </c>
      <c r="E15" s="41">
        <v>0</v>
      </c>
      <c r="F15" s="41">
        <v>1</v>
      </c>
      <c r="G15" s="41">
        <v>0</v>
      </c>
      <c r="H15" s="41">
        <v>1</v>
      </c>
      <c r="I15" s="41">
        <v>1</v>
      </c>
      <c r="J15" s="41">
        <v>5</v>
      </c>
      <c r="K15" s="41">
        <v>5</v>
      </c>
      <c r="L15" s="41">
        <v>3</v>
      </c>
      <c r="M15" s="41">
        <v>8</v>
      </c>
      <c r="N15" s="41">
        <v>11</v>
      </c>
      <c r="O15" s="41">
        <v>9</v>
      </c>
      <c r="P15" s="41">
        <v>7</v>
      </c>
      <c r="Q15" s="41">
        <v>5</v>
      </c>
      <c r="R15" s="41">
        <v>9</v>
      </c>
      <c r="S15" s="39">
        <v>9</v>
      </c>
      <c r="T15" s="55">
        <v>74</v>
      </c>
      <c r="U15" s="38">
        <v>33</v>
      </c>
      <c r="V15" s="39">
        <v>41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16</v>
      </c>
      <c r="AB15" s="38">
        <v>3</v>
      </c>
      <c r="AC15" s="41">
        <v>13</v>
      </c>
      <c r="AD15" s="39">
        <v>0</v>
      </c>
      <c r="AE15" s="43">
        <v>0</v>
      </c>
      <c r="AF15" s="43">
        <v>0</v>
      </c>
      <c r="AG15" s="38">
        <v>1</v>
      </c>
      <c r="AH15" s="39">
        <v>4</v>
      </c>
      <c r="AI15" s="47">
        <v>235</v>
      </c>
      <c r="AJ15" s="45">
        <v>0</v>
      </c>
      <c r="AK15" s="39">
        <v>0</v>
      </c>
      <c r="AL15" s="45"/>
      <c r="AM15" s="39">
        <v>9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15</v>
      </c>
      <c r="C16" s="38">
        <v>11</v>
      </c>
      <c r="D16" s="41">
        <v>2</v>
      </c>
      <c r="E16" s="41">
        <v>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15</v>
      </c>
      <c r="U16" s="38">
        <v>6</v>
      </c>
      <c r="V16" s="39">
        <v>9</v>
      </c>
      <c r="W16" s="40">
        <f t="shared" si="0"/>
        <v>6</v>
      </c>
      <c r="X16" s="38">
        <v>3</v>
      </c>
      <c r="Y16" s="41">
        <v>3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3</v>
      </c>
      <c r="AF16" s="43">
        <v>0</v>
      </c>
      <c r="AG16" s="38">
        <v>1</v>
      </c>
      <c r="AH16" s="39">
        <v>0</v>
      </c>
      <c r="AI16" s="47">
        <v>3</v>
      </c>
      <c r="AJ16" s="45">
        <v>15</v>
      </c>
      <c r="AK16" s="39">
        <v>0</v>
      </c>
      <c r="AL16" s="45"/>
      <c r="AM16" s="39"/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60</v>
      </c>
      <c r="C17" s="38">
        <v>0</v>
      </c>
      <c r="D17" s="41">
        <v>0</v>
      </c>
      <c r="E17" s="41">
        <v>0</v>
      </c>
      <c r="F17" s="41">
        <v>0</v>
      </c>
      <c r="G17" s="41">
        <v>2</v>
      </c>
      <c r="H17" s="41">
        <v>0</v>
      </c>
      <c r="I17" s="41">
        <v>0</v>
      </c>
      <c r="J17" s="41">
        <v>2</v>
      </c>
      <c r="K17" s="41">
        <v>1</v>
      </c>
      <c r="L17" s="41">
        <v>0</v>
      </c>
      <c r="M17" s="41">
        <v>6</v>
      </c>
      <c r="N17" s="41">
        <v>6</v>
      </c>
      <c r="O17" s="41">
        <v>9</v>
      </c>
      <c r="P17" s="41">
        <v>12</v>
      </c>
      <c r="Q17" s="41">
        <v>8</v>
      </c>
      <c r="R17" s="41">
        <v>7</v>
      </c>
      <c r="S17" s="39">
        <v>7</v>
      </c>
      <c r="T17" s="55">
        <v>60</v>
      </c>
      <c r="U17" s="38">
        <v>33</v>
      </c>
      <c r="V17" s="39">
        <v>27</v>
      </c>
      <c r="W17" s="40">
        <f t="shared" si="0"/>
        <v>0</v>
      </c>
      <c r="X17" s="38"/>
      <c r="Y17" s="41"/>
      <c r="Z17" s="39"/>
      <c r="AA17" s="62">
        <f t="shared" si="1"/>
        <v>52</v>
      </c>
      <c r="AB17" s="38">
        <v>5</v>
      </c>
      <c r="AC17" s="41">
        <v>47</v>
      </c>
      <c r="AD17" s="39">
        <v>0</v>
      </c>
      <c r="AE17" s="43">
        <v>5</v>
      </c>
      <c r="AF17" s="43">
        <v>2</v>
      </c>
      <c r="AG17" s="38">
        <v>14</v>
      </c>
      <c r="AH17" s="39">
        <v>1</v>
      </c>
      <c r="AI17" s="47">
        <v>483</v>
      </c>
      <c r="AJ17" s="45">
        <v>0</v>
      </c>
      <c r="AK17" s="39">
        <v>36</v>
      </c>
      <c r="AL17" s="45"/>
      <c r="AM17" s="39">
        <v>2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9"/>
      <c r="T18" s="55"/>
      <c r="U18" s="38"/>
      <c r="V18" s="39"/>
      <c r="W18" s="40">
        <f t="shared" si="0"/>
        <v>0</v>
      </c>
      <c r="X18" s="38"/>
      <c r="Y18" s="41"/>
      <c r="Z18" s="39"/>
      <c r="AA18" s="62">
        <f t="shared" si="1"/>
        <v>0</v>
      </c>
      <c r="AB18" s="38"/>
      <c r="AC18" s="41"/>
      <c r="AD18" s="39"/>
      <c r="AE18" s="43"/>
      <c r="AF18" s="43">
        <v>0</v>
      </c>
      <c r="AG18" s="38"/>
      <c r="AH18" s="39"/>
      <c r="AI18" s="47"/>
      <c r="AJ18" s="45"/>
      <c r="AK18" s="39"/>
      <c r="AL18" s="45"/>
      <c r="AM18" s="39"/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35</v>
      </c>
      <c r="C19" s="38">
        <v>0</v>
      </c>
      <c r="D19" s="41">
        <v>0</v>
      </c>
      <c r="E19" s="41">
        <v>0</v>
      </c>
      <c r="F19" s="41">
        <v>3</v>
      </c>
      <c r="G19" s="41">
        <v>4</v>
      </c>
      <c r="H19" s="41">
        <v>3</v>
      </c>
      <c r="I19" s="41">
        <v>3</v>
      </c>
      <c r="J19" s="41">
        <v>7</v>
      </c>
      <c r="K19" s="41">
        <v>2</v>
      </c>
      <c r="L19" s="41">
        <v>2</v>
      </c>
      <c r="M19" s="41">
        <v>4</v>
      </c>
      <c r="N19" s="41">
        <v>2</v>
      </c>
      <c r="O19" s="41">
        <v>1</v>
      </c>
      <c r="P19" s="41">
        <v>2</v>
      </c>
      <c r="Q19" s="41">
        <v>1</v>
      </c>
      <c r="R19" s="41">
        <v>1</v>
      </c>
      <c r="S19" s="39">
        <v>0</v>
      </c>
      <c r="T19" s="55">
        <v>35</v>
      </c>
      <c r="U19" s="38">
        <v>8</v>
      </c>
      <c r="V19" s="39">
        <v>27</v>
      </c>
      <c r="W19" s="40">
        <f t="shared" si="0"/>
        <v>0</v>
      </c>
      <c r="X19" s="38"/>
      <c r="Y19" s="41"/>
      <c r="Z19" s="39"/>
      <c r="AA19" s="62">
        <f t="shared" si="1"/>
        <v>23</v>
      </c>
      <c r="AB19" s="38">
        <v>14</v>
      </c>
      <c r="AC19" s="41">
        <v>9</v>
      </c>
      <c r="AD19" s="39">
        <v>0</v>
      </c>
      <c r="AE19" s="43">
        <v>13</v>
      </c>
      <c r="AF19" s="43">
        <v>0</v>
      </c>
      <c r="AG19" s="38">
        <v>0</v>
      </c>
      <c r="AH19" s="39">
        <v>0</v>
      </c>
      <c r="AI19" s="47">
        <v>26</v>
      </c>
      <c r="AJ19" s="45">
        <v>0</v>
      </c>
      <c r="AK19" s="39">
        <v>7</v>
      </c>
      <c r="AL19" s="45"/>
      <c r="AM19" s="39">
        <v>1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9"/>
      <c r="T20" s="55"/>
      <c r="U20" s="38"/>
      <c r="V20" s="39"/>
      <c r="W20" s="40">
        <f t="shared" si="0"/>
        <v>0</v>
      </c>
      <c r="X20" s="38"/>
      <c r="Y20" s="41"/>
      <c r="Z20" s="39"/>
      <c r="AA20" s="62">
        <f t="shared" si="1"/>
        <v>0</v>
      </c>
      <c r="AB20" s="38"/>
      <c r="AC20" s="41"/>
      <c r="AD20" s="39"/>
      <c r="AE20" s="43"/>
      <c r="AF20" s="43">
        <v>0</v>
      </c>
      <c r="AG20" s="38"/>
      <c r="AH20" s="39"/>
      <c r="AI20" s="47"/>
      <c r="AJ20" s="45"/>
      <c r="AK20" s="39"/>
      <c r="AL20" s="45"/>
      <c r="AM20" s="39"/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81</v>
      </c>
      <c r="C21" s="38">
        <v>0</v>
      </c>
      <c r="D21" s="41">
        <v>0</v>
      </c>
      <c r="E21" s="41">
        <v>0</v>
      </c>
      <c r="F21" s="41">
        <v>1</v>
      </c>
      <c r="G21" s="41">
        <v>1</v>
      </c>
      <c r="H21" s="41">
        <v>3</v>
      </c>
      <c r="I21" s="41">
        <v>6</v>
      </c>
      <c r="J21" s="41">
        <v>8</v>
      </c>
      <c r="K21" s="41">
        <v>8</v>
      </c>
      <c r="L21" s="41">
        <v>8</v>
      </c>
      <c r="M21" s="41">
        <v>10</v>
      </c>
      <c r="N21" s="41">
        <v>7</v>
      </c>
      <c r="O21" s="41">
        <v>6</v>
      </c>
      <c r="P21" s="41">
        <v>10</v>
      </c>
      <c r="Q21" s="41">
        <v>9</v>
      </c>
      <c r="R21" s="41">
        <v>3</v>
      </c>
      <c r="S21" s="39">
        <v>1</v>
      </c>
      <c r="T21" s="55">
        <v>81</v>
      </c>
      <c r="U21" s="38">
        <v>26</v>
      </c>
      <c r="V21" s="39">
        <v>55</v>
      </c>
      <c r="W21" s="40">
        <f t="shared" si="0"/>
        <v>0</v>
      </c>
      <c r="X21" s="38"/>
      <c r="Y21" s="41"/>
      <c r="Z21" s="39"/>
      <c r="AA21" s="62">
        <f t="shared" si="1"/>
        <v>44</v>
      </c>
      <c r="AB21" s="38">
        <v>29</v>
      </c>
      <c r="AC21" s="41">
        <v>15</v>
      </c>
      <c r="AD21" s="39">
        <v>0</v>
      </c>
      <c r="AE21" s="43">
        <v>29</v>
      </c>
      <c r="AF21" s="43">
        <v>0</v>
      </c>
      <c r="AG21" s="38">
        <v>33</v>
      </c>
      <c r="AH21" s="39">
        <v>15</v>
      </c>
      <c r="AI21" s="47">
        <v>9</v>
      </c>
      <c r="AJ21" s="45">
        <v>0</v>
      </c>
      <c r="AK21" s="39">
        <v>11</v>
      </c>
      <c r="AL21" s="45"/>
      <c r="AM21" s="39">
        <v>7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9"/>
      <c r="T22" s="55"/>
      <c r="U22" s="38"/>
      <c r="V22" s="39"/>
      <c r="W22" s="40">
        <f t="shared" si="0"/>
        <v>0</v>
      </c>
      <c r="X22" s="38"/>
      <c r="Y22" s="41"/>
      <c r="Z22" s="39"/>
      <c r="AA22" s="62">
        <f t="shared" si="1"/>
        <v>0</v>
      </c>
      <c r="AB22" s="38"/>
      <c r="AC22" s="41"/>
      <c r="AD22" s="39"/>
      <c r="AE22" s="43"/>
      <c r="AF22" s="43">
        <v>0</v>
      </c>
      <c r="AG22" s="38"/>
      <c r="AH22" s="39"/>
      <c r="AI22" s="47"/>
      <c r="AJ22" s="45"/>
      <c r="AK22" s="39"/>
      <c r="AL22" s="45"/>
      <c r="AM22" s="39"/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9"/>
      <c r="T23" s="55"/>
      <c r="U23" s="38"/>
      <c r="V23" s="39"/>
      <c r="W23" s="40">
        <f t="shared" si="0"/>
        <v>0</v>
      </c>
      <c r="X23" s="38"/>
      <c r="Y23" s="41"/>
      <c r="Z23" s="39"/>
      <c r="AA23" s="62">
        <f t="shared" si="1"/>
        <v>0</v>
      </c>
      <c r="AB23" s="38"/>
      <c r="AC23" s="41"/>
      <c r="AD23" s="39"/>
      <c r="AE23" s="43"/>
      <c r="AF23" s="43">
        <v>0</v>
      </c>
      <c r="AG23" s="38"/>
      <c r="AH23" s="39"/>
      <c r="AI23" s="47"/>
      <c r="AJ23" s="45"/>
      <c r="AK23" s="39"/>
      <c r="AL23" s="45"/>
      <c r="AM23" s="39"/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55"/>
      <c r="U24" s="38"/>
      <c r="V24" s="39"/>
      <c r="W24" s="40">
        <f t="shared" si="0"/>
        <v>0</v>
      </c>
      <c r="X24" s="38"/>
      <c r="Y24" s="41"/>
      <c r="Z24" s="39"/>
      <c r="AA24" s="62">
        <f t="shared" si="1"/>
        <v>0</v>
      </c>
      <c r="AB24" s="38"/>
      <c r="AC24" s="41"/>
      <c r="AD24" s="39"/>
      <c r="AE24" s="43"/>
      <c r="AF24" s="43">
        <v>0</v>
      </c>
      <c r="AG24" s="38"/>
      <c r="AH24" s="39"/>
      <c r="AI24" s="47"/>
      <c r="AJ24" s="45"/>
      <c r="AK24" s="39"/>
      <c r="AL24" s="45"/>
      <c r="AM24" s="39"/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9"/>
      <c r="T25" s="55"/>
      <c r="U25" s="38"/>
      <c r="V25" s="39"/>
      <c r="W25" s="40">
        <f t="shared" si="0"/>
        <v>0</v>
      </c>
      <c r="X25" s="38"/>
      <c r="Y25" s="41"/>
      <c r="Z25" s="39"/>
      <c r="AA25" s="62">
        <f t="shared" si="1"/>
        <v>0</v>
      </c>
      <c r="AB25" s="38"/>
      <c r="AC25" s="41"/>
      <c r="AD25" s="39"/>
      <c r="AE25" s="43"/>
      <c r="AF25" s="43">
        <v>0</v>
      </c>
      <c r="AG25" s="38"/>
      <c r="AH25" s="39"/>
      <c r="AI25" s="47"/>
      <c r="AJ25" s="45"/>
      <c r="AK25" s="39"/>
      <c r="AL25" s="45"/>
      <c r="AM25" s="39"/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T26" s="55"/>
      <c r="U26" s="38"/>
      <c r="V26" s="39"/>
      <c r="W26" s="40">
        <f t="shared" si="0"/>
        <v>0</v>
      </c>
      <c r="X26" s="38"/>
      <c r="Y26" s="41"/>
      <c r="Z26" s="39"/>
      <c r="AA26" s="62">
        <f t="shared" si="1"/>
        <v>0</v>
      </c>
      <c r="AB26" s="38"/>
      <c r="AC26" s="41"/>
      <c r="AD26" s="39"/>
      <c r="AE26" s="43"/>
      <c r="AF26" s="43">
        <v>0</v>
      </c>
      <c r="AG26" s="38"/>
      <c r="AH26" s="39"/>
      <c r="AI26" s="47"/>
      <c r="AJ26" s="45"/>
      <c r="AK26" s="39"/>
      <c r="AL26" s="45"/>
      <c r="AM26" s="39"/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9"/>
      <c r="T27" s="55"/>
      <c r="U27" s="38"/>
      <c r="V27" s="39"/>
      <c r="W27" s="40">
        <f t="shared" si="0"/>
        <v>0</v>
      </c>
      <c r="X27" s="38"/>
      <c r="Y27" s="41"/>
      <c r="Z27" s="39"/>
      <c r="AA27" s="62">
        <f t="shared" si="1"/>
        <v>0</v>
      </c>
      <c r="AB27" s="38"/>
      <c r="AC27" s="41"/>
      <c r="AD27" s="39"/>
      <c r="AE27" s="43"/>
      <c r="AF27" s="43">
        <v>0</v>
      </c>
      <c r="AG27" s="38"/>
      <c r="AH27" s="39"/>
      <c r="AI27" s="47"/>
      <c r="AJ27" s="45"/>
      <c r="AK27" s="39"/>
      <c r="AL27" s="45"/>
      <c r="AM27" s="39"/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55"/>
      <c r="U28" s="38"/>
      <c r="V28" s="39"/>
      <c r="W28" s="40">
        <f t="shared" si="0"/>
        <v>0</v>
      </c>
      <c r="X28" s="38"/>
      <c r="Y28" s="41"/>
      <c r="Z28" s="39"/>
      <c r="AA28" s="62">
        <f t="shared" si="1"/>
        <v>0</v>
      </c>
      <c r="AB28" s="38"/>
      <c r="AC28" s="41"/>
      <c r="AD28" s="39"/>
      <c r="AE28" s="43"/>
      <c r="AF28" s="43">
        <v>0</v>
      </c>
      <c r="AG28" s="38"/>
      <c r="AH28" s="39"/>
      <c r="AI28" s="47"/>
      <c r="AJ28" s="45"/>
      <c r="AK28" s="39"/>
      <c r="AL28" s="45"/>
      <c r="AM28" s="39"/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T29" s="55"/>
      <c r="U29" s="38"/>
      <c r="V29" s="39"/>
      <c r="W29" s="40">
        <f t="shared" si="0"/>
        <v>0</v>
      </c>
      <c r="X29" s="38"/>
      <c r="Y29" s="41"/>
      <c r="Z29" s="39"/>
      <c r="AA29" s="62">
        <f t="shared" si="1"/>
        <v>0</v>
      </c>
      <c r="AB29" s="38"/>
      <c r="AC29" s="41"/>
      <c r="AD29" s="39"/>
      <c r="AE29" s="43"/>
      <c r="AF29" s="43">
        <v>0</v>
      </c>
      <c r="AG29" s="38"/>
      <c r="AH29" s="39"/>
      <c r="AI29" s="47"/>
      <c r="AJ29" s="45"/>
      <c r="AK29" s="39"/>
      <c r="AL29" s="45"/>
      <c r="AM29" s="39"/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55"/>
      <c r="U30" s="38"/>
      <c r="V30" s="39"/>
      <c r="W30" s="40">
        <f t="shared" si="0"/>
        <v>0</v>
      </c>
      <c r="X30" s="38"/>
      <c r="Y30" s="41"/>
      <c r="Z30" s="39"/>
      <c r="AA30" s="62">
        <f t="shared" si="1"/>
        <v>0</v>
      </c>
      <c r="AB30" s="38"/>
      <c r="AC30" s="41"/>
      <c r="AD30" s="39"/>
      <c r="AE30" s="43"/>
      <c r="AF30" s="43">
        <v>0</v>
      </c>
      <c r="AG30" s="38"/>
      <c r="AH30" s="39"/>
      <c r="AI30" s="47"/>
      <c r="AJ30" s="45"/>
      <c r="AK30" s="39"/>
      <c r="AL30" s="45"/>
      <c r="AM30" s="39"/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61</v>
      </c>
      <c r="C31" s="38">
        <v>1</v>
      </c>
      <c r="D31" s="41">
        <v>0</v>
      </c>
      <c r="E31" s="41">
        <v>2</v>
      </c>
      <c r="F31" s="41">
        <v>2</v>
      </c>
      <c r="G31" s="41">
        <v>3</v>
      </c>
      <c r="H31" s="41">
        <v>4</v>
      </c>
      <c r="I31" s="41">
        <v>2</v>
      </c>
      <c r="J31" s="41">
        <v>0</v>
      </c>
      <c r="K31" s="41">
        <v>3</v>
      </c>
      <c r="L31" s="41">
        <v>2</v>
      </c>
      <c r="M31" s="41">
        <v>6</v>
      </c>
      <c r="N31" s="41">
        <v>4</v>
      </c>
      <c r="O31" s="41">
        <v>3</v>
      </c>
      <c r="P31" s="41">
        <v>4</v>
      </c>
      <c r="Q31" s="41">
        <v>6</v>
      </c>
      <c r="R31" s="41">
        <v>5</v>
      </c>
      <c r="S31" s="39">
        <v>14</v>
      </c>
      <c r="T31" s="55">
        <v>61</v>
      </c>
      <c r="U31" s="38">
        <v>25</v>
      </c>
      <c r="V31" s="39">
        <v>36</v>
      </c>
      <c r="W31" s="40">
        <f t="shared" si="0"/>
        <v>3</v>
      </c>
      <c r="X31" s="38">
        <v>0</v>
      </c>
      <c r="Y31" s="41">
        <v>3</v>
      </c>
      <c r="Z31" s="39">
        <v>0</v>
      </c>
      <c r="AA31" s="62">
        <f t="shared" si="1"/>
        <v>53</v>
      </c>
      <c r="AB31" s="38">
        <v>13</v>
      </c>
      <c r="AC31" s="41">
        <v>40</v>
      </c>
      <c r="AD31" s="39">
        <v>0</v>
      </c>
      <c r="AE31" s="43">
        <v>13</v>
      </c>
      <c r="AF31" s="43">
        <v>0</v>
      </c>
      <c r="AG31" s="38">
        <v>10</v>
      </c>
      <c r="AH31" s="39">
        <v>0</v>
      </c>
      <c r="AI31" s="47"/>
      <c r="AJ31" s="45">
        <v>0</v>
      </c>
      <c r="AK31" s="39">
        <v>1</v>
      </c>
      <c r="AL31" s="45"/>
      <c r="AM31" s="39">
        <v>5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/>
      <c r="AC32" s="41"/>
      <c r="AD32" s="39"/>
      <c r="AE32" s="43"/>
      <c r="AF32" s="43">
        <v>0</v>
      </c>
      <c r="AG32" s="38"/>
      <c r="AH32" s="39"/>
      <c r="AI32" s="47"/>
      <c r="AJ32" s="45"/>
      <c r="AK32" s="39"/>
      <c r="AL32" s="45"/>
      <c r="AM32" s="39"/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/>
      <c r="AC33" s="41"/>
      <c r="AD33" s="39"/>
      <c r="AE33" s="43"/>
      <c r="AF33" s="43">
        <v>0</v>
      </c>
      <c r="AG33" s="38"/>
      <c r="AH33" s="39"/>
      <c r="AI33" s="47"/>
      <c r="AJ33" s="45"/>
      <c r="AK33" s="39"/>
      <c r="AL33" s="45"/>
      <c r="AM33" s="39"/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/>
      <c r="AC34" s="41"/>
      <c r="AD34" s="39"/>
      <c r="AE34" s="43"/>
      <c r="AF34" s="43">
        <v>0</v>
      </c>
      <c r="AG34" s="38"/>
      <c r="AH34" s="39"/>
      <c r="AI34" s="47"/>
      <c r="AJ34" s="45"/>
      <c r="AK34" s="39"/>
      <c r="AL34" s="45"/>
      <c r="AM34" s="39"/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/>
      <c r="AC35" s="41"/>
      <c r="AD35" s="39"/>
      <c r="AE35" s="43"/>
      <c r="AF35" s="43">
        <v>0</v>
      </c>
      <c r="AG35" s="38"/>
      <c r="AH35" s="39"/>
      <c r="AI35" s="47"/>
      <c r="AJ35" s="45"/>
      <c r="AK35" s="39"/>
      <c r="AL35" s="45"/>
      <c r="AM35" s="39"/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/>
      <c r="AC36" s="41"/>
      <c r="AD36" s="39"/>
      <c r="AE36" s="43"/>
      <c r="AF36" s="43">
        <v>0</v>
      </c>
      <c r="AG36" s="38"/>
      <c r="AH36" s="39"/>
      <c r="AI36" s="47"/>
      <c r="AJ36" s="45"/>
      <c r="AK36" s="39"/>
      <c r="AL36" s="45"/>
      <c r="AM36" s="39"/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/>
      <c r="AC37" s="41"/>
      <c r="AD37" s="39"/>
      <c r="AE37" s="43"/>
      <c r="AF37" s="43">
        <v>0</v>
      </c>
      <c r="AG37" s="38"/>
      <c r="AH37" s="39"/>
      <c r="AI37" s="47"/>
      <c r="AJ37" s="45"/>
      <c r="AK37" s="39"/>
      <c r="AL37" s="45"/>
      <c r="AM37" s="39"/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45</v>
      </c>
      <c r="C38" s="65">
        <v>18</v>
      </c>
      <c r="D38" s="64">
        <v>15</v>
      </c>
      <c r="E38" s="64">
        <v>11</v>
      </c>
      <c r="F38" s="64">
        <v>1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45</v>
      </c>
      <c r="U38" s="38">
        <v>33</v>
      </c>
      <c r="V38" s="39">
        <v>12</v>
      </c>
      <c r="W38" s="40">
        <f>SUM(X38+Y38+Z38)</f>
        <v>19</v>
      </c>
      <c r="X38" s="38">
        <v>7</v>
      </c>
      <c r="Y38" s="41">
        <v>12</v>
      </c>
      <c r="Z38" s="39">
        <v>0</v>
      </c>
      <c r="AA38" s="62">
        <f>SUM(AB38+AC38+AD38)</f>
        <v>0</v>
      </c>
      <c r="AB38" s="38"/>
      <c r="AC38" s="41"/>
      <c r="AD38" s="39"/>
      <c r="AE38" s="43">
        <v>7</v>
      </c>
      <c r="AF38" s="39">
        <v>0</v>
      </c>
      <c r="AG38" s="38">
        <v>3</v>
      </c>
      <c r="AH38" s="39">
        <v>2</v>
      </c>
      <c r="AI38" s="47">
        <v>146</v>
      </c>
      <c r="AJ38" s="45">
        <v>3</v>
      </c>
      <c r="AK38" s="39">
        <v>0</v>
      </c>
      <c r="AL38" s="45"/>
      <c r="AM38" s="39"/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76</v>
      </c>
      <c r="C39" s="65">
        <v>0</v>
      </c>
      <c r="D39" s="64">
        <v>0</v>
      </c>
      <c r="E39" s="64">
        <v>0</v>
      </c>
      <c r="F39" s="41">
        <v>2</v>
      </c>
      <c r="G39" s="41">
        <v>4</v>
      </c>
      <c r="H39" s="41">
        <v>4</v>
      </c>
      <c r="I39" s="41">
        <v>2</v>
      </c>
      <c r="J39" s="41">
        <v>2</v>
      </c>
      <c r="K39" s="41">
        <v>5</v>
      </c>
      <c r="L39" s="41">
        <v>7</v>
      </c>
      <c r="M39" s="41">
        <v>4</v>
      </c>
      <c r="N39" s="41">
        <v>6</v>
      </c>
      <c r="O39" s="41">
        <v>6</v>
      </c>
      <c r="P39" s="41">
        <v>13</v>
      </c>
      <c r="Q39" s="41">
        <v>8</v>
      </c>
      <c r="R39" s="41">
        <v>5</v>
      </c>
      <c r="S39" s="39">
        <v>8</v>
      </c>
      <c r="T39" s="55">
        <v>75</v>
      </c>
      <c r="U39" s="38">
        <v>33</v>
      </c>
      <c r="V39" s="39">
        <v>43</v>
      </c>
      <c r="W39" s="40">
        <f>SUM(X39+Y39+Z39)</f>
        <v>0</v>
      </c>
      <c r="X39" s="38"/>
      <c r="Y39" s="41"/>
      <c r="Z39" s="39"/>
      <c r="AA39" s="62">
        <f>SUM(AB39+AC39+AD39)</f>
        <v>64</v>
      </c>
      <c r="AB39" s="38">
        <v>15</v>
      </c>
      <c r="AC39" s="41">
        <v>49</v>
      </c>
      <c r="AD39" s="39">
        <v>0</v>
      </c>
      <c r="AE39" s="43">
        <v>14</v>
      </c>
      <c r="AF39" s="66">
        <v>0</v>
      </c>
      <c r="AG39" s="38">
        <v>6</v>
      </c>
      <c r="AH39" s="39">
        <v>3</v>
      </c>
      <c r="AI39" s="47">
        <v>55</v>
      </c>
      <c r="AJ39" s="45">
        <v>0</v>
      </c>
      <c r="AK39" s="39">
        <v>20</v>
      </c>
      <c r="AL39" s="45"/>
      <c r="AM39" s="39">
        <v>12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/>
      <c r="D40" s="64"/>
      <c r="E40" s="6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9"/>
      <c r="T40" s="55"/>
      <c r="U40" s="38"/>
      <c r="V40" s="39"/>
      <c r="W40" s="40">
        <f>SUM(X40+Y40+Z40)</f>
        <v>0</v>
      </c>
      <c r="X40" s="38"/>
      <c r="Y40" s="41"/>
      <c r="Z40" s="39"/>
      <c r="AA40" s="62">
        <f>SUM(AB40+AC40+AD40)</f>
        <v>0</v>
      </c>
      <c r="AB40" s="38"/>
      <c r="AC40" s="41"/>
      <c r="AD40" s="39"/>
      <c r="AE40" s="43"/>
      <c r="AF40" s="39">
        <v>0</v>
      </c>
      <c r="AG40" s="38"/>
      <c r="AH40" s="39"/>
      <c r="AI40" s="47"/>
      <c r="AJ40" s="45"/>
      <c r="AK40" s="39"/>
      <c r="AL40" s="45"/>
      <c r="AM40" s="39"/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17</v>
      </c>
      <c r="C41" s="65">
        <v>0</v>
      </c>
      <c r="D41" s="64">
        <v>2</v>
      </c>
      <c r="E41" s="64">
        <v>4</v>
      </c>
      <c r="F41" s="41">
        <v>11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17</v>
      </c>
      <c r="U41" s="38">
        <v>5</v>
      </c>
      <c r="V41" s="39">
        <v>12</v>
      </c>
      <c r="W41" s="40">
        <f>SUM(X41+Y41+Z41)</f>
        <v>2</v>
      </c>
      <c r="X41" s="38">
        <v>0</v>
      </c>
      <c r="Y41" s="41">
        <v>2</v>
      </c>
      <c r="Z41" s="39">
        <v>0</v>
      </c>
      <c r="AA41" s="62">
        <f>SUM(AB41+AC41+AD41)</f>
        <v>2</v>
      </c>
      <c r="AB41" s="38">
        <v>0</v>
      </c>
      <c r="AC41" s="41">
        <v>2</v>
      </c>
      <c r="AD41" s="39">
        <v>0</v>
      </c>
      <c r="AE41" s="43">
        <v>0</v>
      </c>
      <c r="AF41" s="39">
        <v>2</v>
      </c>
      <c r="AG41" s="38"/>
      <c r="AH41" s="39"/>
      <c r="AI41" s="47">
        <v>38</v>
      </c>
      <c r="AJ41" s="45">
        <v>0</v>
      </c>
      <c r="AK41" s="39">
        <v>0</v>
      </c>
      <c r="AL41" s="45">
        <v>1</v>
      </c>
      <c r="AM41" s="39"/>
      <c r="AN41" s="48"/>
      <c r="AO41" s="48"/>
      <c r="AP41" s="48"/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123</v>
      </c>
      <c r="C42" s="38">
        <v>0</v>
      </c>
      <c r="D42" s="41">
        <v>0</v>
      </c>
      <c r="E42" s="41">
        <v>0</v>
      </c>
      <c r="F42" s="41">
        <v>3</v>
      </c>
      <c r="G42" s="41">
        <v>13</v>
      </c>
      <c r="H42" s="41">
        <v>7</v>
      </c>
      <c r="I42" s="41">
        <v>6</v>
      </c>
      <c r="J42" s="41">
        <v>15</v>
      </c>
      <c r="K42" s="41">
        <v>14</v>
      </c>
      <c r="L42" s="41">
        <v>18</v>
      </c>
      <c r="M42" s="41">
        <v>14</v>
      </c>
      <c r="N42" s="41">
        <v>15</v>
      </c>
      <c r="O42" s="41">
        <v>9</v>
      </c>
      <c r="P42" s="41">
        <v>6</v>
      </c>
      <c r="Q42" s="41">
        <v>2</v>
      </c>
      <c r="R42" s="41">
        <v>0</v>
      </c>
      <c r="S42" s="39">
        <v>1</v>
      </c>
      <c r="T42" s="55">
        <v>123</v>
      </c>
      <c r="U42" s="38">
        <v>63</v>
      </c>
      <c r="V42" s="39">
        <v>60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12</v>
      </c>
      <c r="AB42" s="38">
        <v>9</v>
      </c>
      <c r="AC42" s="41">
        <v>3</v>
      </c>
      <c r="AD42" s="39">
        <v>0</v>
      </c>
      <c r="AE42" s="43">
        <v>9</v>
      </c>
      <c r="AF42" s="39">
        <v>4</v>
      </c>
      <c r="AG42" s="38">
        <v>2</v>
      </c>
      <c r="AH42" s="55">
        <v>14</v>
      </c>
      <c r="AI42" s="47">
        <v>206</v>
      </c>
      <c r="AJ42" s="45">
        <v>0</v>
      </c>
      <c r="AK42" s="39">
        <v>0</v>
      </c>
      <c r="AL42" s="45"/>
      <c r="AM42" s="39">
        <v>4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10</v>
      </c>
      <c r="C43" s="38">
        <v>2</v>
      </c>
      <c r="D43" s="41">
        <v>3</v>
      </c>
      <c r="E43" s="41">
        <v>5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10</v>
      </c>
      <c r="U43" s="38">
        <v>7</v>
      </c>
      <c r="V43" s="39">
        <v>3</v>
      </c>
      <c r="W43" s="40">
        <f t="shared" si="15"/>
        <v>4</v>
      </c>
      <c r="X43" s="38">
        <v>2</v>
      </c>
      <c r="Y43" s="41">
        <v>2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2</v>
      </c>
      <c r="AF43" s="48">
        <v>0</v>
      </c>
      <c r="AG43" s="38">
        <v>2</v>
      </c>
      <c r="AH43" s="55">
        <v>0</v>
      </c>
      <c r="AI43" s="47">
        <v>0</v>
      </c>
      <c r="AJ43" s="45">
        <v>0</v>
      </c>
      <c r="AK43" s="39">
        <v>0</v>
      </c>
      <c r="AL43" s="45">
        <v>5</v>
      </c>
      <c r="AM43" s="39"/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399</v>
      </c>
      <c r="C44" s="38">
        <v>0</v>
      </c>
      <c r="D44" s="41">
        <v>0</v>
      </c>
      <c r="E44" s="41">
        <v>0</v>
      </c>
      <c r="F44" s="41">
        <v>4</v>
      </c>
      <c r="G44" s="41">
        <v>6</v>
      </c>
      <c r="H44" s="41">
        <v>7</v>
      </c>
      <c r="I44" s="41">
        <v>14</v>
      </c>
      <c r="J44" s="41">
        <v>13</v>
      </c>
      <c r="K44" s="41">
        <v>21</v>
      </c>
      <c r="L44" s="41">
        <v>38</v>
      </c>
      <c r="M44" s="41">
        <v>48</v>
      </c>
      <c r="N44" s="41">
        <v>44</v>
      </c>
      <c r="O44" s="41">
        <v>45</v>
      </c>
      <c r="P44" s="41">
        <v>56</v>
      </c>
      <c r="Q44" s="41">
        <v>46</v>
      </c>
      <c r="R44" s="41">
        <v>27</v>
      </c>
      <c r="S44" s="39">
        <v>30</v>
      </c>
      <c r="T44" s="55">
        <v>396</v>
      </c>
      <c r="U44" s="38">
        <v>104</v>
      </c>
      <c r="V44" s="39">
        <v>295</v>
      </c>
      <c r="W44" s="40">
        <f t="shared" si="15"/>
        <v>0</v>
      </c>
      <c r="X44" s="38"/>
      <c r="Y44" s="41"/>
      <c r="Z44" s="39"/>
      <c r="AA44" s="62">
        <f t="shared" si="16"/>
        <v>120</v>
      </c>
      <c r="AB44" s="38">
        <v>45</v>
      </c>
      <c r="AC44" s="41">
        <v>75</v>
      </c>
      <c r="AD44" s="39">
        <v>0</v>
      </c>
      <c r="AE44" s="43">
        <v>44</v>
      </c>
      <c r="AF44" s="66">
        <v>10</v>
      </c>
      <c r="AG44" s="38">
        <v>2</v>
      </c>
      <c r="AH44" s="55">
        <v>5</v>
      </c>
      <c r="AI44" s="55">
        <v>108</v>
      </c>
      <c r="AJ44" s="45">
        <v>0</v>
      </c>
      <c r="AK44" s="39">
        <v>27</v>
      </c>
      <c r="AL44" s="45"/>
      <c r="AM44" s="39">
        <v>37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/>
      <c r="D45" s="64"/>
      <c r="E45" s="64"/>
      <c r="F45" s="6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55"/>
      <c r="U45" s="38"/>
      <c r="V45" s="39"/>
      <c r="W45" s="40">
        <f t="shared" si="15"/>
        <v>0</v>
      </c>
      <c r="X45" s="38"/>
      <c r="Y45" s="41"/>
      <c r="Z45" s="39"/>
      <c r="AA45" s="62">
        <f t="shared" si="16"/>
        <v>0</v>
      </c>
      <c r="AB45" s="38"/>
      <c r="AC45" s="41"/>
      <c r="AD45" s="39"/>
      <c r="AE45" s="43"/>
      <c r="AF45" s="39">
        <v>0</v>
      </c>
      <c r="AG45" s="38"/>
      <c r="AH45" s="39"/>
      <c r="AI45" s="47"/>
      <c r="AJ45" s="45"/>
      <c r="AK45" s="39"/>
      <c r="AL45" s="45"/>
      <c r="AM45" s="39"/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/>
      <c r="D46" s="64"/>
      <c r="E46" s="64"/>
      <c r="F46" s="6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9"/>
      <c r="T46" s="55"/>
      <c r="U46" s="38"/>
      <c r="V46" s="39"/>
      <c r="W46" s="40">
        <f t="shared" si="15"/>
        <v>0</v>
      </c>
      <c r="X46" s="38"/>
      <c r="Y46" s="41"/>
      <c r="Z46" s="39"/>
      <c r="AA46" s="62">
        <f t="shared" si="16"/>
        <v>0</v>
      </c>
      <c r="AB46" s="38"/>
      <c r="AC46" s="41"/>
      <c r="AD46" s="39"/>
      <c r="AE46" s="43"/>
      <c r="AF46" s="66">
        <v>0</v>
      </c>
      <c r="AG46" s="38"/>
      <c r="AH46" s="39"/>
      <c r="AI46" s="47"/>
      <c r="AJ46" s="45"/>
      <c r="AK46" s="39"/>
      <c r="AL46" s="38"/>
      <c r="AM46" s="55"/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/>
      <c r="D47" s="64"/>
      <c r="E47" s="64"/>
      <c r="F47" s="64"/>
      <c r="G47" s="64"/>
      <c r="H47" s="64"/>
      <c r="I47" s="64"/>
      <c r="J47" s="64"/>
      <c r="K47" s="64"/>
      <c r="L47" s="41"/>
      <c r="M47" s="41"/>
      <c r="N47" s="41"/>
      <c r="O47" s="41"/>
      <c r="P47" s="41"/>
      <c r="Q47" s="41"/>
      <c r="R47" s="41"/>
      <c r="S47" s="39"/>
      <c r="T47" s="55"/>
      <c r="U47" s="38"/>
      <c r="V47" s="39"/>
      <c r="W47" s="40">
        <f t="shared" si="15"/>
        <v>0</v>
      </c>
      <c r="X47" s="38"/>
      <c r="Y47" s="41"/>
      <c r="Z47" s="39"/>
      <c r="AA47" s="62">
        <f t="shared" si="16"/>
        <v>0</v>
      </c>
      <c r="AB47" s="38"/>
      <c r="AC47" s="41"/>
      <c r="AD47" s="39"/>
      <c r="AE47" s="43"/>
      <c r="AF47" s="39">
        <v>0</v>
      </c>
      <c r="AG47" s="38"/>
      <c r="AH47" s="39"/>
      <c r="AI47" s="47"/>
      <c r="AJ47" s="45"/>
      <c r="AK47" s="39"/>
      <c r="AL47" s="38"/>
      <c r="AM47" s="55"/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/>
      <c r="D48" s="64"/>
      <c r="E48" s="64"/>
      <c r="F48" s="6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9"/>
      <c r="T48" s="51"/>
      <c r="U48" s="58"/>
      <c r="V48" s="48"/>
      <c r="W48" s="31">
        <f t="shared" si="15"/>
        <v>0</v>
      </c>
      <c r="X48" s="58"/>
      <c r="Y48" s="59"/>
      <c r="Z48" s="48"/>
      <c r="AA48" s="62">
        <f t="shared" si="16"/>
        <v>0</v>
      </c>
      <c r="AB48" s="38"/>
      <c r="AC48" s="41"/>
      <c r="AD48" s="39"/>
      <c r="AE48" s="43"/>
      <c r="AF48" s="39">
        <v>0</v>
      </c>
      <c r="AG48" s="38"/>
      <c r="AH48" s="39"/>
      <c r="AI48" s="47"/>
      <c r="AJ48" s="45"/>
      <c r="AK48" s="39"/>
      <c r="AL48" s="38"/>
      <c r="AM48" s="55"/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9"/>
      <c r="T49" s="55"/>
      <c r="U49" s="38"/>
      <c r="V49" s="39"/>
      <c r="W49" s="40">
        <f t="shared" si="15"/>
        <v>0</v>
      </c>
      <c r="X49" s="38"/>
      <c r="Y49" s="41"/>
      <c r="Z49" s="39"/>
      <c r="AA49" s="62">
        <f t="shared" si="16"/>
        <v>0</v>
      </c>
      <c r="AB49" s="38"/>
      <c r="AC49" s="41"/>
      <c r="AD49" s="39"/>
      <c r="AE49" s="43"/>
      <c r="AF49" s="66">
        <v>0</v>
      </c>
      <c r="AG49" s="38"/>
      <c r="AH49" s="39"/>
      <c r="AI49" s="47"/>
      <c r="AJ49" s="45"/>
      <c r="AK49" s="39"/>
      <c r="AL49" s="45"/>
      <c r="AM49" s="39"/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26</v>
      </c>
      <c r="C50" s="38">
        <v>0</v>
      </c>
      <c r="D50" s="41">
        <v>0</v>
      </c>
      <c r="E50" s="41">
        <v>0</v>
      </c>
      <c r="F50" s="41">
        <v>0</v>
      </c>
      <c r="G50" s="41">
        <v>1</v>
      </c>
      <c r="H50" s="41">
        <v>0</v>
      </c>
      <c r="I50" s="41">
        <v>1</v>
      </c>
      <c r="J50" s="41">
        <v>1</v>
      </c>
      <c r="K50" s="41">
        <v>0</v>
      </c>
      <c r="L50" s="41">
        <v>0</v>
      </c>
      <c r="M50" s="41">
        <v>1</v>
      </c>
      <c r="N50" s="41">
        <v>4</v>
      </c>
      <c r="O50" s="41">
        <v>4</v>
      </c>
      <c r="P50" s="41">
        <v>6</v>
      </c>
      <c r="Q50" s="41">
        <v>5</v>
      </c>
      <c r="R50" s="41">
        <v>0</v>
      </c>
      <c r="S50" s="39">
        <v>3</v>
      </c>
      <c r="T50" s="55">
        <v>26</v>
      </c>
      <c r="U50" s="38">
        <v>18</v>
      </c>
      <c r="V50" s="39">
        <v>8</v>
      </c>
      <c r="W50" s="40">
        <f t="shared" si="15"/>
        <v>0</v>
      </c>
      <c r="X50" s="38"/>
      <c r="Y50" s="41"/>
      <c r="Z50" s="39"/>
      <c r="AA50" s="62">
        <f t="shared" si="16"/>
        <v>18</v>
      </c>
      <c r="AB50" s="38">
        <v>0</v>
      </c>
      <c r="AC50" s="41">
        <v>18</v>
      </c>
      <c r="AD50" s="39">
        <v>0</v>
      </c>
      <c r="AE50" s="43">
        <v>0</v>
      </c>
      <c r="AF50" s="39">
        <v>0</v>
      </c>
      <c r="AG50" s="38"/>
      <c r="AH50" s="39"/>
      <c r="AI50" s="47"/>
      <c r="AJ50" s="45">
        <v>0</v>
      </c>
      <c r="AK50" s="39">
        <v>14</v>
      </c>
      <c r="AL50" s="45"/>
      <c r="AM50" s="39">
        <v>6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/>
      <c r="Y51" s="41"/>
      <c r="Z51" s="39"/>
      <c r="AA51" s="62">
        <f t="shared" si="16"/>
        <v>0</v>
      </c>
      <c r="AB51" s="38"/>
      <c r="AC51" s="41"/>
      <c r="AD51" s="39"/>
      <c r="AE51" s="43"/>
      <c r="AF51" s="57">
        <v>0</v>
      </c>
      <c r="AG51" s="38"/>
      <c r="AH51" s="39"/>
      <c r="AI51" s="47"/>
      <c r="AJ51" s="45"/>
      <c r="AK51" s="39"/>
      <c r="AL51" s="69"/>
      <c r="AM51" s="57"/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/>
      <c r="Y52" s="41"/>
      <c r="Z52" s="39"/>
      <c r="AA52" s="62">
        <f t="shared" si="16"/>
        <v>0</v>
      </c>
      <c r="AB52" s="38"/>
      <c r="AC52" s="41"/>
      <c r="AD52" s="39"/>
      <c r="AE52" s="43"/>
      <c r="AF52" s="57">
        <v>0</v>
      </c>
      <c r="AG52" s="38"/>
      <c r="AH52" s="39"/>
      <c r="AI52" s="47"/>
      <c r="AJ52" s="45"/>
      <c r="AK52" s="39"/>
      <c r="AL52" s="69"/>
      <c r="AM52" s="57"/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/>
      <c r="Y53" s="41"/>
      <c r="Z53" s="39"/>
      <c r="AA53" s="62">
        <f t="shared" si="16"/>
        <v>0</v>
      </c>
      <c r="AB53" s="38"/>
      <c r="AC53" s="41"/>
      <c r="AD53" s="39"/>
      <c r="AE53" s="43"/>
      <c r="AF53" s="57">
        <v>0</v>
      </c>
      <c r="AG53" s="38"/>
      <c r="AH53" s="39"/>
      <c r="AI53" s="47"/>
      <c r="AJ53" s="45"/>
      <c r="AK53" s="39"/>
      <c r="AL53" s="69"/>
      <c r="AM53" s="57"/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206</v>
      </c>
      <c r="C54" s="38">
        <v>0</v>
      </c>
      <c r="D54" s="41">
        <v>0</v>
      </c>
      <c r="E54" s="41">
        <v>0</v>
      </c>
      <c r="F54" s="41">
        <v>0</v>
      </c>
      <c r="G54" s="41">
        <v>1</v>
      </c>
      <c r="H54" s="41">
        <v>0</v>
      </c>
      <c r="I54" s="41">
        <v>1</v>
      </c>
      <c r="J54" s="41">
        <v>3</v>
      </c>
      <c r="K54" s="41">
        <v>3</v>
      </c>
      <c r="L54" s="41">
        <v>7</v>
      </c>
      <c r="M54" s="41">
        <v>19</v>
      </c>
      <c r="N54" s="41">
        <v>21</v>
      </c>
      <c r="O54" s="41">
        <v>19</v>
      </c>
      <c r="P54" s="41">
        <v>29</v>
      </c>
      <c r="Q54" s="41">
        <v>28</v>
      </c>
      <c r="R54" s="41">
        <v>19</v>
      </c>
      <c r="S54" s="39">
        <v>56</v>
      </c>
      <c r="T54" s="55">
        <v>206</v>
      </c>
      <c r="U54" s="38">
        <v>98</v>
      </c>
      <c r="V54" s="39">
        <v>108</v>
      </c>
      <c r="W54" s="40">
        <f t="shared" si="15"/>
        <v>0</v>
      </c>
      <c r="X54" s="38"/>
      <c r="Y54" s="41"/>
      <c r="Z54" s="39"/>
      <c r="AA54" s="62">
        <f t="shared" si="16"/>
        <v>60</v>
      </c>
      <c r="AB54" s="38">
        <v>0</v>
      </c>
      <c r="AC54" s="41">
        <v>60</v>
      </c>
      <c r="AD54" s="39">
        <v>0</v>
      </c>
      <c r="AE54" s="43">
        <v>0</v>
      </c>
      <c r="AF54" s="57">
        <v>0</v>
      </c>
      <c r="AG54" s="38">
        <v>1</v>
      </c>
      <c r="AH54" s="39">
        <v>3</v>
      </c>
      <c r="AI54" s="47">
        <v>36</v>
      </c>
      <c r="AJ54" s="45"/>
      <c r="AK54" s="39"/>
      <c r="AL54" s="69"/>
      <c r="AM54" s="57">
        <v>1</v>
      </c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212</v>
      </c>
      <c r="C55" s="38">
        <v>0</v>
      </c>
      <c r="D55" s="41">
        <v>0</v>
      </c>
      <c r="E55" s="41">
        <v>0</v>
      </c>
      <c r="F55" s="41">
        <v>13</v>
      </c>
      <c r="G55" s="41">
        <v>25</v>
      </c>
      <c r="H55" s="41">
        <v>80</v>
      </c>
      <c r="I55" s="41">
        <v>44</v>
      </c>
      <c r="J55" s="41">
        <v>35</v>
      </c>
      <c r="K55" s="41">
        <v>15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210</v>
      </c>
      <c r="U55" s="38">
        <v>0</v>
      </c>
      <c r="V55" s="39">
        <v>212</v>
      </c>
      <c r="W55" s="40">
        <f t="shared" si="15"/>
        <v>0</v>
      </c>
      <c r="X55" s="38"/>
      <c r="Y55" s="41"/>
      <c r="Z55" s="39"/>
      <c r="AA55" s="62">
        <f t="shared" si="16"/>
        <v>60</v>
      </c>
      <c r="AB55" s="38">
        <v>18</v>
      </c>
      <c r="AC55" s="41">
        <v>42</v>
      </c>
      <c r="AD55" s="39">
        <v>0</v>
      </c>
      <c r="AE55" s="43">
        <v>17</v>
      </c>
      <c r="AF55" s="57">
        <v>0</v>
      </c>
      <c r="AG55" s="38">
        <v>23</v>
      </c>
      <c r="AH55" s="39">
        <v>16</v>
      </c>
      <c r="AI55" s="47">
        <v>0</v>
      </c>
      <c r="AJ55" s="45">
        <v>0</v>
      </c>
      <c r="AK55" s="39">
        <v>5</v>
      </c>
      <c r="AL55" s="69"/>
      <c r="AM55" s="57">
        <v>30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16</v>
      </c>
      <c r="C56" s="38">
        <v>0</v>
      </c>
      <c r="D56" s="41">
        <v>9</v>
      </c>
      <c r="E56" s="41">
        <v>1</v>
      </c>
      <c r="F56" s="41">
        <v>4</v>
      </c>
      <c r="G56" s="41">
        <v>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16</v>
      </c>
      <c r="U56" s="38">
        <v>0</v>
      </c>
      <c r="V56" s="39">
        <v>16</v>
      </c>
      <c r="W56" s="40">
        <f t="shared" si="15"/>
        <v>2</v>
      </c>
      <c r="X56" s="38">
        <v>1</v>
      </c>
      <c r="Y56" s="41">
        <v>1</v>
      </c>
      <c r="Z56" s="39">
        <v>0</v>
      </c>
      <c r="AA56" s="62">
        <f t="shared" si="16"/>
        <v>2</v>
      </c>
      <c r="AB56" s="38">
        <v>1</v>
      </c>
      <c r="AC56" s="41">
        <v>1</v>
      </c>
      <c r="AD56" s="39">
        <v>0</v>
      </c>
      <c r="AE56" s="43">
        <v>0</v>
      </c>
      <c r="AF56" s="57">
        <v>0</v>
      </c>
      <c r="AG56" s="38"/>
      <c r="AH56" s="39"/>
      <c r="AI56" s="47">
        <v>0</v>
      </c>
      <c r="AJ56" s="45">
        <v>0</v>
      </c>
      <c r="AK56" s="39">
        <v>2</v>
      </c>
      <c r="AL56" s="69"/>
      <c r="AM56" s="57"/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170</v>
      </c>
      <c r="C57" s="38">
        <v>0</v>
      </c>
      <c r="D57" s="41">
        <v>0</v>
      </c>
      <c r="E57" s="41">
        <v>0</v>
      </c>
      <c r="F57" s="41">
        <v>0</v>
      </c>
      <c r="G57" s="41">
        <v>13</v>
      </c>
      <c r="H57" s="41">
        <v>18</v>
      </c>
      <c r="I57" s="41">
        <v>26</v>
      </c>
      <c r="J57" s="41">
        <v>18</v>
      </c>
      <c r="K57" s="41">
        <v>24</v>
      </c>
      <c r="L57" s="41">
        <v>27</v>
      </c>
      <c r="M57" s="41">
        <v>15</v>
      </c>
      <c r="N57" s="41">
        <v>10</v>
      </c>
      <c r="O57" s="41">
        <v>3</v>
      </c>
      <c r="P57" s="41">
        <v>7</v>
      </c>
      <c r="Q57" s="41">
        <v>3</v>
      </c>
      <c r="R57" s="41">
        <v>4</v>
      </c>
      <c r="S57" s="39">
        <v>2</v>
      </c>
      <c r="T57" s="55">
        <v>170</v>
      </c>
      <c r="U57" s="38">
        <v>0</v>
      </c>
      <c r="V57" s="39">
        <v>170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54</v>
      </c>
      <c r="AB57" s="38">
        <v>15</v>
      </c>
      <c r="AC57" s="41">
        <v>39</v>
      </c>
      <c r="AD57" s="39">
        <v>0</v>
      </c>
      <c r="AE57" s="43">
        <v>15</v>
      </c>
      <c r="AF57" s="57">
        <v>0</v>
      </c>
      <c r="AG57" s="38">
        <v>15</v>
      </c>
      <c r="AH57" s="39">
        <v>15</v>
      </c>
      <c r="AI57" s="47">
        <v>2</v>
      </c>
      <c r="AJ57" s="45">
        <v>0</v>
      </c>
      <c r="AK57" s="39">
        <v>1</v>
      </c>
      <c r="AL57" s="69"/>
      <c r="AM57" s="57">
        <v>14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316</v>
      </c>
      <c r="C58" s="38">
        <v>3</v>
      </c>
      <c r="D58" s="41">
        <v>3</v>
      </c>
      <c r="E58" s="41">
        <v>12</v>
      </c>
      <c r="F58" s="41">
        <v>4</v>
      </c>
      <c r="G58" s="41">
        <v>9</v>
      </c>
      <c r="H58" s="41">
        <v>15</v>
      </c>
      <c r="I58" s="41">
        <v>10</v>
      </c>
      <c r="J58" s="41">
        <v>17</v>
      </c>
      <c r="K58" s="41">
        <v>20</v>
      </c>
      <c r="L58" s="41">
        <v>14</v>
      </c>
      <c r="M58" s="41">
        <v>23</v>
      </c>
      <c r="N58" s="41">
        <v>41</v>
      </c>
      <c r="O58" s="41">
        <v>29</v>
      </c>
      <c r="P58" s="41">
        <v>34</v>
      </c>
      <c r="Q58" s="41">
        <v>26</v>
      </c>
      <c r="R58" s="41">
        <v>25</v>
      </c>
      <c r="S58" s="39">
        <v>31</v>
      </c>
      <c r="T58" s="55">
        <v>314</v>
      </c>
      <c r="U58" s="38">
        <v>205</v>
      </c>
      <c r="V58" s="39">
        <v>111</v>
      </c>
      <c r="W58" s="40">
        <f t="shared" si="15"/>
        <v>4</v>
      </c>
      <c r="X58" s="38">
        <v>0</v>
      </c>
      <c r="Y58" s="41">
        <v>4</v>
      </c>
      <c r="Z58" s="39">
        <v>0</v>
      </c>
      <c r="AA58" s="62">
        <f t="shared" si="16"/>
        <v>151</v>
      </c>
      <c r="AB58" s="38">
        <v>5</v>
      </c>
      <c r="AC58" s="41">
        <v>146</v>
      </c>
      <c r="AD58" s="39">
        <v>0</v>
      </c>
      <c r="AE58" s="43">
        <v>5</v>
      </c>
      <c r="AF58" s="57">
        <v>3</v>
      </c>
      <c r="AG58" s="38">
        <v>4</v>
      </c>
      <c r="AH58" s="39">
        <v>46</v>
      </c>
      <c r="AI58" s="47">
        <v>485</v>
      </c>
      <c r="AJ58" s="45">
        <v>0</v>
      </c>
      <c r="AK58" s="39">
        <v>0</v>
      </c>
      <c r="AL58" s="69">
        <v>2</v>
      </c>
      <c r="AM58" s="57">
        <v>51</v>
      </c>
      <c r="AN58" s="70"/>
      <c r="AO58" s="39"/>
      <c r="AP58" s="48"/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58</v>
      </c>
      <c r="C59" s="38">
        <v>4</v>
      </c>
      <c r="D59" s="41">
        <v>8</v>
      </c>
      <c r="E59" s="41">
        <v>3</v>
      </c>
      <c r="F59" s="41">
        <v>2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6</v>
      </c>
      <c r="M59" s="41">
        <v>1</v>
      </c>
      <c r="N59" s="41">
        <v>5</v>
      </c>
      <c r="O59" s="41">
        <v>9</v>
      </c>
      <c r="P59" s="41">
        <v>4</v>
      </c>
      <c r="Q59" s="41">
        <v>6</v>
      </c>
      <c r="R59" s="41">
        <v>3</v>
      </c>
      <c r="S59" s="39">
        <v>5</v>
      </c>
      <c r="T59" s="55">
        <v>58</v>
      </c>
      <c r="U59" s="38">
        <v>21</v>
      </c>
      <c r="V59" s="39">
        <v>37</v>
      </c>
      <c r="W59" s="40">
        <f t="shared" si="15"/>
        <v>10</v>
      </c>
      <c r="X59" s="38">
        <v>2</v>
      </c>
      <c r="Y59" s="41">
        <v>7</v>
      </c>
      <c r="Z59" s="39">
        <v>1</v>
      </c>
      <c r="AA59" s="62">
        <f t="shared" si="16"/>
        <v>41</v>
      </c>
      <c r="AB59" s="38">
        <v>5</v>
      </c>
      <c r="AC59" s="41">
        <v>32</v>
      </c>
      <c r="AD59" s="39">
        <v>4</v>
      </c>
      <c r="AE59" s="43">
        <v>7</v>
      </c>
      <c r="AF59" s="39">
        <v>0</v>
      </c>
      <c r="AG59" s="38">
        <v>1</v>
      </c>
      <c r="AH59" s="39">
        <v>1</v>
      </c>
      <c r="AI59" s="47">
        <v>2</v>
      </c>
      <c r="AJ59" s="45">
        <v>0</v>
      </c>
      <c r="AK59" s="39">
        <v>7</v>
      </c>
      <c r="AL59" s="69">
        <v>1</v>
      </c>
      <c r="AM59" s="57">
        <v>10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102</v>
      </c>
      <c r="C60" s="38">
        <v>58</v>
      </c>
      <c r="D60" s="41">
        <v>18</v>
      </c>
      <c r="E60" s="41">
        <v>26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102</v>
      </c>
      <c r="U60" s="38">
        <v>52</v>
      </c>
      <c r="V60" s="39">
        <v>50</v>
      </c>
      <c r="W60" s="40">
        <f t="shared" si="15"/>
        <v>57</v>
      </c>
      <c r="X60" s="38">
        <v>5</v>
      </c>
      <c r="Y60" s="41">
        <v>52</v>
      </c>
      <c r="Z60" s="39">
        <v>0</v>
      </c>
      <c r="AA60" s="62">
        <f t="shared" si="16"/>
        <v>0</v>
      </c>
      <c r="AB60" s="38">
        <v>0</v>
      </c>
      <c r="AC60" s="41">
        <v>0</v>
      </c>
      <c r="AD60" s="39">
        <v>0</v>
      </c>
      <c r="AE60" s="43">
        <v>5</v>
      </c>
      <c r="AF60" s="39">
        <v>0</v>
      </c>
      <c r="AG60" s="38">
        <v>1</v>
      </c>
      <c r="AH60" s="39">
        <v>0</v>
      </c>
      <c r="AI60" s="47">
        <v>0</v>
      </c>
      <c r="AJ60" s="45">
        <v>2</v>
      </c>
      <c r="AK60" s="39">
        <v>0</v>
      </c>
      <c r="AL60" s="69">
        <v>4</v>
      </c>
      <c r="AM60" s="57"/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334</v>
      </c>
      <c r="C61" s="38">
        <v>0</v>
      </c>
      <c r="D61" s="41">
        <v>0</v>
      </c>
      <c r="E61" s="41">
        <v>0</v>
      </c>
      <c r="F61" s="41">
        <v>14</v>
      </c>
      <c r="G61" s="41">
        <v>24</v>
      </c>
      <c r="H61" s="41">
        <v>16</v>
      </c>
      <c r="I61" s="41">
        <v>25</v>
      </c>
      <c r="J61" s="41">
        <v>17</v>
      </c>
      <c r="K61" s="41">
        <v>23</v>
      </c>
      <c r="L61" s="41">
        <v>26</v>
      </c>
      <c r="M61" s="41">
        <v>24</v>
      </c>
      <c r="N61" s="41">
        <v>32</v>
      </c>
      <c r="O61" s="41">
        <v>27</v>
      </c>
      <c r="P61" s="41">
        <v>28</v>
      </c>
      <c r="Q61" s="41">
        <v>27</v>
      </c>
      <c r="R61" s="41">
        <v>25</v>
      </c>
      <c r="S61" s="39">
        <v>26</v>
      </c>
      <c r="T61" s="55">
        <v>331</v>
      </c>
      <c r="U61" s="38">
        <v>163</v>
      </c>
      <c r="V61" s="39">
        <v>171</v>
      </c>
      <c r="W61" s="40">
        <f t="shared" si="15"/>
        <v>0</v>
      </c>
      <c r="X61" s="38"/>
      <c r="Y61" s="41"/>
      <c r="Z61" s="39"/>
      <c r="AA61" s="62">
        <f t="shared" si="16"/>
        <v>170</v>
      </c>
      <c r="AB61" s="38">
        <v>22</v>
      </c>
      <c r="AC61" s="41">
        <v>81</v>
      </c>
      <c r="AD61" s="39">
        <v>67</v>
      </c>
      <c r="AE61" s="43">
        <v>19</v>
      </c>
      <c r="AF61" s="66">
        <v>13</v>
      </c>
      <c r="AG61" s="38">
        <v>5</v>
      </c>
      <c r="AH61" s="39">
        <v>3</v>
      </c>
      <c r="AI61" s="47">
        <v>10</v>
      </c>
      <c r="AJ61" s="45">
        <v>0</v>
      </c>
      <c r="AK61" s="39">
        <v>22</v>
      </c>
      <c r="AL61" s="69"/>
      <c r="AM61" s="57">
        <v>28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39"/>
      <c r="T62" s="55"/>
      <c r="U62" s="38"/>
      <c r="V62" s="39"/>
      <c r="W62" s="40">
        <f t="shared" si="15"/>
        <v>0</v>
      </c>
      <c r="X62" s="38"/>
      <c r="Y62" s="41"/>
      <c r="Z62" s="39"/>
      <c r="AA62" s="62">
        <f t="shared" si="16"/>
        <v>0</v>
      </c>
      <c r="AB62" s="38"/>
      <c r="AC62" s="41"/>
      <c r="AD62" s="39"/>
      <c r="AE62" s="43"/>
      <c r="AF62" s="57">
        <v>0</v>
      </c>
      <c r="AG62" s="38"/>
      <c r="AH62" s="39"/>
      <c r="AI62" s="47"/>
      <c r="AJ62" s="45"/>
      <c r="AK62" s="39"/>
      <c r="AL62" s="69"/>
      <c r="AM62" s="57"/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310</v>
      </c>
      <c r="C63" s="38">
        <v>0</v>
      </c>
      <c r="D63" s="41">
        <v>0</v>
      </c>
      <c r="E63" s="41">
        <v>0</v>
      </c>
      <c r="F63" s="41">
        <v>5</v>
      </c>
      <c r="G63" s="41">
        <v>0</v>
      </c>
      <c r="H63" s="41">
        <v>5</v>
      </c>
      <c r="I63" s="41">
        <v>7</v>
      </c>
      <c r="J63" s="41">
        <v>9</v>
      </c>
      <c r="K63" s="41">
        <v>10</v>
      </c>
      <c r="L63" s="41">
        <v>9</v>
      </c>
      <c r="M63" s="41">
        <v>17</v>
      </c>
      <c r="N63" s="41">
        <v>25</v>
      </c>
      <c r="O63" s="41">
        <v>31</v>
      </c>
      <c r="P63" s="41">
        <v>36</v>
      </c>
      <c r="Q63" s="41">
        <v>66</v>
      </c>
      <c r="R63" s="41">
        <v>45</v>
      </c>
      <c r="S63" s="39">
        <v>45</v>
      </c>
      <c r="T63" s="55">
        <v>310</v>
      </c>
      <c r="U63" s="38">
        <v>255</v>
      </c>
      <c r="V63" s="39">
        <v>55</v>
      </c>
      <c r="W63" s="40">
        <f t="shared" si="15"/>
        <v>0</v>
      </c>
      <c r="X63" s="38"/>
      <c r="Y63" s="41"/>
      <c r="Z63" s="39"/>
      <c r="AA63" s="62">
        <f t="shared" si="16"/>
        <v>143</v>
      </c>
      <c r="AB63" s="38">
        <v>60</v>
      </c>
      <c r="AC63" s="41">
        <v>83</v>
      </c>
      <c r="AD63" s="39">
        <v>0</v>
      </c>
      <c r="AE63" s="43">
        <v>60</v>
      </c>
      <c r="AF63" s="57">
        <v>12</v>
      </c>
      <c r="AG63" s="38">
        <v>3</v>
      </c>
      <c r="AH63" s="39">
        <v>2</v>
      </c>
      <c r="AI63" s="47"/>
      <c r="AJ63" s="45">
        <v>0</v>
      </c>
      <c r="AK63" s="39">
        <v>25</v>
      </c>
      <c r="AL63" s="69"/>
      <c r="AM63" s="57">
        <v>5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9"/>
      <c r="T64" s="55"/>
      <c r="U64" s="38"/>
      <c r="V64" s="39"/>
      <c r="W64" s="40">
        <f t="shared" si="15"/>
        <v>0</v>
      </c>
      <c r="X64" s="38"/>
      <c r="Y64" s="41"/>
      <c r="Z64" s="39"/>
      <c r="AA64" s="62">
        <f t="shared" si="16"/>
        <v>0</v>
      </c>
      <c r="AB64" s="38"/>
      <c r="AC64" s="41"/>
      <c r="AD64" s="39"/>
      <c r="AE64" s="43"/>
      <c r="AF64" s="57">
        <v>0</v>
      </c>
      <c r="AG64" s="38"/>
      <c r="AH64" s="39"/>
      <c r="AI64" s="47"/>
      <c r="AJ64" s="45"/>
      <c r="AK64" s="39"/>
      <c r="AL64" s="71"/>
      <c r="AM64" s="72"/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96</v>
      </c>
      <c r="C65" s="38">
        <v>0</v>
      </c>
      <c r="D65" s="41">
        <v>0</v>
      </c>
      <c r="E65" s="41">
        <v>0</v>
      </c>
      <c r="F65" s="41">
        <v>1</v>
      </c>
      <c r="G65" s="41">
        <v>3</v>
      </c>
      <c r="H65" s="41">
        <v>12</v>
      </c>
      <c r="I65" s="41">
        <v>13</v>
      </c>
      <c r="J65" s="41">
        <v>17</v>
      </c>
      <c r="K65" s="41">
        <v>14</v>
      </c>
      <c r="L65" s="41">
        <v>13</v>
      </c>
      <c r="M65" s="41">
        <v>6</v>
      </c>
      <c r="N65" s="41">
        <v>9</v>
      </c>
      <c r="O65" s="41">
        <v>7</v>
      </c>
      <c r="P65" s="41">
        <v>0</v>
      </c>
      <c r="Q65" s="41">
        <v>1</v>
      </c>
      <c r="R65" s="41">
        <v>0</v>
      </c>
      <c r="S65" s="39">
        <v>0</v>
      </c>
      <c r="T65" s="55">
        <v>94</v>
      </c>
      <c r="U65" s="38">
        <v>22</v>
      </c>
      <c r="V65" s="39">
        <v>74</v>
      </c>
      <c r="W65" s="40">
        <f t="shared" si="15"/>
        <v>0</v>
      </c>
      <c r="X65" s="38"/>
      <c r="Y65" s="41"/>
      <c r="Z65" s="39"/>
      <c r="AA65" s="62">
        <f t="shared" si="16"/>
        <v>96</v>
      </c>
      <c r="AB65" s="38">
        <v>0</v>
      </c>
      <c r="AC65" s="41">
        <v>96</v>
      </c>
      <c r="AD65" s="39">
        <v>0</v>
      </c>
      <c r="AE65" s="43">
        <v>0</v>
      </c>
      <c r="AF65" s="39">
        <v>0</v>
      </c>
      <c r="AG65" s="38">
        <v>5</v>
      </c>
      <c r="AH65" s="39">
        <v>0</v>
      </c>
      <c r="AI65" s="47">
        <v>1</v>
      </c>
      <c r="AJ65" s="45"/>
      <c r="AK65" s="39"/>
      <c r="AL65" s="71"/>
      <c r="AM65" s="72">
        <v>24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>
        <v>0</v>
      </c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>
        <v>0</v>
      </c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>
        <v>0</v>
      </c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>
        <v>0</v>
      </c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>
        <v>0</v>
      </c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461" t="s">
        <v>118</v>
      </c>
      <c r="B71" s="462">
        <f t="shared" ref="B71:AA71" si="17">SUM(B11:B70)</f>
        <v>3460</v>
      </c>
      <c r="C71" s="91">
        <f t="shared" si="17"/>
        <v>195</v>
      </c>
      <c r="D71" s="92">
        <f t="shared" si="17"/>
        <v>101</v>
      </c>
      <c r="E71" s="92">
        <f t="shared" si="17"/>
        <v>104</v>
      </c>
      <c r="F71" s="92">
        <f t="shared" si="17"/>
        <v>87</v>
      </c>
      <c r="G71" s="92">
        <f t="shared" si="17"/>
        <v>138</v>
      </c>
      <c r="H71" s="92">
        <f t="shared" si="17"/>
        <v>201</v>
      </c>
      <c r="I71" s="92">
        <f t="shared" si="17"/>
        <v>195</v>
      </c>
      <c r="J71" s="92">
        <f t="shared" si="17"/>
        <v>211</v>
      </c>
      <c r="K71" s="92">
        <f t="shared" si="17"/>
        <v>199</v>
      </c>
      <c r="L71" s="92">
        <f t="shared" si="17"/>
        <v>214</v>
      </c>
      <c r="M71" s="92">
        <f t="shared" si="17"/>
        <v>239</v>
      </c>
      <c r="N71" s="92">
        <f t="shared" si="17"/>
        <v>283</v>
      </c>
      <c r="O71" s="92">
        <f t="shared" si="17"/>
        <v>248</v>
      </c>
      <c r="P71" s="92">
        <f t="shared" si="17"/>
        <v>292</v>
      </c>
      <c r="Q71" s="92">
        <f t="shared" si="17"/>
        <v>288</v>
      </c>
      <c r="R71" s="92">
        <f t="shared" si="17"/>
        <v>210</v>
      </c>
      <c r="S71" s="93">
        <f t="shared" si="17"/>
        <v>255</v>
      </c>
      <c r="T71" s="94">
        <f t="shared" si="17"/>
        <v>3439</v>
      </c>
      <c r="U71" s="95">
        <f t="shared" si="17"/>
        <v>1434</v>
      </c>
      <c r="V71" s="93">
        <f t="shared" si="17"/>
        <v>2026</v>
      </c>
      <c r="W71" s="95">
        <f t="shared" si="17"/>
        <v>147</v>
      </c>
      <c r="X71" s="95">
        <f t="shared" si="17"/>
        <v>26</v>
      </c>
      <c r="Y71" s="92">
        <f t="shared" si="17"/>
        <v>120</v>
      </c>
      <c r="Z71" s="94">
        <f t="shared" si="17"/>
        <v>1</v>
      </c>
      <c r="AA71" s="91">
        <f t="shared" si="17"/>
        <v>1356</v>
      </c>
      <c r="AB71" s="95">
        <f t="shared" ref="AB71:AX71" si="18">SUM(AB11:AB70)</f>
        <v>283</v>
      </c>
      <c r="AC71" s="92">
        <f t="shared" si="18"/>
        <v>1002</v>
      </c>
      <c r="AD71" s="93">
        <f t="shared" si="18"/>
        <v>71</v>
      </c>
      <c r="AE71" s="95">
        <f t="shared" si="18"/>
        <v>297</v>
      </c>
      <c r="AF71" s="93">
        <f t="shared" si="18"/>
        <v>46</v>
      </c>
      <c r="AG71" s="91">
        <f t="shared" si="18"/>
        <v>162</v>
      </c>
      <c r="AH71" s="96">
        <f t="shared" si="18"/>
        <v>176</v>
      </c>
      <c r="AI71" s="96">
        <f t="shared" si="18"/>
        <v>2814</v>
      </c>
      <c r="AJ71" s="95">
        <f t="shared" si="18"/>
        <v>20</v>
      </c>
      <c r="AK71" s="93">
        <f t="shared" si="18"/>
        <v>191</v>
      </c>
      <c r="AL71" s="91">
        <f t="shared" si="18"/>
        <v>19</v>
      </c>
      <c r="AM71" s="96">
        <f t="shared" si="18"/>
        <v>257</v>
      </c>
      <c r="AN71" s="96">
        <f t="shared" si="18"/>
        <v>0</v>
      </c>
      <c r="AO71" s="96">
        <f t="shared" si="18"/>
        <v>0</v>
      </c>
      <c r="AP71" s="96">
        <f t="shared" si="18"/>
        <v>0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463" t="s">
        <v>134</v>
      </c>
      <c r="B73" s="454" t="s">
        <v>118</v>
      </c>
      <c r="C73" s="464" t="s">
        <v>135</v>
      </c>
      <c r="D73" s="465" t="s">
        <v>136</v>
      </c>
      <c r="E73" s="466" t="s">
        <v>137</v>
      </c>
      <c r="F73" s="466" t="s">
        <v>138</v>
      </c>
      <c r="G73" s="466" t="s">
        <v>139</v>
      </c>
      <c r="H73" s="467" t="s">
        <v>140</v>
      </c>
      <c r="I73" s="467" t="s">
        <v>141</v>
      </c>
      <c r="J73" s="467" t="s">
        <v>142</v>
      </c>
      <c r="K73" s="467" t="s">
        <v>143</v>
      </c>
      <c r="L73" s="467" t="s">
        <v>144</v>
      </c>
      <c r="M73" s="467" t="s">
        <v>145</v>
      </c>
      <c r="N73" s="467" t="s">
        <v>146</v>
      </c>
      <c r="O73" s="467" t="s">
        <v>147</v>
      </c>
      <c r="P73" s="467" t="s">
        <v>148</v>
      </c>
      <c r="Q73" s="467" t="s">
        <v>149</v>
      </c>
      <c r="R73" s="467" t="s">
        <v>150</v>
      </c>
      <c r="S73" s="468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469" t="s">
        <v>152</v>
      </c>
      <c r="B74" s="470">
        <f t="shared" ref="B74:B88" si="19">SUM(C74:S74)</f>
        <v>0</v>
      </c>
      <c r="C74" s="460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459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75</v>
      </c>
      <c r="C75" s="38">
        <v>0</v>
      </c>
      <c r="D75" s="41">
        <v>0</v>
      </c>
      <c r="E75" s="41">
        <v>0</v>
      </c>
      <c r="F75" s="41">
        <v>1</v>
      </c>
      <c r="G75" s="41">
        <v>1</v>
      </c>
      <c r="H75" s="41">
        <v>1</v>
      </c>
      <c r="I75" s="41">
        <v>4</v>
      </c>
      <c r="J75" s="41">
        <v>1</v>
      </c>
      <c r="K75" s="41">
        <v>1</v>
      </c>
      <c r="L75" s="41">
        <v>8</v>
      </c>
      <c r="M75" s="41">
        <v>11</v>
      </c>
      <c r="N75" s="41">
        <v>6</v>
      </c>
      <c r="O75" s="41">
        <v>12</v>
      </c>
      <c r="P75" s="41">
        <v>17</v>
      </c>
      <c r="Q75" s="41">
        <v>4</v>
      </c>
      <c r="R75" s="41">
        <v>5</v>
      </c>
      <c r="S75" s="39">
        <v>3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171</v>
      </c>
      <c r="C76" s="38">
        <v>0</v>
      </c>
      <c r="D76" s="41">
        <v>0</v>
      </c>
      <c r="E76" s="41">
        <v>0</v>
      </c>
      <c r="F76" s="41">
        <v>1</v>
      </c>
      <c r="G76" s="41">
        <v>3</v>
      </c>
      <c r="H76" s="41">
        <v>2</v>
      </c>
      <c r="I76" s="41">
        <v>5</v>
      </c>
      <c r="J76" s="41">
        <v>5</v>
      </c>
      <c r="K76" s="41">
        <v>13</v>
      </c>
      <c r="L76" s="41">
        <v>21</v>
      </c>
      <c r="M76" s="41">
        <v>22</v>
      </c>
      <c r="N76" s="41">
        <v>25</v>
      </c>
      <c r="O76" s="41">
        <v>14</v>
      </c>
      <c r="P76" s="41">
        <v>27</v>
      </c>
      <c r="Q76" s="41">
        <v>15</v>
      </c>
      <c r="R76" s="41">
        <v>6</v>
      </c>
      <c r="S76" s="39">
        <v>12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212</v>
      </c>
      <c r="C77" s="38">
        <v>0</v>
      </c>
      <c r="D77" s="41">
        <v>0</v>
      </c>
      <c r="E77" s="41">
        <v>0</v>
      </c>
      <c r="F77" s="41">
        <v>13</v>
      </c>
      <c r="G77" s="41">
        <v>25</v>
      </c>
      <c r="H77" s="41">
        <v>80</v>
      </c>
      <c r="I77" s="41">
        <v>44</v>
      </c>
      <c r="J77" s="41">
        <v>35</v>
      </c>
      <c r="K77" s="41">
        <v>15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100</v>
      </c>
      <c r="C79" s="38">
        <v>0</v>
      </c>
      <c r="D79" s="41">
        <v>0</v>
      </c>
      <c r="E79" s="41">
        <v>0</v>
      </c>
      <c r="F79" s="41">
        <v>0</v>
      </c>
      <c r="G79" s="41">
        <v>2</v>
      </c>
      <c r="H79" s="41">
        <v>1</v>
      </c>
      <c r="I79" s="41">
        <v>0</v>
      </c>
      <c r="J79" s="41">
        <v>3</v>
      </c>
      <c r="K79" s="41">
        <v>3</v>
      </c>
      <c r="L79" s="41">
        <v>5</v>
      </c>
      <c r="M79" s="41">
        <v>5</v>
      </c>
      <c r="N79" s="41">
        <v>11</v>
      </c>
      <c r="O79" s="41">
        <v>4</v>
      </c>
      <c r="P79" s="41">
        <v>13</v>
      </c>
      <c r="Q79" s="41">
        <v>25</v>
      </c>
      <c r="R79" s="41">
        <v>22</v>
      </c>
      <c r="S79" s="39">
        <v>6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206</v>
      </c>
      <c r="C80" s="38">
        <v>0</v>
      </c>
      <c r="D80" s="41">
        <v>0</v>
      </c>
      <c r="E80" s="41">
        <v>0</v>
      </c>
      <c r="F80" s="41">
        <v>0</v>
      </c>
      <c r="G80" s="41">
        <v>1</v>
      </c>
      <c r="H80" s="41">
        <v>0</v>
      </c>
      <c r="I80" s="41">
        <v>1</v>
      </c>
      <c r="J80" s="41">
        <v>3</v>
      </c>
      <c r="K80" s="41">
        <v>3</v>
      </c>
      <c r="L80" s="41">
        <v>7</v>
      </c>
      <c r="M80" s="41">
        <v>19</v>
      </c>
      <c r="N80" s="41">
        <v>21</v>
      </c>
      <c r="O80" s="41">
        <v>19</v>
      </c>
      <c r="P80" s="41">
        <v>29</v>
      </c>
      <c r="Q80" s="41">
        <v>28</v>
      </c>
      <c r="R80" s="41">
        <v>19</v>
      </c>
      <c r="S80" s="39">
        <v>56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98</v>
      </c>
      <c r="C82" s="38">
        <v>0</v>
      </c>
      <c r="D82" s="41">
        <v>0</v>
      </c>
      <c r="E82" s="41">
        <v>0</v>
      </c>
      <c r="F82" s="41">
        <v>0</v>
      </c>
      <c r="G82" s="41">
        <v>8</v>
      </c>
      <c r="H82" s="41">
        <v>12</v>
      </c>
      <c r="I82" s="41">
        <v>15</v>
      </c>
      <c r="J82" s="41">
        <v>13</v>
      </c>
      <c r="K82" s="41">
        <v>15</v>
      </c>
      <c r="L82" s="41">
        <v>15</v>
      </c>
      <c r="M82" s="41">
        <v>8</v>
      </c>
      <c r="N82" s="41">
        <v>6</v>
      </c>
      <c r="O82" s="41">
        <v>2</v>
      </c>
      <c r="P82" s="41">
        <v>3</v>
      </c>
      <c r="Q82" s="41">
        <v>0</v>
      </c>
      <c r="R82" s="41">
        <v>1</v>
      </c>
      <c r="S82" s="39">
        <v>0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0</v>
      </c>
      <c r="C84" s="38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9"/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30</v>
      </c>
      <c r="C85" s="38">
        <v>29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9">
        <v>0</v>
      </c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2</v>
      </c>
      <c r="C86" s="38">
        <v>0</v>
      </c>
      <c r="D86" s="41">
        <v>0</v>
      </c>
      <c r="E86" s="41">
        <v>0</v>
      </c>
      <c r="F86" s="41">
        <v>0</v>
      </c>
      <c r="G86" s="41">
        <v>1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1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39">
        <v>0</v>
      </c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6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2</v>
      </c>
      <c r="J87" s="41">
        <v>2</v>
      </c>
      <c r="K87" s="41">
        <v>0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1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242</v>
      </c>
      <c r="C88" s="80">
        <v>0</v>
      </c>
      <c r="D88" s="81">
        <v>0</v>
      </c>
      <c r="E88" s="81">
        <v>0</v>
      </c>
      <c r="F88" s="81">
        <v>2</v>
      </c>
      <c r="G88" s="81">
        <v>17</v>
      </c>
      <c r="H88" s="81">
        <v>18</v>
      </c>
      <c r="I88" s="81">
        <v>29</v>
      </c>
      <c r="J88" s="81">
        <v>38</v>
      </c>
      <c r="K88" s="81">
        <v>37</v>
      </c>
      <c r="L88" s="81">
        <v>29</v>
      </c>
      <c r="M88" s="81">
        <v>20</v>
      </c>
      <c r="N88" s="81">
        <v>29</v>
      </c>
      <c r="O88" s="81">
        <v>17</v>
      </c>
      <c r="P88" s="81">
        <v>4</v>
      </c>
      <c r="Q88" s="81">
        <v>2</v>
      </c>
      <c r="R88" s="81">
        <v>0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462">
        <f t="shared" ref="B89:S89" si="20">SUM(B74:B88)</f>
        <v>1142</v>
      </c>
      <c r="C89" s="91">
        <f t="shared" si="20"/>
        <v>29</v>
      </c>
      <c r="D89" s="92">
        <f t="shared" si="20"/>
        <v>1</v>
      </c>
      <c r="E89" s="92">
        <f t="shared" si="20"/>
        <v>0</v>
      </c>
      <c r="F89" s="92">
        <f t="shared" si="20"/>
        <v>17</v>
      </c>
      <c r="G89" s="92">
        <f t="shared" si="20"/>
        <v>58</v>
      </c>
      <c r="H89" s="92">
        <f t="shared" si="20"/>
        <v>114</v>
      </c>
      <c r="I89" s="92">
        <f t="shared" si="20"/>
        <v>100</v>
      </c>
      <c r="J89" s="92">
        <f t="shared" si="20"/>
        <v>100</v>
      </c>
      <c r="K89" s="92">
        <f t="shared" si="20"/>
        <v>87</v>
      </c>
      <c r="L89" s="92">
        <f t="shared" si="20"/>
        <v>86</v>
      </c>
      <c r="M89" s="92">
        <f t="shared" si="20"/>
        <v>86</v>
      </c>
      <c r="N89" s="92">
        <f t="shared" si="20"/>
        <v>98</v>
      </c>
      <c r="O89" s="92">
        <f t="shared" si="20"/>
        <v>68</v>
      </c>
      <c r="P89" s="92">
        <f t="shared" si="20"/>
        <v>93</v>
      </c>
      <c r="Q89" s="92">
        <f t="shared" si="20"/>
        <v>75</v>
      </c>
      <c r="R89" s="92">
        <f t="shared" si="20"/>
        <v>53</v>
      </c>
      <c r="S89" s="93">
        <f t="shared" si="20"/>
        <v>77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23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28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26" t="s">
        <v>99</v>
      </c>
      <c r="G92" s="727"/>
      <c r="H92" s="726" t="s">
        <v>100</v>
      </c>
      <c r="I92" s="727"/>
      <c r="J92" s="726" t="s">
        <v>101</v>
      </c>
      <c r="K92" s="727"/>
      <c r="L92" s="726" t="s">
        <v>102</v>
      </c>
      <c r="M92" s="727"/>
      <c r="N92" s="726" t="s">
        <v>103</v>
      </c>
      <c r="O92" s="727"/>
      <c r="P92" s="723" t="s">
        <v>104</v>
      </c>
      <c r="Q92" s="724"/>
      <c r="R92" s="723" t="s">
        <v>105</v>
      </c>
      <c r="S92" s="724"/>
      <c r="T92" s="723" t="s">
        <v>106</v>
      </c>
      <c r="U92" s="724"/>
      <c r="V92" s="723" t="s">
        <v>107</v>
      </c>
      <c r="W92" s="724"/>
      <c r="X92" s="723" t="s">
        <v>108</v>
      </c>
      <c r="Y92" s="724"/>
      <c r="Z92" s="723" t="s">
        <v>109</v>
      </c>
      <c r="AA92" s="724"/>
      <c r="AB92" s="723" t="s">
        <v>110</v>
      </c>
      <c r="AC92" s="724"/>
      <c r="AD92" s="723" t="s">
        <v>111</v>
      </c>
      <c r="AE92" s="724"/>
      <c r="AF92" s="723" t="s">
        <v>112</v>
      </c>
      <c r="AG92" s="724"/>
      <c r="AH92" s="723" t="s">
        <v>113</v>
      </c>
      <c r="AI92" s="724"/>
      <c r="AJ92" s="723" t="s">
        <v>114</v>
      </c>
      <c r="AK92" s="724"/>
      <c r="AL92" s="723" t="s">
        <v>115</v>
      </c>
      <c r="AM92" s="728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471" t="s">
        <v>175</v>
      </c>
      <c r="D93" s="467" t="s">
        <v>116</v>
      </c>
      <c r="E93" s="472" t="s">
        <v>117</v>
      </c>
      <c r="F93" s="447" t="s">
        <v>116</v>
      </c>
      <c r="G93" s="450" t="s">
        <v>117</v>
      </c>
      <c r="H93" s="447" t="s">
        <v>116</v>
      </c>
      <c r="I93" s="450" t="s">
        <v>117</v>
      </c>
      <c r="J93" s="447" t="s">
        <v>116</v>
      </c>
      <c r="K93" s="450" t="s">
        <v>117</v>
      </c>
      <c r="L93" s="447" t="s">
        <v>116</v>
      </c>
      <c r="M93" s="450" t="s">
        <v>117</v>
      </c>
      <c r="N93" s="447" t="s">
        <v>116</v>
      </c>
      <c r="O93" s="450" t="s">
        <v>117</v>
      </c>
      <c r="P93" s="447" t="s">
        <v>116</v>
      </c>
      <c r="Q93" s="450" t="s">
        <v>117</v>
      </c>
      <c r="R93" s="447" t="s">
        <v>116</v>
      </c>
      <c r="S93" s="450" t="s">
        <v>117</v>
      </c>
      <c r="T93" s="447" t="s">
        <v>116</v>
      </c>
      <c r="U93" s="450" t="s">
        <v>117</v>
      </c>
      <c r="V93" s="447" t="s">
        <v>116</v>
      </c>
      <c r="W93" s="450" t="s">
        <v>117</v>
      </c>
      <c r="X93" s="447" t="s">
        <v>116</v>
      </c>
      <c r="Y93" s="450" t="s">
        <v>117</v>
      </c>
      <c r="Z93" s="447" t="s">
        <v>116</v>
      </c>
      <c r="AA93" s="450" t="s">
        <v>117</v>
      </c>
      <c r="AB93" s="447" t="s">
        <v>116</v>
      </c>
      <c r="AC93" s="450" t="s">
        <v>117</v>
      </c>
      <c r="AD93" s="447" t="s">
        <v>116</v>
      </c>
      <c r="AE93" s="450" t="s">
        <v>117</v>
      </c>
      <c r="AF93" s="447" t="s">
        <v>116</v>
      </c>
      <c r="AG93" s="450" t="s">
        <v>117</v>
      </c>
      <c r="AH93" s="447" t="s">
        <v>116</v>
      </c>
      <c r="AI93" s="450" t="s">
        <v>117</v>
      </c>
      <c r="AJ93" s="447" t="s">
        <v>116</v>
      </c>
      <c r="AK93" s="450" t="s">
        <v>117</v>
      </c>
      <c r="AL93" s="447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473">
        <f>SUM(D94+E94)</f>
        <v>672</v>
      </c>
      <c r="D94" s="120">
        <f>SUM(F94+H94+J94+L94+N94+P94+R94+T94+V94+X94+Z94+AB94+AD94+AF94+AH94+AJ94+AL94)</f>
        <v>351</v>
      </c>
      <c r="E94" s="121">
        <f>SUM(G94+I94+K94+M94+O94+Q94+S94+U94+W94+Y94+AA94+AC94+AE94+AG94+AI94+AK94+AM94)</f>
        <v>321</v>
      </c>
      <c r="F94" s="122">
        <v>5</v>
      </c>
      <c r="G94" s="123">
        <v>2</v>
      </c>
      <c r="H94" s="122">
        <v>3</v>
      </c>
      <c r="I94" s="123">
        <v>1</v>
      </c>
      <c r="J94" s="122">
        <v>4</v>
      </c>
      <c r="K94" s="44">
        <v>4</v>
      </c>
      <c r="L94" s="122">
        <v>4</v>
      </c>
      <c r="M94" s="44">
        <v>4</v>
      </c>
      <c r="N94" s="122">
        <v>1</v>
      </c>
      <c r="O94" s="44">
        <v>3</v>
      </c>
      <c r="P94" s="122">
        <v>1</v>
      </c>
      <c r="Q94" s="44">
        <v>0</v>
      </c>
      <c r="R94" s="122">
        <v>1</v>
      </c>
      <c r="S94" s="44">
        <v>1</v>
      </c>
      <c r="T94" s="122">
        <v>4</v>
      </c>
      <c r="U94" s="44">
        <v>9</v>
      </c>
      <c r="V94" s="122">
        <v>3</v>
      </c>
      <c r="W94" s="44">
        <v>13</v>
      </c>
      <c r="X94" s="122">
        <v>10</v>
      </c>
      <c r="Y94" s="44">
        <v>9</v>
      </c>
      <c r="Z94" s="122">
        <v>16</v>
      </c>
      <c r="AA94" s="44">
        <v>18</v>
      </c>
      <c r="AB94" s="122">
        <v>34</v>
      </c>
      <c r="AC94" s="44">
        <v>25</v>
      </c>
      <c r="AD94" s="122">
        <v>36</v>
      </c>
      <c r="AE94" s="44">
        <v>30</v>
      </c>
      <c r="AF94" s="122">
        <v>54</v>
      </c>
      <c r="AG94" s="44">
        <v>44</v>
      </c>
      <c r="AH94" s="122">
        <v>55</v>
      </c>
      <c r="AI94" s="44">
        <v>54</v>
      </c>
      <c r="AJ94" s="122">
        <v>53</v>
      </c>
      <c r="AK94" s="44">
        <v>48</v>
      </c>
      <c r="AL94" s="124">
        <v>67</v>
      </c>
      <c r="AM94" s="125">
        <v>56</v>
      </c>
      <c r="AN94" s="123">
        <v>672</v>
      </c>
      <c r="AO94" s="126">
        <v>387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469" t="s">
        <v>178</v>
      </c>
      <c r="C95" s="130">
        <f>SUM(D95:E95)</f>
        <v>182</v>
      </c>
      <c r="D95" s="508"/>
      <c r="E95" s="475">
        <f>SUM(K95+M95+O95+Q95+S95+U95+W95+Y95+AA95+AC95+AE95+AG95+AI95+AK95+AM95)</f>
        <v>182</v>
      </c>
      <c r="F95" s="476"/>
      <c r="G95" s="477"/>
      <c r="H95" s="476"/>
      <c r="I95" s="477"/>
      <c r="J95" s="476"/>
      <c r="K95" s="459"/>
      <c r="L95" s="476"/>
      <c r="M95" s="459">
        <v>15</v>
      </c>
      <c r="N95" s="476"/>
      <c r="O95" s="459">
        <v>18</v>
      </c>
      <c r="P95" s="476"/>
      <c r="Q95" s="459">
        <v>64</v>
      </c>
      <c r="R95" s="476"/>
      <c r="S95" s="459">
        <v>34</v>
      </c>
      <c r="T95" s="476"/>
      <c r="U95" s="459">
        <v>36</v>
      </c>
      <c r="V95" s="476"/>
      <c r="W95" s="459">
        <v>15</v>
      </c>
      <c r="X95" s="476"/>
      <c r="Y95" s="459"/>
      <c r="Z95" s="476"/>
      <c r="AA95" s="459"/>
      <c r="AB95" s="476"/>
      <c r="AC95" s="459"/>
      <c r="AD95" s="476"/>
      <c r="AE95" s="459"/>
      <c r="AF95" s="476"/>
      <c r="AG95" s="459"/>
      <c r="AH95" s="476"/>
      <c r="AI95" s="459"/>
      <c r="AJ95" s="476"/>
      <c r="AK95" s="459"/>
      <c r="AL95" s="476"/>
      <c r="AM95" s="478"/>
      <c r="AN95" s="458">
        <v>182</v>
      </c>
      <c r="AO95" s="479">
        <v>142</v>
      </c>
      <c r="AP95" s="480">
        <v>0</v>
      </c>
      <c r="AQ95" s="458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0</v>
      </c>
      <c r="D96" s="138"/>
      <c r="E96" s="139">
        <f>SUM(K96+M96+O96+Q96+S96+U96+W96+Y96+AA96+AC96+AE96+AG96+AI96+AK96+AM96)</f>
        <v>0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/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/>
      <c r="AO96" s="144"/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440</v>
      </c>
      <c r="D97" s="148">
        <f>SUM(F97+H97+J97+L97+N97+P97+R97+T97+V97+X97+Z97+AB97+AD97+AF97+AH97+AJ97+AL97)</f>
        <v>132</v>
      </c>
      <c r="E97" s="149">
        <f>SUM(G97+I97+K97+M97+O97+Q97+S97+U97+W97+Y97+AA97+AC97+AE97+AG97+AI97+AK97+AM97)</f>
        <v>308</v>
      </c>
      <c r="F97" s="38">
        <v>1</v>
      </c>
      <c r="G97" s="39">
        <v>1</v>
      </c>
      <c r="H97" s="38">
        <v>0</v>
      </c>
      <c r="I97" s="39">
        <v>0</v>
      </c>
      <c r="J97" s="38">
        <v>0</v>
      </c>
      <c r="K97" s="39">
        <v>0</v>
      </c>
      <c r="L97" s="38">
        <v>2</v>
      </c>
      <c r="M97" s="39">
        <v>1</v>
      </c>
      <c r="N97" s="38">
        <v>9</v>
      </c>
      <c r="O97" s="39">
        <v>15</v>
      </c>
      <c r="P97" s="38">
        <v>19</v>
      </c>
      <c r="Q97" s="39">
        <v>45</v>
      </c>
      <c r="R97" s="38">
        <v>32</v>
      </c>
      <c r="S97" s="39">
        <v>47</v>
      </c>
      <c r="T97" s="38">
        <v>17</v>
      </c>
      <c r="U97" s="39">
        <v>48</v>
      </c>
      <c r="V97" s="38">
        <v>11</v>
      </c>
      <c r="W97" s="39">
        <v>52</v>
      </c>
      <c r="X97" s="38">
        <v>14</v>
      </c>
      <c r="Y97" s="39">
        <v>34</v>
      </c>
      <c r="Z97" s="38">
        <v>13</v>
      </c>
      <c r="AA97" s="39">
        <v>29</v>
      </c>
      <c r="AB97" s="38">
        <v>9</v>
      </c>
      <c r="AC97" s="39">
        <v>14</v>
      </c>
      <c r="AD97" s="38">
        <v>2</v>
      </c>
      <c r="AE97" s="39">
        <v>10</v>
      </c>
      <c r="AF97" s="38">
        <v>0</v>
      </c>
      <c r="AG97" s="39">
        <v>5</v>
      </c>
      <c r="AH97" s="38">
        <v>3</v>
      </c>
      <c r="AI97" s="39">
        <v>4</v>
      </c>
      <c r="AJ97" s="38">
        <v>0</v>
      </c>
      <c r="AK97" s="39">
        <v>0</v>
      </c>
      <c r="AL97" s="45">
        <v>0</v>
      </c>
      <c r="AM97" s="150">
        <v>3</v>
      </c>
      <c r="AN97" s="55">
        <v>440</v>
      </c>
      <c r="AO97" s="70">
        <v>363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>
        <v>0</v>
      </c>
      <c r="AQ98" s="83">
        <v>0</v>
      </c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355</v>
      </c>
      <c r="D99" s="160">
        <f t="shared" ref="D99:E103" si="31">SUM(F99+H99+J99+L99+N99+P99+R99+T99+V99+X99+Z99+AB99+AD99+AF99+AH99+AJ99+AL99)</f>
        <v>158</v>
      </c>
      <c r="E99" s="161">
        <f t="shared" si="31"/>
        <v>197</v>
      </c>
      <c r="F99" s="58">
        <v>45</v>
      </c>
      <c r="G99" s="51">
        <v>29</v>
      </c>
      <c r="H99" s="58">
        <v>14</v>
      </c>
      <c r="I99" s="51">
        <v>5</v>
      </c>
      <c r="J99" s="58">
        <v>12</v>
      </c>
      <c r="K99" s="48">
        <v>10</v>
      </c>
      <c r="L99" s="58">
        <v>4</v>
      </c>
      <c r="M99" s="48">
        <v>7</v>
      </c>
      <c r="N99" s="58">
        <v>1</v>
      </c>
      <c r="O99" s="48">
        <v>4</v>
      </c>
      <c r="P99" s="58">
        <v>2</v>
      </c>
      <c r="Q99" s="48">
        <v>5</v>
      </c>
      <c r="R99" s="58">
        <v>4</v>
      </c>
      <c r="S99" s="48">
        <v>9</v>
      </c>
      <c r="T99" s="58">
        <v>4</v>
      </c>
      <c r="U99" s="48">
        <v>5</v>
      </c>
      <c r="V99" s="58">
        <v>3</v>
      </c>
      <c r="W99" s="48">
        <v>15</v>
      </c>
      <c r="X99" s="58">
        <v>4</v>
      </c>
      <c r="Y99" s="48">
        <v>8</v>
      </c>
      <c r="Z99" s="58">
        <v>4</v>
      </c>
      <c r="AA99" s="48">
        <v>15</v>
      </c>
      <c r="AB99" s="58">
        <v>6</v>
      </c>
      <c r="AC99" s="48">
        <v>8</v>
      </c>
      <c r="AD99" s="58">
        <v>9</v>
      </c>
      <c r="AE99" s="48">
        <v>14</v>
      </c>
      <c r="AF99" s="58">
        <v>8</v>
      </c>
      <c r="AG99" s="48">
        <v>27</v>
      </c>
      <c r="AH99" s="58">
        <v>14</v>
      </c>
      <c r="AI99" s="51">
        <v>16</v>
      </c>
      <c r="AJ99" s="58">
        <v>12</v>
      </c>
      <c r="AK99" s="51">
        <v>5</v>
      </c>
      <c r="AL99" s="75">
        <v>12</v>
      </c>
      <c r="AM99" s="143">
        <v>15</v>
      </c>
      <c r="AN99" s="51">
        <v>355</v>
      </c>
      <c r="AO99" s="144">
        <v>296</v>
      </c>
      <c r="AP99" s="145">
        <v>0</v>
      </c>
      <c r="AQ99" s="51">
        <v>0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136</v>
      </c>
      <c r="D100" s="148">
        <f t="shared" si="31"/>
        <v>62</v>
      </c>
      <c r="E100" s="149">
        <f t="shared" si="31"/>
        <v>74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2</v>
      </c>
      <c r="O100" s="39">
        <v>4</v>
      </c>
      <c r="P100" s="38">
        <v>0</v>
      </c>
      <c r="Q100" s="39">
        <v>2</v>
      </c>
      <c r="R100" s="38">
        <v>2</v>
      </c>
      <c r="S100" s="39">
        <v>2</v>
      </c>
      <c r="T100" s="38">
        <v>4</v>
      </c>
      <c r="U100" s="39">
        <v>1</v>
      </c>
      <c r="V100" s="38">
        <v>0</v>
      </c>
      <c r="W100" s="39">
        <v>6</v>
      </c>
      <c r="X100" s="38">
        <v>1</v>
      </c>
      <c r="Y100" s="39">
        <v>9</v>
      </c>
      <c r="Z100" s="38">
        <v>2</v>
      </c>
      <c r="AA100" s="39">
        <v>8</v>
      </c>
      <c r="AB100" s="38">
        <v>4</v>
      </c>
      <c r="AC100" s="55">
        <v>7</v>
      </c>
      <c r="AD100" s="38">
        <v>7</v>
      </c>
      <c r="AE100" s="55">
        <v>10</v>
      </c>
      <c r="AF100" s="38">
        <v>8</v>
      </c>
      <c r="AG100" s="55">
        <v>11</v>
      </c>
      <c r="AH100" s="38">
        <v>15</v>
      </c>
      <c r="AI100" s="55">
        <v>2</v>
      </c>
      <c r="AJ100" s="38">
        <v>6</v>
      </c>
      <c r="AK100" s="55">
        <v>2</v>
      </c>
      <c r="AL100" s="45">
        <v>11</v>
      </c>
      <c r="AM100" s="150">
        <v>10</v>
      </c>
      <c r="AN100" s="55">
        <v>136</v>
      </c>
      <c r="AO100" s="70">
        <v>120</v>
      </c>
      <c r="AP100" s="56">
        <v>0</v>
      </c>
      <c r="AQ100" s="55">
        <v>1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276</v>
      </c>
      <c r="D101" s="164">
        <f t="shared" si="31"/>
        <v>124</v>
      </c>
      <c r="E101" s="149">
        <f t="shared" si="31"/>
        <v>152</v>
      </c>
      <c r="F101" s="38">
        <v>110</v>
      </c>
      <c r="G101" s="55">
        <v>142</v>
      </c>
      <c r="H101" s="38">
        <v>0</v>
      </c>
      <c r="I101" s="55">
        <v>0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1</v>
      </c>
      <c r="W101" s="39">
        <v>0</v>
      </c>
      <c r="X101" s="38">
        <v>0</v>
      </c>
      <c r="Y101" s="39">
        <v>0</v>
      </c>
      <c r="Z101" s="38">
        <v>0</v>
      </c>
      <c r="AA101" s="39">
        <v>0</v>
      </c>
      <c r="AB101" s="38">
        <v>1</v>
      </c>
      <c r="AC101" s="55">
        <v>7</v>
      </c>
      <c r="AD101" s="38">
        <v>3</v>
      </c>
      <c r="AE101" s="55">
        <v>0</v>
      </c>
      <c r="AF101" s="38">
        <v>8</v>
      </c>
      <c r="AG101" s="55">
        <v>0</v>
      </c>
      <c r="AH101" s="38">
        <v>0</v>
      </c>
      <c r="AI101" s="55">
        <v>1</v>
      </c>
      <c r="AJ101" s="38">
        <v>0</v>
      </c>
      <c r="AK101" s="55">
        <v>0</v>
      </c>
      <c r="AL101" s="45">
        <v>1</v>
      </c>
      <c r="AM101" s="150">
        <v>2</v>
      </c>
      <c r="AN101" s="55">
        <v>276</v>
      </c>
      <c r="AO101" s="70">
        <v>213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26</v>
      </c>
      <c r="D102" s="148">
        <f t="shared" si="31"/>
        <v>9</v>
      </c>
      <c r="E102" s="149">
        <f t="shared" si="31"/>
        <v>17</v>
      </c>
      <c r="F102" s="38">
        <v>0</v>
      </c>
      <c r="G102" s="55">
        <v>0</v>
      </c>
      <c r="H102" s="38">
        <v>0</v>
      </c>
      <c r="I102" s="55">
        <v>0</v>
      </c>
      <c r="J102" s="38">
        <v>0</v>
      </c>
      <c r="K102" s="39">
        <v>0</v>
      </c>
      <c r="L102" s="38">
        <v>0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1</v>
      </c>
      <c r="AA102" s="39">
        <v>0</v>
      </c>
      <c r="AB102" s="38">
        <v>0</v>
      </c>
      <c r="AC102" s="39">
        <v>0</v>
      </c>
      <c r="AD102" s="38">
        <v>0</v>
      </c>
      <c r="AE102" s="39">
        <v>0</v>
      </c>
      <c r="AF102" s="38">
        <v>4</v>
      </c>
      <c r="AG102" s="39">
        <v>5</v>
      </c>
      <c r="AH102" s="38">
        <v>3</v>
      </c>
      <c r="AI102" s="55">
        <v>5</v>
      </c>
      <c r="AJ102" s="38">
        <v>0</v>
      </c>
      <c r="AK102" s="55">
        <v>3</v>
      </c>
      <c r="AL102" s="45">
        <v>1</v>
      </c>
      <c r="AM102" s="150">
        <v>4</v>
      </c>
      <c r="AN102" s="55">
        <v>26</v>
      </c>
      <c r="AO102" s="70">
        <v>0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186</v>
      </c>
      <c r="D103" s="166">
        <f t="shared" si="31"/>
        <v>118</v>
      </c>
      <c r="E103" s="167">
        <f t="shared" si="31"/>
        <v>68</v>
      </c>
      <c r="F103" s="80">
        <v>11</v>
      </c>
      <c r="G103" s="83">
        <v>7</v>
      </c>
      <c r="H103" s="80">
        <v>7</v>
      </c>
      <c r="I103" s="83">
        <v>2</v>
      </c>
      <c r="J103" s="80">
        <v>2</v>
      </c>
      <c r="K103" s="82">
        <v>5</v>
      </c>
      <c r="L103" s="80">
        <v>0</v>
      </c>
      <c r="M103" s="82">
        <v>1</v>
      </c>
      <c r="N103" s="80">
        <v>3</v>
      </c>
      <c r="O103" s="82">
        <v>2</v>
      </c>
      <c r="P103" s="80">
        <v>3</v>
      </c>
      <c r="Q103" s="82">
        <v>4</v>
      </c>
      <c r="R103" s="80">
        <v>5</v>
      </c>
      <c r="S103" s="82">
        <v>1</v>
      </c>
      <c r="T103" s="80">
        <v>2</v>
      </c>
      <c r="U103" s="82">
        <v>4</v>
      </c>
      <c r="V103" s="80">
        <v>4</v>
      </c>
      <c r="W103" s="82">
        <v>1</v>
      </c>
      <c r="X103" s="80">
        <v>11</v>
      </c>
      <c r="Y103" s="82">
        <v>1</v>
      </c>
      <c r="Z103" s="80">
        <v>9</v>
      </c>
      <c r="AA103" s="82">
        <v>4</v>
      </c>
      <c r="AB103" s="80">
        <v>17</v>
      </c>
      <c r="AC103" s="82">
        <v>3</v>
      </c>
      <c r="AD103" s="80">
        <v>2</v>
      </c>
      <c r="AE103" s="82">
        <v>1</v>
      </c>
      <c r="AF103" s="80">
        <v>5</v>
      </c>
      <c r="AG103" s="82">
        <v>10</v>
      </c>
      <c r="AH103" s="80">
        <v>0</v>
      </c>
      <c r="AI103" s="82">
        <v>3</v>
      </c>
      <c r="AJ103" s="80">
        <v>13</v>
      </c>
      <c r="AK103" s="82">
        <v>9</v>
      </c>
      <c r="AL103" s="84">
        <v>24</v>
      </c>
      <c r="AM103" s="168">
        <v>10</v>
      </c>
      <c r="AN103" s="83">
        <v>185</v>
      </c>
      <c r="AO103" s="157">
        <v>81</v>
      </c>
      <c r="AP103" s="158">
        <v>0</v>
      </c>
      <c r="AQ103" s="83">
        <v>4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29" t="s">
        <v>118</v>
      </c>
      <c r="B104" s="730"/>
      <c r="C104" s="169">
        <f t="shared" ref="C104:AQ104" si="32">SUM(C94:C103)</f>
        <v>2273</v>
      </c>
      <c r="D104" s="170">
        <f t="shared" si="32"/>
        <v>954</v>
      </c>
      <c r="E104" s="153">
        <f t="shared" si="32"/>
        <v>1319</v>
      </c>
      <c r="F104" s="91">
        <f t="shared" si="32"/>
        <v>172</v>
      </c>
      <c r="G104" s="96">
        <f t="shared" si="32"/>
        <v>181</v>
      </c>
      <c r="H104" s="91">
        <f t="shared" si="32"/>
        <v>24</v>
      </c>
      <c r="I104" s="96">
        <f t="shared" si="32"/>
        <v>8</v>
      </c>
      <c r="J104" s="481">
        <f t="shared" si="32"/>
        <v>18</v>
      </c>
      <c r="K104" s="482">
        <f t="shared" si="32"/>
        <v>19</v>
      </c>
      <c r="L104" s="481">
        <f t="shared" si="32"/>
        <v>10</v>
      </c>
      <c r="M104" s="482">
        <f t="shared" si="32"/>
        <v>28</v>
      </c>
      <c r="N104" s="481">
        <f t="shared" si="32"/>
        <v>16</v>
      </c>
      <c r="O104" s="482">
        <f t="shared" si="32"/>
        <v>46</v>
      </c>
      <c r="P104" s="481">
        <f t="shared" si="32"/>
        <v>25</v>
      </c>
      <c r="Q104" s="482">
        <f t="shared" si="32"/>
        <v>120</v>
      </c>
      <c r="R104" s="481">
        <f t="shared" si="32"/>
        <v>44</v>
      </c>
      <c r="S104" s="482">
        <f t="shared" si="32"/>
        <v>94</v>
      </c>
      <c r="T104" s="481">
        <f t="shared" si="32"/>
        <v>31</v>
      </c>
      <c r="U104" s="482">
        <f t="shared" si="32"/>
        <v>103</v>
      </c>
      <c r="V104" s="481">
        <f t="shared" si="32"/>
        <v>22</v>
      </c>
      <c r="W104" s="482">
        <f t="shared" si="32"/>
        <v>102</v>
      </c>
      <c r="X104" s="481">
        <f t="shared" si="32"/>
        <v>40</v>
      </c>
      <c r="Y104" s="482">
        <f t="shared" si="32"/>
        <v>61</v>
      </c>
      <c r="Z104" s="481">
        <f t="shared" si="32"/>
        <v>45</v>
      </c>
      <c r="AA104" s="482">
        <f t="shared" si="32"/>
        <v>74</v>
      </c>
      <c r="AB104" s="481">
        <f t="shared" si="32"/>
        <v>71</v>
      </c>
      <c r="AC104" s="482">
        <f t="shared" si="32"/>
        <v>64</v>
      </c>
      <c r="AD104" s="481">
        <f t="shared" si="32"/>
        <v>59</v>
      </c>
      <c r="AE104" s="482">
        <f t="shared" si="32"/>
        <v>65</v>
      </c>
      <c r="AF104" s="481">
        <f t="shared" si="32"/>
        <v>87</v>
      </c>
      <c r="AG104" s="482">
        <f t="shared" si="32"/>
        <v>102</v>
      </c>
      <c r="AH104" s="481">
        <f t="shared" si="32"/>
        <v>90</v>
      </c>
      <c r="AI104" s="482">
        <f t="shared" si="32"/>
        <v>85</v>
      </c>
      <c r="AJ104" s="481">
        <f t="shared" si="32"/>
        <v>84</v>
      </c>
      <c r="AK104" s="482">
        <f t="shared" si="32"/>
        <v>67</v>
      </c>
      <c r="AL104" s="483">
        <f t="shared" si="32"/>
        <v>116</v>
      </c>
      <c r="AM104" s="484">
        <f t="shared" si="32"/>
        <v>100</v>
      </c>
      <c r="AN104" s="96">
        <f t="shared" si="32"/>
        <v>2272</v>
      </c>
      <c r="AO104" s="175">
        <f t="shared" si="32"/>
        <v>1602</v>
      </c>
      <c r="AP104" s="176">
        <f t="shared" si="32"/>
        <v>0</v>
      </c>
      <c r="AQ104" s="96">
        <f t="shared" si="32"/>
        <v>5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23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28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26" t="s">
        <v>99</v>
      </c>
      <c r="G107" s="727"/>
      <c r="H107" s="726" t="s">
        <v>100</v>
      </c>
      <c r="I107" s="727"/>
      <c r="J107" s="726" t="s">
        <v>101</v>
      </c>
      <c r="K107" s="727"/>
      <c r="L107" s="726" t="s">
        <v>102</v>
      </c>
      <c r="M107" s="727"/>
      <c r="N107" s="726" t="s">
        <v>103</v>
      </c>
      <c r="O107" s="727"/>
      <c r="P107" s="723" t="s">
        <v>104</v>
      </c>
      <c r="Q107" s="724"/>
      <c r="R107" s="723" t="s">
        <v>105</v>
      </c>
      <c r="S107" s="724"/>
      <c r="T107" s="723" t="s">
        <v>106</v>
      </c>
      <c r="U107" s="724"/>
      <c r="V107" s="723" t="s">
        <v>107</v>
      </c>
      <c r="W107" s="724"/>
      <c r="X107" s="723" t="s">
        <v>108</v>
      </c>
      <c r="Y107" s="724"/>
      <c r="Z107" s="723" t="s">
        <v>109</v>
      </c>
      <c r="AA107" s="724"/>
      <c r="AB107" s="723" t="s">
        <v>110</v>
      </c>
      <c r="AC107" s="724"/>
      <c r="AD107" s="723" t="s">
        <v>111</v>
      </c>
      <c r="AE107" s="724"/>
      <c r="AF107" s="723" t="s">
        <v>112</v>
      </c>
      <c r="AG107" s="724"/>
      <c r="AH107" s="723" t="s">
        <v>113</v>
      </c>
      <c r="AI107" s="724"/>
      <c r="AJ107" s="723" t="s">
        <v>114</v>
      </c>
      <c r="AK107" s="724"/>
      <c r="AL107" s="723" t="s">
        <v>115</v>
      </c>
      <c r="AM107" s="728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447" t="s">
        <v>191</v>
      </c>
      <c r="G108" s="486" t="s">
        <v>192</v>
      </c>
      <c r="H108" s="464" t="s">
        <v>191</v>
      </c>
      <c r="I108" s="450" t="s">
        <v>192</v>
      </c>
      <c r="J108" s="447" t="s">
        <v>191</v>
      </c>
      <c r="K108" s="486" t="s">
        <v>192</v>
      </c>
      <c r="L108" s="447" t="s">
        <v>191</v>
      </c>
      <c r="M108" s="486" t="s">
        <v>192</v>
      </c>
      <c r="N108" s="447" t="s">
        <v>191</v>
      </c>
      <c r="O108" s="486" t="s">
        <v>192</v>
      </c>
      <c r="P108" s="464" t="s">
        <v>191</v>
      </c>
      <c r="Q108" s="450" t="s">
        <v>192</v>
      </c>
      <c r="R108" s="464" t="s">
        <v>191</v>
      </c>
      <c r="S108" s="450" t="s">
        <v>192</v>
      </c>
      <c r="T108" s="447" t="s">
        <v>191</v>
      </c>
      <c r="U108" s="486" t="s">
        <v>192</v>
      </c>
      <c r="V108" s="464" t="s">
        <v>191</v>
      </c>
      <c r="W108" s="450" t="s">
        <v>192</v>
      </c>
      <c r="X108" s="464" t="s">
        <v>191</v>
      </c>
      <c r="Y108" s="450" t="s">
        <v>192</v>
      </c>
      <c r="Z108" s="447" t="s">
        <v>191</v>
      </c>
      <c r="AA108" s="486" t="s">
        <v>192</v>
      </c>
      <c r="AB108" s="447" t="s">
        <v>191</v>
      </c>
      <c r="AC108" s="486" t="s">
        <v>192</v>
      </c>
      <c r="AD108" s="464" t="s">
        <v>191</v>
      </c>
      <c r="AE108" s="450" t="s">
        <v>192</v>
      </c>
      <c r="AF108" s="464" t="s">
        <v>191</v>
      </c>
      <c r="AG108" s="450" t="s">
        <v>192</v>
      </c>
      <c r="AH108" s="447" t="s">
        <v>191</v>
      </c>
      <c r="AI108" s="486" t="s">
        <v>192</v>
      </c>
      <c r="AJ108" s="464" t="s">
        <v>191</v>
      </c>
      <c r="AK108" s="450" t="s">
        <v>192</v>
      </c>
      <c r="AL108" s="447" t="s">
        <v>191</v>
      </c>
      <c r="AM108" s="487" t="s">
        <v>192</v>
      </c>
      <c r="AN108" s="668"/>
      <c r="AO108" s="449" t="s">
        <v>193</v>
      </c>
      <c r="AP108" s="486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31" t="s">
        <v>195</v>
      </c>
      <c r="B109" s="488" t="s">
        <v>176</v>
      </c>
      <c r="C109" s="489">
        <f t="shared" ref="C109:C119" si="33">SUM(D109+E109)</f>
        <v>0</v>
      </c>
      <c r="D109" s="509">
        <f t="shared" ref="D109:D117" si="34">SUM(F109+H109+J109+L109+N109+P109+R109+T109+V109+X109+Z109+AB109+AD109+AF109+AH109+AJ109+AL109)</f>
        <v>0</v>
      </c>
      <c r="E109" s="491">
        <f t="shared" ref="E109:E117" si="35">SUM(G109+I109+K109+M109+O109+Q109+S109+U109+W109+Y109+AA109+AC109+AE109+AG109+AI109+AK109+AM109)</f>
        <v>0</v>
      </c>
      <c r="F109" s="460"/>
      <c r="G109" s="458"/>
      <c r="H109" s="460"/>
      <c r="I109" s="458"/>
      <c r="J109" s="460"/>
      <c r="K109" s="459"/>
      <c r="L109" s="460"/>
      <c r="M109" s="459"/>
      <c r="N109" s="460"/>
      <c r="O109" s="459"/>
      <c r="P109" s="460"/>
      <c r="Q109" s="459"/>
      <c r="R109" s="460"/>
      <c r="S109" s="459"/>
      <c r="T109" s="460"/>
      <c r="U109" s="459"/>
      <c r="V109" s="460"/>
      <c r="W109" s="459"/>
      <c r="X109" s="460"/>
      <c r="Y109" s="459"/>
      <c r="Z109" s="460"/>
      <c r="AA109" s="459"/>
      <c r="AB109" s="460"/>
      <c r="AC109" s="459"/>
      <c r="AD109" s="460"/>
      <c r="AE109" s="459"/>
      <c r="AF109" s="460"/>
      <c r="AG109" s="459"/>
      <c r="AH109" s="460"/>
      <c r="AI109" s="459"/>
      <c r="AJ109" s="460"/>
      <c r="AK109" s="459"/>
      <c r="AL109" s="492"/>
      <c r="AM109" s="478"/>
      <c r="AN109" s="458"/>
      <c r="AO109" s="480"/>
      <c r="AP109" s="458"/>
      <c r="AQ109" s="480"/>
      <c r="AR109" s="458"/>
      <c r="AS109" s="458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13</v>
      </c>
      <c r="D110" s="166">
        <f t="shared" si="34"/>
        <v>1</v>
      </c>
      <c r="E110" s="167">
        <f t="shared" si="35"/>
        <v>12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0</v>
      </c>
      <c r="O110" s="82">
        <v>3</v>
      </c>
      <c r="P110" s="80">
        <v>0</v>
      </c>
      <c r="Q110" s="82">
        <v>4</v>
      </c>
      <c r="R110" s="80">
        <v>1</v>
      </c>
      <c r="S110" s="82">
        <v>2</v>
      </c>
      <c r="T110" s="80">
        <v>0</v>
      </c>
      <c r="U110" s="82">
        <v>3</v>
      </c>
      <c r="V110" s="80">
        <v>0</v>
      </c>
      <c r="W110" s="82">
        <v>0</v>
      </c>
      <c r="X110" s="80">
        <v>0</v>
      </c>
      <c r="Y110" s="82">
        <v>0</v>
      </c>
      <c r="Z110" s="80">
        <v>0</v>
      </c>
      <c r="AA110" s="82">
        <v>0</v>
      </c>
      <c r="AB110" s="80">
        <v>0</v>
      </c>
      <c r="AC110" s="82">
        <v>0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13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32" t="s">
        <v>196</v>
      </c>
      <c r="B111" s="488" t="s">
        <v>176</v>
      </c>
      <c r="C111" s="489">
        <f t="shared" si="33"/>
        <v>0</v>
      </c>
      <c r="D111" s="509">
        <f t="shared" si="34"/>
        <v>0</v>
      </c>
      <c r="E111" s="491">
        <f>SUM(G111+I111+K111+M111+O111+Q111+S111+U111+W111+Y111+AA111+AC111+AE111+AG111+AI111+AK111+AM111)</f>
        <v>0</v>
      </c>
      <c r="F111" s="460"/>
      <c r="G111" s="458"/>
      <c r="H111" s="460"/>
      <c r="I111" s="458"/>
      <c r="J111" s="460"/>
      <c r="K111" s="459"/>
      <c r="L111" s="460"/>
      <c r="M111" s="459"/>
      <c r="N111" s="460"/>
      <c r="O111" s="459"/>
      <c r="P111" s="460"/>
      <c r="Q111" s="459"/>
      <c r="R111" s="460"/>
      <c r="S111" s="459"/>
      <c r="T111" s="460"/>
      <c r="U111" s="459"/>
      <c r="V111" s="460"/>
      <c r="W111" s="459"/>
      <c r="X111" s="460"/>
      <c r="Y111" s="459"/>
      <c r="Z111" s="460"/>
      <c r="AA111" s="459"/>
      <c r="AB111" s="460"/>
      <c r="AC111" s="459"/>
      <c r="AD111" s="460"/>
      <c r="AE111" s="459"/>
      <c r="AF111" s="460"/>
      <c r="AG111" s="459"/>
      <c r="AH111" s="460"/>
      <c r="AI111" s="459"/>
      <c r="AJ111" s="460"/>
      <c r="AK111" s="459"/>
      <c r="AL111" s="492"/>
      <c r="AM111" s="478"/>
      <c r="AN111" s="458"/>
      <c r="AO111" s="480"/>
      <c r="AP111" s="458"/>
      <c r="AQ111" s="480"/>
      <c r="AR111" s="458"/>
      <c r="AS111" s="458"/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/>
      <c r="G112" s="55"/>
      <c r="H112" s="38"/>
      <c r="I112" s="55"/>
      <c r="J112" s="38"/>
      <c r="K112" s="39"/>
      <c r="L112" s="38"/>
      <c r="M112" s="39"/>
      <c r="N112" s="38"/>
      <c r="O112" s="39"/>
      <c r="P112" s="38"/>
      <c r="Q112" s="39"/>
      <c r="R112" s="38"/>
      <c r="S112" s="39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38"/>
      <c r="AG112" s="39"/>
      <c r="AH112" s="38"/>
      <c r="AI112" s="39"/>
      <c r="AJ112" s="38"/>
      <c r="AK112" s="39"/>
      <c r="AL112" s="45"/>
      <c r="AM112" s="150"/>
      <c r="AN112" s="55"/>
      <c r="AO112" s="56"/>
      <c r="AP112" s="55"/>
      <c r="AQ112" s="56"/>
      <c r="AR112" s="55"/>
      <c r="AS112" s="55"/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/>
      <c r="AS113" s="83"/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488" t="s">
        <v>176</v>
      </c>
      <c r="C114" s="489">
        <f t="shared" si="33"/>
        <v>0</v>
      </c>
      <c r="D114" s="509">
        <f t="shared" si="34"/>
        <v>0</v>
      </c>
      <c r="E114" s="491">
        <f t="shared" si="35"/>
        <v>0</v>
      </c>
      <c r="F114" s="460"/>
      <c r="G114" s="458"/>
      <c r="H114" s="460"/>
      <c r="I114" s="458"/>
      <c r="J114" s="460"/>
      <c r="K114" s="459"/>
      <c r="L114" s="460"/>
      <c r="M114" s="459"/>
      <c r="N114" s="460"/>
      <c r="O114" s="459"/>
      <c r="P114" s="460"/>
      <c r="Q114" s="459"/>
      <c r="R114" s="460"/>
      <c r="S114" s="459"/>
      <c r="T114" s="460"/>
      <c r="U114" s="459"/>
      <c r="V114" s="460"/>
      <c r="W114" s="458"/>
      <c r="X114" s="460"/>
      <c r="Y114" s="459"/>
      <c r="Z114" s="460"/>
      <c r="AA114" s="459"/>
      <c r="AB114" s="460"/>
      <c r="AC114" s="459"/>
      <c r="AD114" s="460"/>
      <c r="AE114" s="459"/>
      <c r="AF114" s="460"/>
      <c r="AG114" s="459"/>
      <c r="AH114" s="460"/>
      <c r="AI114" s="459"/>
      <c r="AJ114" s="460"/>
      <c r="AK114" s="459"/>
      <c r="AL114" s="492"/>
      <c r="AM114" s="478"/>
      <c r="AN114" s="458"/>
      <c r="AO114" s="480"/>
      <c r="AP114" s="458"/>
      <c r="AQ114" s="480"/>
      <c r="AR114" s="458"/>
      <c r="AS114" s="458"/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175</v>
      </c>
      <c r="D115" s="148">
        <f t="shared" si="34"/>
        <v>121</v>
      </c>
      <c r="E115" s="149">
        <f t="shared" si="35"/>
        <v>54</v>
      </c>
      <c r="F115" s="80">
        <v>1</v>
      </c>
      <c r="G115" s="83">
        <v>0</v>
      </c>
      <c r="H115" s="80">
        <v>0</v>
      </c>
      <c r="I115" s="83">
        <v>0</v>
      </c>
      <c r="J115" s="80">
        <v>0</v>
      </c>
      <c r="K115" s="82">
        <v>0</v>
      </c>
      <c r="L115" s="80">
        <v>2</v>
      </c>
      <c r="M115" s="82">
        <v>0</v>
      </c>
      <c r="N115" s="80">
        <v>9</v>
      </c>
      <c r="O115" s="82">
        <v>1</v>
      </c>
      <c r="P115" s="80">
        <v>18</v>
      </c>
      <c r="Q115" s="82">
        <v>13</v>
      </c>
      <c r="R115" s="80">
        <v>29</v>
      </c>
      <c r="S115" s="82">
        <v>12</v>
      </c>
      <c r="T115" s="80">
        <v>17</v>
      </c>
      <c r="U115" s="82">
        <v>7</v>
      </c>
      <c r="V115" s="80">
        <v>11</v>
      </c>
      <c r="W115" s="82">
        <v>9</v>
      </c>
      <c r="X115" s="80">
        <v>12</v>
      </c>
      <c r="Y115" s="82">
        <v>5</v>
      </c>
      <c r="Z115" s="80">
        <v>11</v>
      </c>
      <c r="AA115" s="82">
        <v>6</v>
      </c>
      <c r="AB115" s="80">
        <v>6</v>
      </c>
      <c r="AC115" s="82">
        <v>1</v>
      </c>
      <c r="AD115" s="80">
        <v>2</v>
      </c>
      <c r="AE115" s="82">
        <v>0</v>
      </c>
      <c r="AF115" s="80">
        <v>0</v>
      </c>
      <c r="AG115" s="82">
        <v>0</v>
      </c>
      <c r="AH115" s="80">
        <v>3</v>
      </c>
      <c r="AI115" s="82">
        <v>0</v>
      </c>
      <c r="AJ115" s="80">
        <v>0</v>
      </c>
      <c r="AK115" s="82">
        <v>0</v>
      </c>
      <c r="AL115" s="84">
        <v>0</v>
      </c>
      <c r="AM115" s="168">
        <v>0</v>
      </c>
      <c r="AN115" s="83">
        <v>175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488" t="s">
        <v>176</v>
      </c>
      <c r="C116" s="489">
        <f t="shared" si="33"/>
        <v>0</v>
      </c>
      <c r="D116" s="509">
        <f t="shared" si="34"/>
        <v>0</v>
      </c>
      <c r="E116" s="491">
        <f t="shared" si="35"/>
        <v>0</v>
      </c>
      <c r="F116" s="460"/>
      <c r="G116" s="458"/>
      <c r="H116" s="460"/>
      <c r="I116" s="458"/>
      <c r="J116" s="460"/>
      <c r="K116" s="459"/>
      <c r="L116" s="460"/>
      <c r="M116" s="459"/>
      <c r="N116" s="460"/>
      <c r="O116" s="459"/>
      <c r="P116" s="460"/>
      <c r="Q116" s="459"/>
      <c r="R116" s="460"/>
      <c r="S116" s="459"/>
      <c r="T116" s="460"/>
      <c r="U116" s="459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458"/>
      <c r="AO116" s="480">
        <v>0</v>
      </c>
      <c r="AP116" s="458">
        <v>0</v>
      </c>
      <c r="AQ116" s="480">
        <v>0</v>
      </c>
      <c r="AR116" s="458">
        <v>0</v>
      </c>
      <c r="AS116" s="458">
        <v>0</v>
      </c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13</v>
      </c>
      <c r="D117" s="148">
        <f t="shared" si="34"/>
        <v>10</v>
      </c>
      <c r="E117" s="149">
        <f t="shared" si="35"/>
        <v>3</v>
      </c>
      <c r="F117" s="80">
        <v>0</v>
      </c>
      <c r="G117" s="83">
        <v>1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1</v>
      </c>
      <c r="N117" s="80">
        <v>0</v>
      </c>
      <c r="O117" s="82">
        <v>0</v>
      </c>
      <c r="P117" s="80">
        <v>1</v>
      </c>
      <c r="Q117" s="82">
        <v>0</v>
      </c>
      <c r="R117" s="80">
        <v>2</v>
      </c>
      <c r="S117" s="82">
        <v>0</v>
      </c>
      <c r="T117" s="80">
        <v>0</v>
      </c>
      <c r="U117" s="82">
        <v>0</v>
      </c>
      <c r="V117" s="191">
        <v>0</v>
      </c>
      <c r="W117" s="51">
        <v>0</v>
      </c>
      <c r="X117" s="58">
        <v>2</v>
      </c>
      <c r="Y117" s="48">
        <v>0</v>
      </c>
      <c r="Z117" s="58">
        <v>2</v>
      </c>
      <c r="AA117" s="48">
        <v>0</v>
      </c>
      <c r="AB117" s="58">
        <v>3</v>
      </c>
      <c r="AC117" s="48">
        <v>1</v>
      </c>
      <c r="AD117" s="58">
        <v>0</v>
      </c>
      <c r="AE117" s="48">
        <v>0</v>
      </c>
      <c r="AF117" s="58">
        <v>0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13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494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14064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1759CF3B-FA5B-4216-9E50-EA23AE7840D5}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",[7]NOMBRE!B6," - ","( ",[7]NOMBRE!C6,[7]NOMBRE!D6," )")</f>
        <v>MES: MAYO - ( 05 )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",[7]NOMBRE!B7)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72" t="s">
        <v>116</v>
      </c>
      <c r="V10" s="517" t="s">
        <v>117</v>
      </c>
      <c r="W10" s="571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118</v>
      </c>
      <c r="C11" s="529">
        <v>40</v>
      </c>
      <c r="D11" s="530">
        <v>39</v>
      </c>
      <c r="E11" s="530">
        <v>34</v>
      </c>
      <c r="F11" s="530">
        <v>5</v>
      </c>
      <c r="G11" s="531">
        <v>0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117</v>
      </c>
      <c r="U11" s="38">
        <v>50</v>
      </c>
      <c r="V11" s="39">
        <v>68</v>
      </c>
      <c r="W11" s="40">
        <f t="shared" ref="W11:W36" si="0">SUM(X11+Y11+Z11)</f>
        <v>30</v>
      </c>
      <c r="X11" s="38">
        <v>7</v>
      </c>
      <c r="Y11" s="41">
        <v>23</v>
      </c>
      <c r="Z11" s="39">
        <v>0</v>
      </c>
      <c r="AA11" s="42">
        <f t="shared" ref="AA11:AA37" si="1">SUM(AB11+AC11+AD11)</f>
        <v>0</v>
      </c>
      <c r="AB11" s="38"/>
      <c r="AC11" s="41"/>
      <c r="AD11" s="39"/>
      <c r="AE11" s="43">
        <v>6</v>
      </c>
      <c r="AF11" s="44">
        <v>0</v>
      </c>
      <c r="AG11" s="45">
        <v>2</v>
      </c>
      <c r="AH11" s="534">
        <v>17</v>
      </c>
      <c r="AI11" s="47">
        <v>59</v>
      </c>
      <c r="AJ11" s="45"/>
      <c r="AK11" s="534">
        <v>0</v>
      </c>
      <c r="AL11" s="45">
        <v>4</v>
      </c>
      <c r="AM11" s="534"/>
      <c r="AN11" s="48"/>
      <c r="AO11" s="48"/>
      <c r="AP11" s="48"/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448</v>
      </c>
      <c r="C12" s="38">
        <v>0</v>
      </c>
      <c r="D12" s="41">
        <v>0</v>
      </c>
      <c r="E12" s="41">
        <v>0</v>
      </c>
      <c r="F12" s="41">
        <v>5</v>
      </c>
      <c r="G12" s="41">
        <v>21</v>
      </c>
      <c r="H12" s="41">
        <v>25</v>
      </c>
      <c r="I12" s="41">
        <v>33</v>
      </c>
      <c r="J12" s="41">
        <v>35</v>
      </c>
      <c r="K12" s="41">
        <v>32</v>
      </c>
      <c r="L12" s="41">
        <v>36</v>
      </c>
      <c r="M12" s="41">
        <v>35</v>
      </c>
      <c r="N12" s="41">
        <v>48</v>
      </c>
      <c r="O12" s="41">
        <v>33</v>
      </c>
      <c r="P12" s="41">
        <v>36</v>
      </c>
      <c r="Q12" s="41">
        <v>45</v>
      </c>
      <c r="R12" s="41">
        <v>41</v>
      </c>
      <c r="S12" s="39">
        <v>23</v>
      </c>
      <c r="T12" s="55">
        <v>441</v>
      </c>
      <c r="U12" s="38">
        <v>156</v>
      </c>
      <c r="V12" s="39">
        <v>292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162</v>
      </c>
      <c r="AB12" s="38">
        <v>24</v>
      </c>
      <c r="AC12" s="56">
        <v>138</v>
      </c>
      <c r="AD12" s="39">
        <v>0</v>
      </c>
      <c r="AE12" s="43">
        <v>24</v>
      </c>
      <c r="AF12" s="57">
        <v>0</v>
      </c>
      <c r="AG12" s="38">
        <v>12</v>
      </c>
      <c r="AH12" s="39">
        <v>14</v>
      </c>
      <c r="AI12" s="47">
        <v>664</v>
      </c>
      <c r="AJ12" s="45"/>
      <c r="AK12" s="39">
        <v>20</v>
      </c>
      <c r="AL12" s="45"/>
      <c r="AM12" s="39">
        <v>25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63</v>
      </c>
      <c r="C13" s="38">
        <v>63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62</v>
      </c>
      <c r="U13" s="38">
        <v>37</v>
      </c>
      <c r="V13" s="39">
        <v>26</v>
      </c>
      <c r="W13" s="40">
        <f t="shared" si="0"/>
        <v>10</v>
      </c>
      <c r="X13" s="38">
        <v>0</v>
      </c>
      <c r="Y13" s="41">
        <v>10</v>
      </c>
      <c r="Z13" s="39">
        <v>0</v>
      </c>
      <c r="AA13" s="42">
        <f t="shared" si="1"/>
        <v>0</v>
      </c>
      <c r="AB13" s="38"/>
      <c r="AC13" s="56"/>
      <c r="AD13" s="39"/>
      <c r="AE13" s="43">
        <v>0</v>
      </c>
      <c r="AF13" s="43">
        <v>0</v>
      </c>
      <c r="AG13" s="38">
        <v>1</v>
      </c>
      <c r="AH13" s="39">
        <v>18</v>
      </c>
      <c r="AI13" s="47">
        <v>50</v>
      </c>
      <c r="AJ13" s="45"/>
      <c r="AK13" s="39">
        <v>0</v>
      </c>
      <c r="AL13" s="45">
        <v>1</v>
      </c>
      <c r="AM13" s="39"/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0</v>
      </c>
      <c r="C14" s="3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39"/>
      <c r="T14" s="55"/>
      <c r="U14" s="38"/>
      <c r="V14" s="39"/>
      <c r="W14" s="40">
        <f t="shared" si="0"/>
        <v>0</v>
      </c>
      <c r="X14" s="38">
        <v>0</v>
      </c>
      <c r="Y14" s="41">
        <v>0</v>
      </c>
      <c r="Z14" s="39">
        <v>0</v>
      </c>
      <c r="AA14" s="42">
        <f t="shared" si="1"/>
        <v>0</v>
      </c>
      <c r="AB14" s="38"/>
      <c r="AC14" s="56"/>
      <c r="AD14" s="39"/>
      <c r="AE14" s="43"/>
      <c r="AF14" s="43">
        <v>0</v>
      </c>
      <c r="AG14" s="38">
        <v>0</v>
      </c>
      <c r="AH14" s="39">
        <v>0</v>
      </c>
      <c r="AI14" s="47">
        <v>9</v>
      </c>
      <c r="AJ14" s="45"/>
      <c r="AK14" s="39">
        <v>0</v>
      </c>
      <c r="AL14" s="45"/>
      <c r="AM14" s="39"/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111</v>
      </c>
      <c r="C15" s="38">
        <v>0</v>
      </c>
      <c r="D15" s="41">
        <v>0</v>
      </c>
      <c r="E15" s="41">
        <v>0</v>
      </c>
      <c r="F15" s="41">
        <v>1</v>
      </c>
      <c r="G15" s="41">
        <v>2</v>
      </c>
      <c r="H15" s="41">
        <v>6</v>
      </c>
      <c r="I15" s="41">
        <v>1</v>
      </c>
      <c r="J15" s="41">
        <v>6</v>
      </c>
      <c r="K15" s="41">
        <v>4</v>
      </c>
      <c r="L15" s="41">
        <v>5</v>
      </c>
      <c r="M15" s="41">
        <v>9</v>
      </c>
      <c r="N15" s="41">
        <v>5</v>
      </c>
      <c r="O15" s="41">
        <v>11</v>
      </c>
      <c r="P15" s="41">
        <v>15</v>
      </c>
      <c r="Q15" s="41">
        <v>24</v>
      </c>
      <c r="R15" s="41">
        <v>12</v>
      </c>
      <c r="S15" s="39">
        <v>10</v>
      </c>
      <c r="T15" s="55">
        <v>111</v>
      </c>
      <c r="U15" s="38">
        <v>48</v>
      </c>
      <c r="V15" s="39">
        <v>63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24</v>
      </c>
      <c r="AB15" s="38">
        <v>5</v>
      </c>
      <c r="AC15" s="41">
        <v>19</v>
      </c>
      <c r="AD15" s="39">
        <v>0</v>
      </c>
      <c r="AE15" s="43">
        <v>0</v>
      </c>
      <c r="AF15" s="43">
        <v>0</v>
      </c>
      <c r="AG15" s="38">
        <v>5</v>
      </c>
      <c r="AH15" s="39">
        <v>7</v>
      </c>
      <c r="AI15" s="47">
        <v>205</v>
      </c>
      <c r="AJ15" s="45"/>
      <c r="AK15" s="39">
        <v>0</v>
      </c>
      <c r="AL15" s="45"/>
      <c r="AM15" s="39">
        <v>16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36</v>
      </c>
      <c r="C16" s="38">
        <v>28</v>
      </c>
      <c r="D16" s="41">
        <v>3</v>
      </c>
      <c r="E16" s="41">
        <v>4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35</v>
      </c>
      <c r="U16" s="38">
        <v>15</v>
      </c>
      <c r="V16" s="39">
        <v>21</v>
      </c>
      <c r="W16" s="40">
        <f t="shared" si="0"/>
        <v>36</v>
      </c>
      <c r="X16" s="38">
        <v>6</v>
      </c>
      <c r="Y16" s="41">
        <v>30</v>
      </c>
      <c r="Z16" s="39">
        <v>0</v>
      </c>
      <c r="AA16" s="62">
        <f t="shared" si="1"/>
        <v>0</v>
      </c>
      <c r="AB16" s="38">
        <v>0</v>
      </c>
      <c r="AC16" s="41">
        <v>0</v>
      </c>
      <c r="AD16" s="39">
        <v>0</v>
      </c>
      <c r="AE16" s="43">
        <v>6</v>
      </c>
      <c r="AF16" s="43">
        <v>0</v>
      </c>
      <c r="AG16" s="38">
        <v>0</v>
      </c>
      <c r="AH16" s="39">
        <v>0</v>
      </c>
      <c r="AI16" s="47">
        <v>14</v>
      </c>
      <c r="AJ16" s="45"/>
      <c r="AK16" s="39">
        <v>0</v>
      </c>
      <c r="AL16" s="45">
        <v>1</v>
      </c>
      <c r="AM16" s="39"/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83</v>
      </c>
      <c r="C17" s="38">
        <v>0</v>
      </c>
      <c r="D17" s="41">
        <v>0</v>
      </c>
      <c r="E17" s="41">
        <v>0</v>
      </c>
      <c r="F17" s="41">
        <v>2</v>
      </c>
      <c r="G17" s="41">
        <v>0</v>
      </c>
      <c r="H17" s="41">
        <v>1</v>
      </c>
      <c r="I17" s="41">
        <v>0</v>
      </c>
      <c r="J17" s="41">
        <v>0</v>
      </c>
      <c r="K17" s="41">
        <v>1</v>
      </c>
      <c r="L17" s="41">
        <v>5</v>
      </c>
      <c r="M17" s="41">
        <v>4</v>
      </c>
      <c r="N17" s="41">
        <v>9</v>
      </c>
      <c r="O17" s="41">
        <v>9</v>
      </c>
      <c r="P17" s="41">
        <v>11</v>
      </c>
      <c r="Q17" s="41">
        <v>15</v>
      </c>
      <c r="R17" s="41">
        <v>10</v>
      </c>
      <c r="S17" s="39">
        <v>16</v>
      </c>
      <c r="T17" s="55">
        <v>83</v>
      </c>
      <c r="U17" s="38">
        <v>49</v>
      </c>
      <c r="V17" s="39">
        <v>34</v>
      </c>
      <c r="W17" s="40">
        <f t="shared" si="0"/>
        <v>0</v>
      </c>
      <c r="X17" s="38"/>
      <c r="Y17" s="41"/>
      <c r="Z17" s="39"/>
      <c r="AA17" s="62">
        <f t="shared" si="1"/>
        <v>52</v>
      </c>
      <c r="AB17" s="38">
        <v>12</v>
      </c>
      <c r="AC17" s="41">
        <v>40</v>
      </c>
      <c r="AD17" s="39">
        <v>0</v>
      </c>
      <c r="AE17" s="43">
        <v>12</v>
      </c>
      <c r="AF17" s="43">
        <v>11</v>
      </c>
      <c r="AG17" s="38">
        <v>19</v>
      </c>
      <c r="AH17" s="39">
        <v>7</v>
      </c>
      <c r="AI17" s="47">
        <v>529</v>
      </c>
      <c r="AJ17" s="45"/>
      <c r="AK17" s="39">
        <v>33</v>
      </c>
      <c r="AL17" s="45"/>
      <c r="AM17" s="39">
        <v>5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9"/>
      <c r="T18" s="55"/>
      <c r="U18" s="38"/>
      <c r="V18" s="39"/>
      <c r="W18" s="40">
        <f t="shared" si="0"/>
        <v>0</v>
      </c>
      <c r="X18" s="38"/>
      <c r="Y18" s="41"/>
      <c r="Z18" s="39"/>
      <c r="AA18" s="62">
        <f t="shared" si="1"/>
        <v>0</v>
      </c>
      <c r="AB18" s="38"/>
      <c r="AC18" s="41"/>
      <c r="AD18" s="39"/>
      <c r="AE18" s="43"/>
      <c r="AF18" s="43">
        <v>0</v>
      </c>
      <c r="AG18" s="38"/>
      <c r="AH18" s="39"/>
      <c r="AI18" s="47"/>
      <c r="AJ18" s="45"/>
      <c r="AK18" s="39"/>
      <c r="AL18" s="45"/>
      <c r="AM18" s="39"/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36</v>
      </c>
      <c r="C19" s="38">
        <v>0</v>
      </c>
      <c r="D19" s="41">
        <v>0</v>
      </c>
      <c r="E19" s="41">
        <v>0</v>
      </c>
      <c r="F19" s="41">
        <v>3</v>
      </c>
      <c r="G19" s="41">
        <v>2</v>
      </c>
      <c r="H19" s="41">
        <v>5</v>
      </c>
      <c r="I19" s="41">
        <v>2</v>
      </c>
      <c r="J19" s="41">
        <v>0</v>
      </c>
      <c r="K19" s="41">
        <v>6</v>
      </c>
      <c r="L19" s="41">
        <v>3</v>
      </c>
      <c r="M19" s="41">
        <v>3</v>
      </c>
      <c r="N19" s="41">
        <v>0</v>
      </c>
      <c r="O19" s="41">
        <v>2</v>
      </c>
      <c r="P19" s="41">
        <v>3</v>
      </c>
      <c r="Q19" s="41">
        <v>4</v>
      </c>
      <c r="R19" s="41">
        <v>3</v>
      </c>
      <c r="S19" s="39">
        <v>0</v>
      </c>
      <c r="T19" s="55">
        <v>36</v>
      </c>
      <c r="U19" s="38">
        <v>9</v>
      </c>
      <c r="V19" s="39">
        <v>27</v>
      </c>
      <c r="W19" s="40">
        <f t="shared" si="0"/>
        <v>0</v>
      </c>
      <c r="X19" s="38"/>
      <c r="Y19" s="41"/>
      <c r="Z19" s="39"/>
      <c r="AA19" s="62">
        <f t="shared" si="1"/>
        <v>33</v>
      </c>
      <c r="AB19" s="38">
        <v>11</v>
      </c>
      <c r="AC19" s="41">
        <v>22</v>
      </c>
      <c r="AD19" s="39">
        <v>0</v>
      </c>
      <c r="AE19" s="43">
        <v>11</v>
      </c>
      <c r="AF19" s="43">
        <v>0</v>
      </c>
      <c r="AG19" s="38">
        <v>1</v>
      </c>
      <c r="AH19" s="39">
        <v>0</v>
      </c>
      <c r="AI19" s="47">
        <v>45</v>
      </c>
      <c r="AJ19" s="45"/>
      <c r="AK19" s="39">
        <v>7</v>
      </c>
      <c r="AL19" s="45"/>
      <c r="AM19" s="39"/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9"/>
      <c r="T20" s="55"/>
      <c r="U20" s="38"/>
      <c r="V20" s="39"/>
      <c r="W20" s="40">
        <f t="shared" si="0"/>
        <v>0</v>
      </c>
      <c r="X20" s="38"/>
      <c r="Y20" s="41"/>
      <c r="Z20" s="39"/>
      <c r="AA20" s="62">
        <f t="shared" si="1"/>
        <v>0</v>
      </c>
      <c r="AB20" s="38"/>
      <c r="AC20" s="41"/>
      <c r="AD20" s="39"/>
      <c r="AE20" s="43"/>
      <c r="AF20" s="43">
        <v>0</v>
      </c>
      <c r="AG20" s="38"/>
      <c r="AH20" s="39"/>
      <c r="AI20" s="47"/>
      <c r="AJ20" s="45"/>
      <c r="AK20" s="39"/>
      <c r="AL20" s="45"/>
      <c r="AM20" s="39"/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94</v>
      </c>
      <c r="C21" s="38">
        <v>0</v>
      </c>
      <c r="D21" s="41">
        <v>0</v>
      </c>
      <c r="E21" s="41">
        <v>0</v>
      </c>
      <c r="F21" s="41">
        <v>1</v>
      </c>
      <c r="G21" s="41">
        <v>1</v>
      </c>
      <c r="H21" s="41">
        <v>5</v>
      </c>
      <c r="I21" s="41">
        <v>2</v>
      </c>
      <c r="J21" s="41">
        <v>5</v>
      </c>
      <c r="K21" s="41">
        <v>4</v>
      </c>
      <c r="L21" s="41">
        <v>6</v>
      </c>
      <c r="M21" s="41">
        <v>7</v>
      </c>
      <c r="N21" s="41">
        <v>24</v>
      </c>
      <c r="O21" s="41">
        <v>8</v>
      </c>
      <c r="P21" s="41">
        <v>17</v>
      </c>
      <c r="Q21" s="41">
        <v>7</v>
      </c>
      <c r="R21" s="41">
        <v>5</v>
      </c>
      <c r="S21" s="39">
        <v>2</v>
      </c>
      <c r="T21" s="55">
        <v>94</v>
      </c>
      <c r="U21" s="38">
        <v>33</v>
      </c>
      <c r="V21" s="39">
        <v>61</v>
      </c>
      <c r="W21" s="40">
        <f t="shared" si="0"/>
        <v>0</v>
      </c>
      <c r="X21" s="38"/>
      <c r="Y21" s="41"/>
      <c r="Z21" s="39"/>
      <c r="AA21" s="62">
        <f t="shared" si="1"/>
        <v>40</v>
      </c>
      <c r="AB21" s="38">
        <v>13</v>
      </c>
      <c r="AC21" s="41">
        <v>27</v>
      </c>
      <c r="AD21" s="39">
        <v>0</v>
      </c>
      <c r="AE21" s="43">
        <v>13</v>
      </c>
      <c r="AF21" s="43">
        <v>0</v>
      </c>
      <c r="AG21" s="38">
        <v>18</v>
      </c>
      <c r="AH21" s="39">
        <v>7</v>
      </c>
      <c r="AI21" s="47">
        <v>11</v>
      </c>
      <c r="AJ21" s="45"/>
      <c r="AK21" s="39">
        <v>14</v>
      </c>
      <c r="AL21" s="45"/>
      <c r="AM21" s="39">
        <v>13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9"/>
      <c r="T22" s="55"/>
      <c r="U22" s="38"/>
      <c r="V22" s="39"/>
      <c r="W22" s="40">
        <f t="shared" si="0"/>
        <v>0</v>
      </c>
      <c r="X22" s="38"/>
      <c r="Y22" s="41"/>
      <c r="Z22" s="39"/>
      <c r="AA22" s="62">
        <f t="shared" si="1"/>
        <v>0</v>
      </c>
      <c r="AB22" s="38"/>
      <c r="AC22" s="41"/>
      <c r="AD22" s="39"/>
      <c r="AE22" s="43"/>
      <c r="AF22" s="43">
        <v>0</v>
      </c>
      <c r="AG22" s="38"/>
      <c r="AH22" s="39"/>
      <c r="AI22" s="47"/>
      <c r="AJ22" s="45"/>
      <c r="AK22" s="39"/>
      <c r="AL22" s="45"/>
      <c r="AM22" s="39"/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9"/>
      <c r="T23" s="55"/>
      <c r="U23" s="38"/>
      <c r="V23" s="39"/>
      <c r="W23" s="40">
        <f t="shared" si="0"/>
        <v>0</v>
      </c>
      <c r="X23" s="38"/>
      <c r="Y23" s="41"/>
      <c r="Z23" s="39"/>
      <c r="AA23" s="62">
        <f t="shared" si="1"/>
        <v>0</v>
      </c>
      <c r="AB23" s="38"/>
      <c r="AC23" s="41"/>
      <c r="AD23" s="39"/>
      <c r="AE23" s="43"/>
      <c r="AF23" s="43">
        <v>0</v>
      </c>
      <c r="AG23" s="38"/>
      <c r="AH23" s="39"/>
      <c r="AI23" s="47"/>
      <c r="AJ23" s="45"/>
      <c r="AK23" s="39"/>
      <c r="AL23" s="45"/>
      <c r="AM23" s="39"/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55"/>
      <c r="U24" s="38"/>
      <c r="V24" s="39"/>
      <c r="W24" s="40">
        <f t="shared" si="0"/>
        <v>0</v>
      </c>
      <c r="X24" s="38"/>
      <c r="Y24" s="41"/>
      <c r="Z24" s="39"/>
      <c r="AA24" s="62">
        <f t="shared" si="1"/>
        <v>0</v>
      </c>
      <c r="AB24" s="38"/>
      <c r="AC24" s="41"/>
      <c r="AD24" s="39"/>
      <c r="AE24" s="43"/>
      <c r="AF24" s="43">
        <v>0</v>
      </c>
      <c r="AG24" s="38"/>
      <c r="AH24" s="39"/>
      <c r="AI24" s="47"/>
      <c r="AJ24" s="45"/>
      <c r="AK24" s="39"/>
      <c r="AL24" s="45"/>
      <c r="AM24" s="39"/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9"/>
      <c r="T25" s="55"/>
      <c r="U25" s="38"/>
      <c r="V25" s="39"/>
      <c r="W25" s="40">
        <f t="shared" si="0"/>
        <v>0</v>
      </c>
      <c r="X25" s="38"/>
      <c r="Y25" s="41"/>
      <c r="Z25" s="39"/>
      <c r="AA25" s="62">
        <f t="shared" si="1"/>
        <v>0</v>
      </c>
      <c r="AB25" s="38"/>
      <c r="AC25" s="41"/>
      <c r="AD25" s="39"/>
      <c r="AE25" s="43"/>
      <c r="AF25" s="43">
        <v>0</v>
      </c>
      <c r="AG25" s="38"/>
      <c r="AH25" s="39"/>
      <c r="AI25" s="47"/>
      <c r="AJ25" s="45"/>
      <c r="AK25" s="39"/>
      <c r="AL25" s="45"/>
      <c r="AM25" s="39"/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T26" s="55"/>
      <c r="U26" s="38"/>
      <c r="V26" s="39"/>
      <c r="W26" s="40">
        <f t="shared" si="0"/>
        <v>0</v>
      </c>
      <c r="X26" s="38"/>
      <c r="Y26" s="41"/>
      <c r="Z26" s="39"/>
      <c r="AA26" s="62">
        <f t="shared" si="1"/>
        <v>0</v>
      </c>
      <c r="AB26" s="38"/>
      <c r="AC26" s="41"/>
      <c r="AD26" s="39"/>
      <c r="AE26" s="43"/>
      <c r="AF26" s="43">
        <v>0</v>
      </c>
      <c r="AG26" s="38"/>
      <c r="AH26" s="39"/>
      <c r="AI26" s="47"/>
      <c r="AJ26" s="45"/>
      <c r="AK26" s="39"/>
      <c r="AL26" s="45"/>
      <c r="AM26" s="39"/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9"/>
      <c r="T27" s="55"/>
      <c r="U27" s="38"/>
      <c r="V27" s="39"/>
      <c r="W27" s="40">
        <f t="shared" si="0"/>
        <v>0</v>
      </c>
      <c r="X27" s="38"/>
      <c r="Y27" s="41"/>
      <c r="Z27" s="39"/>
      <c r="AA27" s="62">
        <f t="shared" si="1"/>
        <v>0</v>
      </c>
      <c r="AB27" s="38"/>
      <c r="AC27" s="41"/>
      <c r="AD27" s="39"/>
      <c r="AE27" s="43"/>
      <c r="AF27" s="43">
        <v>0</v>
      </c>
      <c r="AG27" s="38"/>
      <c r="AH27" s="39"/>
      <c r="AI27" s="47"/>
      <c r="AJ27" s="45"/>
      <c r="AK27" s="39"/>
      <c r="AL27" s="45"/>
      <c r="AM27" s="39"/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55"/>
      <c r="U28" s="38"/>
      <c r="V28" s="39"/>
      <c r="W28" s="40">
        <f t="shared" si="0"/>
        <v>0</v>
      </c>
      <c r="X28" s="38"/>
      <c r="Y28" s="41"/>
      <c r="Z28" s="39"/>
      <c r="AA28" s="62">
        <f t="shared" si="1"/>
        <v>0</v>
      </c>
      <c r="AB28" s="38"/>
      <c r="AC28" s="41"/>
      <c r="AD28" s="39"/>
      <c r="AE28" s="43"/>
      <c r="AF28" s="43">
        <v>0</v>
      </c>
      <c r="AG28" s="38"/>
      <c r="AH28" s="39"/>
      <c r="AI28" s="47"/>
      <c r="AJ28" s="45"/>
      <c r="AK28" s="39"/>
      <c r="AL28" s="45"/>
      <c r="AM28" s="39"/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T29" s="55"/>
      <c r="U29" s="38"/>
      <c r="V29" s="39"/>
      <c r="W29" s="40">
        <f t="shared" si="0"/>
        <v>0</v>
      </c>
      <c r="X29" s="38"/>
      <c r="Y29" s="41"/>
      <c r="Z29" s="39"/>
      <c r="AA29" s="62">
        <f t="shared" si="1"/>
        <v>0</v>
      </c>
      <c r="AB29" s="38"/>
      <c r="AC29" s="41"/>
      <c r="AD29" s="39"/>
      <c r="AE29" s="43"/>
      <c r="AF29" s="43">
        <v>0</v>
      </c>
      <c r="AG29" s="38"/>
      <c r="AH29" s="39"/>
      <c r="AI29" s="47"/>
      <c r="AJ29" s="45"/>
      <c r="AK29" s="39"/>
      <c r="AL29" s="45"/>
      <c r="AM29" s="39"/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55"/>
      <c r="U30" s="38"/>
      <c r="V30" s="39"/>
      <c r="W30" s="40">
        <f t="shared" si="0"/>
        <v>0</v>
      </c>
      <c r="X30" s="38"/>
      <c r="Y30" s="41"/>
      <c r="Z30" s="39"/>
      <c r="AA30" s="62">
        <f t="shared" si="1"/>
        <v>0</v>
      </c>
      <c r="AB30" s="38"/>
      <c r="AC30" s="41"/>
      <c r="AD30" s="39"/>
      <c r="AE30" s="43"/>
      <c r="AF30" s="43">
        <v>0</v>
      </c>
      <c r="AG30" s="38"/>
      <c r="AH30" s="39"/>
      <c r="AI30" s="47"/>
      <c r="AJ30" s="45"/>
      <c r="AK30" s="39"/>
      <c r="AL30" s="45"/>
      <c r="AM30" s="39"/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46</v>
      </c>
      <c r="C31" s="38">
        <v>0</v>
      </c>
      <c r="D31" s="41">
        <v>1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41">
        <v>2</v>
      </c>
      <c r="K31" s="41">
        <v>3</v>
      </c>
      <c r="L31" s="41">
        <v>1</v>
      </c>
      <c r="M31" s="41">
        <v>1</v>
      </c>
      <c r="N31" s="41">
        <v>4</v>
      </c>
      <c r="O31" s="41">
        <v>4</v>
      </c>
      <c r="P31" s="41">
        <v>5</v>
      </c>
      <c r="Q31" s="41">
        <v>3</v>
      </c>
      <c r="R31" s="41">
        <v>8</v>
      </c>
      <c r="S31" s="39">
        <v>13</v>
      </c>
      <c r="T31" s="55">
        <v>46</v>
      </c>
      <c r="U31" s="38">
        <v>21</v>
      </c>
      <c r="V31" s="39">
        <v>25</v>
      </c>
      <c r="W31" s="40">
        <f t="shared" si="0"/>
        <v>1</v>
      </c>
      <c r="X31" s="38">
        <v>0</v>
      </c>
      <c r="Y31" s="41">
        <v>1</v>
      </c>
      <c r="Z31" s="39">
        <v>0</v>
      </c>
      <c r="AA31" s="62">
        <f t="shared" si="1"/>
        <v>45</v>
      </c>
      <c r="AB31" s="38">
        <v>10</v>
      </c>
      <c r="AC31" s="41">
        <v>35</v>
      </c>
      <c r="AD31" s="39">
        <v>0</v>
      </c>
      <c r="AE31" s="43">
        <v>9</v>
      </c>
      <c r="AF31" s="43">
        <v>0</v>
      </c>
      <c r="AG31" s="38">
        <v>11</v>
      </c>
      <c r="AH31" s="39">
        <v>0</v>
      </c>
      <c r="AI31" s="47">
        <v>1</v>
      </c>
      <c r="AJ31" s="45"/>
      <c r="AK31" s="39">
        <v>2</v>
      </c>
      <c r="AL31" s="45"/>
      <c r="AM31" s="39">
        <v>4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/>
      <c r="AC32" s="41"/>
      <c r="AD32" s="39"/>
      <c r="AE32" s="43"/>
      <c r="AF32" s="43">
        <v>0</v>
      </c>
      <c r="AG32" s="38"/>
      <c r="AH32" s="39"/>
      <c r="AI32" s="47"/>
      <c r="AJ32" s="45"/>
      <c r="AK32" s="39"/>
      <c r="AL32" s="45"/>
      <c r="AM32" s="39"/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/>
      <c r="AC33" s="41"/>
      <c r="AD33" s="39"/>
      <c r="AE33" s="43"/>
      <c r="AF33" s="43">
        <v>0</v>
      </c>
      <c r="AG33" s="38"/>
      <c r="AH33" s="39"/>
      <c r="AI33" s="47"/>
      <c r="AJ33" s="45"/>
      <c r="AK33" s="39"/>
      <c r="AL33" s="45"/>
      <c r="AM33" s="39"/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/>
      <c r="AC34" s="41"/>
      <c r="AD34" s="39"/>
      <c r="AE34" s="43"/>
      <c r="AF34" s="43">
        <v>0</v>
      </c>
      <c r="AG34" s="38"/>
      <c r="AH34" s="39"/>
      <c r="AI34" s="47"/>
      <c r="AJ34" s="45"/>
      <c r="AK34" s="39"/>
      <c r="AL34" s="45"/>
      <c r="AM34" s="39"/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/>
      <c r="AC35" s="41"/>
      <c r="AD35" s="39"/>
      <c r="AE35" s="43"/>
      <c r="AF35" s="43">
        <v>0</v>
      </c>
      <c r="AG35" s="38"/>
      <c r="AH35" s="39"/>
      <c r="AI35" s="47"/>
      <c r="AJ35" s="45"/>
      <c r="AK35" s="39"/>
      <c r="AL35" s="45"/>
      <c r="AM35" s="39"/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/>
      <c r="AC36" s="41"/>
      <c r="AD36" s="39"/>
      <c r="AE36" s="43"/>
      <c r="AF36" s="43">
        <v>0</v>
      </c>
      <c r="AG36" s="38"/>
      <c r="AH36" s="39"/>
      <c r="AI36" s="47"/>
      <c r="AJ36" s="45"/>
      <c r="AK36" s="39"/>
      <c r="AL36" s="45"/>
      <c r="AM36" s="39"/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/>
      <c r="AC37" s="41"/>
      <c r="AD37" s="39"/>
      <c r="AE37" s="43"/>
      <c r="AF37" s="43">
        <v>0</v>
      </c>
      <c r="AG37" s="38"/>
      <c r="AH37" s="39"/>
      <c r="AI37" s="47"/>
      <c r="AJ37" s="45"/>
      <c r="AK37" s="39"/>
      <c r="AL37" s="45"/>
      <c r="AM37" s="39"/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42</v>
      </c>
      <c r="C38" s="65">
        <v>17</v>
      </c>
      <c r="D38" s="64">
        <v>11</v>
      </c>
      <c r="E38" s="64">
        <v>9</v>
      </c>
      <c r="F38" s="64">
        <v>5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42</v>
      </c>
      <c r="U38" s="38">
        <v>29</v>
      </c>
      <c r="V38" s="39">
        <v>13</v>
      </c>
      <c r="W38" s="40">
        <f>SUM(X38+Y38+Z38)</f>
        <v>17</v>
      </c>
      <c r="X38" s="38">
        <v>3</v>
      </c>
      <c r="Y38" s="41">
        <v>14</v>
      </c>
      <c r="Z38" s="39">
        <v>0</v>
      </c>
      <c r="AA38" s="62">
        <f>SUM(AB38+AC38+AD38)</f>
        <v>0</v>
      </c>
      <c r="AB38" s="38"/>
      <c r="AC38" s="41"/>
      <c r="AD38" s="39"/>
      <c r="AE38" s="43">
        <v>3</v>
      </c>
      <c r="AF38" s="39">
        <v>0</v>
      </c>
      <c r="AG38" s="38"/>
      <c r="AH38" s="39"/>
      <c r="AI38" s="47">
        <v>119</v>
      </c>
      <c r="AJ38" s="45"/>
      <c r="AK38" s="39">
        <v>0</v>
      </c>
      <c r="AL38" s="45"/>
      <c r="AM38" s="39"/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79</v>
      </c>
      <c r="C39" s="65">
        <v>0</v>
      </c>
      <c r="D39" s="64">
        <v>0</v>
      </c>
      <c r="E39" s="64">
        <v>0</v>
      </c>
      <c r="F39" s="41">
        <v>9</v>
      </c>
      <c r="G39" s="41">
        <v>2</v>
      </c>
      <c r="H39" s="41">
        <v>5</v>
      </c>
      <c r="I39" s="41">
        <v>4</v>
      </c>
      <c r="J39" s="41">
        <v>5</v>
      </c>
      <c r="K39" s="41">
        <v>2</v>
      </c>
      <c r="L39" s="41">
        <v>2</v>
      </c>
      <c r="M39" s="41">
        <v>7</v>
      </c>
      <c r="N39" s="41">
        <v>6</v>
      </c>
      <c r="O39" s="41">
        <v>5</v>
      </c>
      <c r="P39" s="41">
        <v>9</v>
      </c>
      <c r="Q39" s="41">
        <v>6</v>
      </c>
      <c r="R39" s="41">
        <v>6</v>
      </c>
      <c r="S39" s="39">
        <v>11</v>
      </c>
      <c r="T39" s="55">
        <v>79</v>
      </c>
      <c r="U39" s="38">
        <v>41</v>
      </c>
      <c r="V39" s="39">
        <v>38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71</v>
      </c>
      <c r="AB39" s="38">
        <v>18</v>
      </c>
      <c r="AC39" s="41">
        <v>53</v>
      </c>
      <c r="AD39" s="39">
        <v>0</v>
      </c>
      <c r="AE39" s="43">
        <v>18</v>
      </c>
      <c r="AF39" s="66">
        <v>0</v>
      </c>
      <c r="AG39" s="38">
        <v>8</v>
      </c>
      <c r="AH39" s="39">
        <v>0</v>
      </c>
      <c r="AI39" s="47">
        <v>40</v>
      </c>
      <c r="AJ39" s="45"/>
      <c r="AK39" s="39">
        <v>32</v>
      </c>
      <c r="AL39" s="45"/>
      <c r="AM39" s="39">
        <v>8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/>
      <c r="D40" s="64"/>
      <c r="E40" s="64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9"/>
      <c r="T40" s="55"/>
      <c r="U40" s="38"/>
      <c r="V40" s="39"/>
      <c r="W40" s="40">
        <f>SUM(X40+Y40+Z40)</f>
        <v>0</v>
      </c>
      <c r="X40" s="38"/>
      <c r="Y40" s="41"/>
      <c r="Z40" s="39"/>
      <c r="AA40" s="62">
        <f>SUM(AB40+AC40+AD40)</f>
        <v>0</v>
      </c>
      <c r="AB40" s="38"/>
      <c r="AC40" s="41"/>
      <c r="AD40" s="39"/>
      <c r="AE40" s="43"/>
      <c r="AF40" s="39">
        <v>0</v>
      </c>
      <c r="AG40" s="38"/>
      <c r="AH40" s="39"/>
      <c r="AI40" s="47"/>
      <c r="AJ40" s="45"/>
      <c r="AK40" s="39"/>
      <c r="AL40" s="45"/>
      <c r="AM40" s="39"/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7</v>
      </c>
      <c r="C41" s="65">
        <v>0</v>
      </c>
      <c r="D41" s="64">
        <v>0</v>
      </c>
      <c r="E41" s="64">
        <v>2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7</v>
      </c>
      <c r="U41" s="38">
        <v>1</v>
      </c>
      <c r="V41" s="39">
        <v>6</v>
      </c>
      <c r="W41" s="40">
        <f>SUM(X41+Y41+Z41)</f>
        <v>2</v>
      </c>
      <c r="X41" s="38">
        <v>2</v>
      </c>
      <c r="Y41" s="41">
        <v>0</v>
      </c>
      <c r="Z41" s="39">
        <v>0</v>
      </c>
      <c r="AA41" s="62">
        <f>SUM(AB41+AC41+AD41)</f>
        <v>4</v>
      </c>
      <c r="AB41" s="38">
        <v>4</v>
      </c>
      <c r="AC41" s="41">
        <v>0</v>
      </c>
      <c r="AD41" s="39">
        <v>0</v>
      </c>
      <c r="AE41" s="43">
        <v>6</v>
      </c>
      <c r="AF41" s="39">
        <v>4</v>
      </c>
      <c r="AG41" s="38">
        <v>0</v>
      </c>
      <c r="AH41" s="39">
        <v>0</v>
      </c>
      <c r="AI41" s="47">
        <v>23</v>
      </c>
      <c r="AJ41" s="45"/>
      <c r="AK41" s="39"/>
      <c r="AL41" s="45">
        <v>3</v>
      </c>
      <c r="AM41" s="39">
        <v>2</v>
      </c>
      <c r="AN41" s="48"/>
      <c r="AO41" s="48"/>
      <c r="AP41" s="48">
        <v>3</v>
      </c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96</v>
      </c>
      <c r="C42" s="38">
        <v>0</v>
      </c>
      <c r="D42" s="41">
        <v>0</v>
      </c>
      <c r="E42" s="41">
        <v>0</v>
      </c>
      <c r="F42" s="41">
        <v>3</v>
      </c>
      <c r="G42" s="41">
        <v>5</v>
      </c>
      <c r="H42" s="41">
        <v>8</v>
      </c>
      <c r="I42" s="41">
        <v>5</v>
      </c>
      <c r="J42" s="41">
        <v>11</v>
      </c>
      <c r="K42" s="41">
        <v>12</v>
      </c>
      <c r="L42" s="41">
        <v>10</v>
      </c>
      <c r="M42" s="41">
        <v>14</v>
      </c>
      <c r="N42" s="41">
        <v>11</v>
      </c>
      <c r="O42" s="41">
        <v>9</v>
      </c>
      <c r="P42" s="41">
        <v>5</v>
      </c>
      <c r="Q42" s="41">
        <v>2</v>
      </c>
      <c r="R42" s="41">
        <v>0</v>
      </c>
      <c r="S42" s="39">
        <v>1</v>
      </c>
      <c r="T42" s="55">
        <v>96</v>
      </c>
      <c r="U42" s="38">
        <v>52</v>
      </c>
      <c r="V42" s="39">
        <v>44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10</v>
      </c>
      <c r="AB42" s="38">
        <v>6</v>
      </c>
      <c r="AC42" s="41">
        <v>4</v>
      </c>
      <c r="AD42" s="39">
        <v>0</v>
      </c>
      <c r="AE42" s="43">
        <v>5</v>
      </c>
      <c r="AF42" s="39">
        <v>0</v>
      </c>
      <c r="AG42" s="38">
        <v>2</v>
      </c>
      <c r="AH42" s="55">
        <v>9</v>
      </c>
      <c r="AI42" s="47">
        <v>267</v>
      </c>
      <c r="AJ42" s="45"/>
      <c r="AK42" s="39"/>
      <c r="AL42" s="45"/>
      <c r="AM42" s="39">
        <v>6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13</v>
      </c>
      <c r="C43" s="38">
        <v>8</v>
      </c>
      <c r="D43" s="41">
        <v>5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13</v>
      </c>
      <c r="U43" s="38">
        <v>10</v>
      </c>
      <c r="V43" s="39">
        <v>3</v>
      </c>
      <c r="W43" s="40">
        <f t="shared" si="15"/>
        <v>9</v>
      </c>
      <c r="X43" s="38">
        <v>1</v>
      </c>
      <c r="Y43" s="41">
        <v>5</v>
      </c>
      <c r="Z43" s="39">
        <v>3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0</v>
      </c>
      <c r="AF43" s="48">
        <v>0</v>
      </c>
      <c r="AG43" s="38"/>
      <c r="AH43" s="55"/>
      <c r="AI43" s="47">
        <v>0</v>
      </c>
      <c r="AJ43" s="45"/>
      <c r="AK43" s="39"/>
      <c r="AL43" s="45">
        <v>4</v>
      </c>
      <c r="AM43" s="39"/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399</v>
      </c>
      <c r="C44" s="38">
        <v>0</v>
      </c>
      <c r="D44" s="41">
        <v>0</v>
      </c>
      <c r="E44" s="41">
        <v>0</v>
      </c>
      <c r="F44" s="41">
        <v>6</v>
      </c>
      <c r="G44" s="41">
        <v>6</v>
      </c>
      <c r="H44" s="41">
        <v>5</v>
      </c>
      <c r="I44" s="41">
        <v>13</v>
      </c>
      <c r="J44" s="41">
        <v>20</v>
      </c>
      <c r="K44" s="41">
        <v>26</v>
      </c>
      <c r="L44" s="41">
        <v>55</v>
      </c>
      <c r="M44" s="41">
        <v>42</v>
      </c>
      <c r="N44" s="41">
        <v>41</v>
      </c>
      <c r="O44" s="41">
        <v>59</v>
      </c>
      <c r="P44" s="41">
        <v>43</v>
      </c>
      <c r="Q44" s="41">
        <v>38</v>
      </c>
      <c r="R44" s="41">
        <v>28</v>
      </c>
      <c r="S44" s="39">
        <v>17</v>
      </c>
      <c r="T44" s="55">
        <v>396</v>
      </c>
      <c r="U44" s="38">
        <v>109</v>
      </c>
      <c r="V44" s="39">
        <v>290</v>
      </c>
      <c r="W44" s="40">
        <f t="shared" si="15"/>
        <v>0</v>
      </c>
      <c r="X44" s="38"/>
      <c r="Y44" s="41"/>
      <c r="Z44" s="39"/>
      <c r="AA44" s="62">
        <f t="shared" si="16"/>
        <v>136</v>
      </c>
      <c r="AB44" s="38">
        <v>41</v>
      </c>
      <c r="AC44" s="41">
        <v>95</v>
      </c>
      <c r="AD44" s="39">
        <v>0</v>
      </c>
      <c r="AE44" s="43">
        <v>38</v>
      </c>
      <c r="AF44" s="66">
        <v>1</v>
      </c>
      <c r="AG44" s="38"/>
      <c r="AH44" s="55"/>
      <c r="AI44" s="55">
        <v>36</v>
      </c>
      <c r="AJ44" s="45"/>
      <c r="AK44" s="39">
        <v>30</v>
      </c>
      <c r="AL44" s="45"/>
      <c r="AM44" s="39">
        <v>30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/>
      <c r="D45" s="64"/>
      <c r="E45" s="64"/>
      <c r="F45" s="6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55"/>
      <c r="U45" s="38"/>
      <c r="V45" s="39"/>
      <c r="W45" s="40">
        <f t="shared" si="15"/>
        <v>0</v>
      </c>
      <c r="X45" s="38"/>
      <c r="Y45" s="41"/>
      <c r="Z45" s="39"/>
      <c r="AA45" s="62">
        <f t="shared" si="16"/>
        <v>0</v>
      </c>
      <c r="AB45" s="38"/>
      <c r="AC45" s="41"/>
      <c r="AD45" s="39"/>
      <c r="AE45" s="43"/>
      <c r="AF45" s="39">
        <v>0</v>
      </c>
      <c r="AG45" s="38"/>
      <c r="AH45" s="39"/>
      <c r="AI45" s="47"/>
      <c r="AJ45" s="45"/>
      <c r="AK45" s="39"/>
      <c r="AL45" s="45"/>
      <c r="AM45" s="39"/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/>
      <c r="D46" s="64"/>
      <c r="E46" s="64"/>
      <c r="F46" s="6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9"/>
      <c r="T46" s="55"/>
      <c r="U46" s="38"/>
      <c r="V46" s="39"/>
      <c r="W46" s="40">
        <f t="shared" si="15"/>
        <v>0</v>
      </c>
      <c r="X46" s="38"/>
      <c r="Y46" s="41"/>
      <c r="Z46" s="39"/>
      <c r="AA46" s="62">
        <f t="shared" si="16"/>
        <v>0</v>
      </c>
      <c r="AB46" s="38"/>
      <c r="AC46" s="41"/>
      <c r="AD46" s="39"/>
      <c r="AE46" s="43"/>
      <c r="AF46" s="66">
        <v>0</v>
      </c>
      <c r="AG46" s="38"/>
      <c r="AH46" s="39"/>
      <c r="AI46" s="47"/>
      <c r="AJ46" s="45"/>
      <c r="AK46" s="39"/>
      <c r="AL46" s="38"/>
      <c r="AM46" s="55"/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/>
      <c r="D47" s="64"/>
      <c r="E47" s="64"/>
      <c r="F47" s="64"/>
      <c r="G47" s="64"/>
      <c r="H47" s="64"/>
      <c r="I47" s="64"/>
      <c r="J47" s="64"/>
      <c r="K47" s="64"/>
      <c r="L47" s="41"/>
      <c r="M47" s="41"/>
      <c r="N47" s="41"/>
      <c r="O47" s="41"/>
      <c r="P47" s="41"/>
      <c r="Q47" s="41"/>
      <c r="R47" s="41"/>
      <c r="S47" s="39"/>
      <c r="T47" s="55"/>
      <c r="U47" s="38"/>
      <c r="V47" s="39"/>
      <c r="W47" s="40">
        <f t="shared" si="15"/>
        <v>0</v>
      </c>
      <c r="X47" s="38"/>
      <c r="Y47" s="41"/>
      <c r="Z47" s="39"/>
      <c r="AA47" s="62">
        <f t="shared" si="16"/>
        <v>0</v>
      </c>
      <c r="AB47" s="38"/>
      <c r="AC47" s="41"/>
      <c r="AD47" s="39"/>
      <c r="AE47" s="43"/>
      <c r="AF47" s="39">
        <v>0</v>
      </c>
      <c r="AG47" s="38"/>
      <c r="AH47" s="39"/>
      <c r="AI47" s="47"/>
      <c r="AJ47" s="45"/>
      <c r="AK47" s="39"/>
      <c r="AL47" s="38"/>
      <c r="AM47" s="55"/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/>
      <c r="D48" s="64"/>
      <c r="E48" s="64"/>
      <c r="F48" s="6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9"/>
      <c r="T48" s="51"/>
      <c r="U48" s="58"/>
      <c r="V48" s="48"/>
      <c r="W48" s="31">
        <f t="shared" si="15"/>
        <v>0</v>
      </c>
      <c r="X48" s="58"/>
      <c r="Y48" s="59"/>
      <c r="Z48" s="48"/>
      <c r="AA48" s="62">
        <f t="shared" si="16"/>
        <v>0</v>
      </c>
      <c r="AB48" s="38"/>
      <c r="AC48" s="41"/>
      <c r="AD48" s="39"/>
      <c r="AE48" s="43"/>
      <c r="AF48" s="39">
        <v>0</v>
      </c>
      <c r="AG48" s="38"/>
      <c r="AH48" s="39"/>
      <c r="AI48" s="47"/>
      <c r="AJ48" s="45"/>
      <c r="AK48" s="39"/>
      <c r="AL48" s="38"/>
      <c r="AM48" s="55"/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9"/>
      <c r="T49" s="55"/>
      <c r="U49" s="38"/>
      <c r="V49" s="39"/>
      <c r="W49" s="40">
        <f t="shared" si="15"/>
        <v>0</v>
      </c>
      <c r="X49" s="38"/>
      <c r="Y49" s="41"/>
      <c r="Z49" s="39"/>
      <c r="AA49" s="62">
        <f t="shared" si="16"/>
        <v>0</v>
      </c>
      <c r="AB49" s="38"/>
      <c r="AC49" s="41"/>
      <c r="AD49" s="39"/>
      <c r="AE49" s="43"/>
      <c r="AF49" s="66">
        <v>0</v>
      </c>
      <c r="AG49" s="38"/>
      <c r="AH49" s="39"/>
      <c r="AI49" s="47"/>
      <c r="AJ49" s="45"/>
      <c r="AK49" s="39"/>
      <c r="AL49" s="45"/>
      <c r="AM49" s="39"/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29</v>
      </c>
      <c r="C50" s="38">
        <v>0</v>
      </c>
      <c r="D50" s="41">
        <v>0</v>
      </c>
      <c r="E50" s="41">
        <v>0</v>
      </c>
      <c r="F50" s="41">
        <v>1</v>
      </c>
      <c r="G50" s="41">
        <v>2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3</v>
      </c>
      <c r="N50" s="41">
        <v>5</v>
      </c>
      <c r="O50" s="41">
        <v>5</v>
      </c>
      <c r="P50" s="41">
        <v>1</v>
      </c>
      <c r="Q50" s="41">
        <v>3</v>
      </c>
      <c r="R50" s="41">
        <v>1</v>
      </c>
      <c r="S50" s="39">
        <v>8</v>
      </c>
      <c r="T50" s="55">
        <v>29</v>
      </c>
      <c r="U50" s="38">
        <v>21</v>
      </c>
      <c r="V50" s="39">
        <v>8</v>
      </c>
      <c r="W50" s="40">
        <f t="shared" si="15"/>
        <v>0</v>
      </c>
      <c r="X50" s="38"/>
      <c r="Y50" s="41"/>
      <c r="Z50" s="39"/>
      <c r="AA50" s="62">
        <f t="shared" si="16"/>
        <v>17</v>
      </c>
      <c r="AB50" s="38">
        <v>5</v>
      </c>
      <c r="AC50" s="41">
        <v>12</v>
      </c>
      <c r="AD50" s="39">
        <v>0</v>
      </c>
      <c r="AE50" s="43">
        <v>4</v>
      </c>
      <c r="AF50" s="39">
        <v>0</v>
      </c>
      <c r="AG50" s="38"/>
      <c r="AH50" s="39"/>
      <c r="AI50" s="47">
        <v>0</v>
      </c>
      <c r="AJ50" s="45"/>
      <c r="AK50" s="39">
        <v>14</v>
      </c>
      <c r="AL50" s="45"/>
      <c r="AM50" s="39">
        <v>8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/>
      <c r="Y51" s="41"/>
      <c r="Z51" s="39"/>
      <c r="AA51" s="62">
        <f t="shared" si="16"/>
        <v>0</v>
      </c>
      <c r="AB51" s="38"/>
      <c r="AC51" s="41"/>
      <c r="AD51" s="39"/>
      <c r="AE51" s="43"/>
      <c r="AF51" s="57">
        <v>0</v>
      </c>
      <c r="AG51" s="38"/>
      <c r="AH51" s="39"/>
      <c r="AI51" s="47"/>
      <c r="AJ51" s="45"/>
      <c r="AK51" s="39"/>
      <c r="AL51" s="69"/>
      <c r="AM51" s="57"/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/>
      <c r="Y52" s="41"/>
      <c r="Z52" s="39"/>
      <c r="AA52" s="62">
        <f t="shared" si="16"/>
        <v>0</v>
      </c>
      <c r="AB52" s="38"/>
      <c r="AC52" s="41"/>
      <c r="AD52" s="39"/>
      <c r="AE52" s="43"/>
      <c r="AF52" s="57">
        <v>0</v>
      </c>
      <c r="AG52" s="38"/>
      <c r="AH52" s="39"/>
      <c r="AI52" s="47"/>
      <c r="AJ52" s="45"/>
      <c r="AK52" s="39"/>
      <c r="AL52" s="69"/>
      <c r="AM52" s="57"/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/>
      <c r="Y53" s="41"/>
      <c r="Z53" s="39"/>
      <c r="AA53" s="62">
        <f t="shared" si="16"/>
        <v>0</v>
      </c>
      <c r="AB53" s="38"/>
      <c r="AC53" s="41"/>
      <c r="AD53" s="39"/>
      <c r="AE53" s="43"/>
      <c r="AF53" s="57">
        <v>0</v>
      </c>
      <c r="AG53" s="38"/>
      <c r="AH53" s="39"/>
      <c r="AI53" s="47"/>
      <c r="AJ53" s="45"/>
      <c r="AK53" s="39"/>
      <c r="AL53" s="69"/>
      <c r="AM53" s="57"/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205</v>
      </c>
      <c r="C54" s="38">
        <v>0</v>
      </c>
      <c r="D54" s="41">
        <v>0</v>
      </c>
      <c r="E54" s="41">
        <v>0</v>
      </c>
      <c r="F54" s="41">
        <v>0</v>
      </c>
      <c r="G54" s="41">
        <v>0</v>
      </c>
      <c r="H54" s="41">
        <v>1</v>
      </c>
      <c r="I54" s="41">
        <v>1</v>
      </c>
      <c r="J54" s="41">
        <v>3</v>
      </c>
      <c r="K54" s="41">
        <v>5</v>
      </c>
      <c r="L54" s="41">
        <v>6</v>
      </c>
      <c r="M54" s="41">
        <v>24</v>
      </c>
      <c r="N54" s="41">
        <v>27</v>
      </c>
      <c r="O54" s="41">
        <v>16</v>
      </c>
      <c r="P54" s="41">
        <v>25</v>
      </c>
      <c r="Q54" s="41">
        <v>27</v>
      </c>
      <c r="R54" s="41">
        <v>29</v>
      </c>
      <c r="S54" s="39">
        <v>41</v>
      </c>
      <c r="T54" s="55">
        <v>204</v>
      </c>
      <c r="U54" s="38">
        <v>105</v>
      </c>
      <c r="V54" s="39">
        <v>100</v>
      </c>
      <c r="W54" s="40">
        <f t="shared" si="15"/>
        <v>0</v>
      </c>
      <c r="X54" s="38"/>
      <c r="Y54" s="41"/>
      <c r="Z54" s="39"/>
      <c r="AA54" s="62">
        <f t="shared" si="16"/>
        <v>88</v>
      </c>
      <c r="AB54" s="38">
        <v>0</v>
      </c>
      <c r="AC54" s="41">
        <v>88</v>
      </c>
      <c r="AD54" s="39">
        <v>0</v>
      </c>
      <c r="AE54" s="43">
        <v>0</v>
      </c>
      <c r="AF54" s="57">
        <v>0</v>
      </c>
      <c r="AG54" s="38">
        <v>2</v>
      </c>
      <c r="AH54" s="39">
        <v>0</v>
      </c>
      <c r="AI54" s="47">
        <v>41</v>
      </c>
      <c r="AJ54" s="45"/>
      <c r="AK54" s="39">
        <v>0</v>
      </c>
      <c r="AL54" s="69"/>
      <c r="AM54" s="57"/>
      <c r="AN54" s="70"/>
      <c r="AO54" s="39"/>
      <c r="AP54" s="48"/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242</v>
      </c>
      <c r="C55" s="38">
        <v>0</v>
      </c>
      <c r="D55" s="41">
        <v>0</v>
      </c>
      <c r="E55" s="41">
        <v>0</v>
      </c>
      <c r="F55" s="41">
        <v>12</v>
      </c>
      <c r="G55" s="41">
        <v>37</v>
      </c>
      <c r="H55" s="41">
        <v>84</v>
      </c>
      <c r="I55" s="41">
        <v>56</v>
      </c>
      <c r="J55" s="41">
        <v>39</v>
      </c>
      <c r="K55" s="41">
        <v>14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242</v>
      </c>
      <c r="U55" s="38">
        <v>0</v>
      </c>
      <c r="V55" s="39">
        <v>242</v>
      </c>
      <c r="W55" s="40">
        <f t="shared" si="15"/>
        <v>0</v>
      </c>
      <c r="X55" s="38"/>
      <c r="Y55" s="41"/>
      <c r="Z55" s="39"/>
      <c r="AA55" s="62">
        <f t="shared" si="16"/>
        <v>75</v>
      </c>
      <c r="AB55" s="38">
        <v>32</v>
      </c>
      <c r="AC55" s="41">
        <v>43</v>
      </c>
      <c r="AD55" s="39">
        <v>0</v>
      </c>
      <c r="AE55" s="43">
        <v>24</v>
      </c>
      <c r="AF55" s="57">
        <v>0</v>
      </c>
      <c r="AG55" s="38">
        <v>28</v>
      </c>
      <c r="AH55" s="39">
        <v>21</v>
      </c>
      <c r="AI55" s="47">
        <v>3</v>
      </c>
      <c r="AJ55" s="45"/>
      <c r="AK55" s="39">
        <v>2</v>
      </c>
      <c r="AL55" s="69"/>
      <c r="AM55" s="57">
        <v>35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40</v>
      </c>
      <c r="C56" s="38">
        <v>1</v>
      </c>
      <c r="D56" s="41">
        <v>11</v>
      </c>
      <c r="E56" s="41">
        <v>15</v>
      </c>
      <c r="F56" s="41">
        <v>11</v>
      </c>
      <c r="G56" s="41">
        <v>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39</v>
      </c>
      <c r="U56" s="38">
        <v>0</v>
      </c>
      <c r="V56" s="39">
        <v>40</v>
      </c>
      <c r="W56" s="40">
        <f t="shared" si="15"/>
        <v>11</v>
      </c>
      <c r="X56" s="38">
        <v>2</v>
      </c>
      <c r="Y56" s="41">
        <v>9</v>
      </c>
      <c r="Z56" s="39">
        <v>0</v>
      </c>
      <c r="AA56" s="62">
        <f t="shared" si="16"/>
        <v>4</v>
      </c>
      <c r="AB56" s="38">
        <v>1</v>
      </c>
      <c r="AC56" s="41">
        <v>3</v>
      </c>
      <c r="AD56" s="39">
        <v>0</v>
      </c>
      <c r="AE56" s="43">
        <v>0</v>
      </c>
      <c r="AF56" s="57">
        <v>0</v>
      </c>
      <c r="AG56" s="38">
        <v>0</v>
      </c>
      <c r="AH56" s="39">
        <v>0</v>
      </c>
      <c r="AI56" s="47">
        <v>8</v>
      </c>
      <c r="AJ56" s="45"/>
      <c r="AK56" s="39">
        <v>1</v>
      </c>
      <c r="AL56" s="69"/>
      <c r="AM56" s="57"/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206</v>
      </c>
      <c r="C57" s="38">
        <v>0</v>
      </c>
      <c r="D57" s="41">
        <v>0</v>
      </c>
      <c r="E57" s="41">
        <v>0</v>
      </c>
      <c r="F57" s="41">
        <v>1</v>
      </c>
      <c r="G57" s="41">
        <v>8</v>
      </c>
      <c r="H57" s="41">
        <v>22</v>
      </c>
      <c r="I57" s="41">
        <v>38</v>
      </c>
      <c r="J57" s="41">
        <v>38</v>
      </c>
      <c r="K57" s="41">
        <v>20</v>
      </c>
      <c r="L57" s="41">
        <v>24</v>
      </c>
      <c r="M57" s="41">
        <v>23</v>
      </c>
      <c r="N57" s="41">
        <v>13</v>
      </c>
      <c r="O57" s="41">
        <v>5</v>
      </c>
      <c r="P57" s="41">
        <v>7</v>
      </c>
      <c r="Q57" s="41">
        <v>4</v>
      </c>
      <c r="R57" s="41">
        <v>2</v>
      </c>
      <c r="S57" s="39">
        <v>1</v>
      </c>
      <c r="T57" s="55">
        <v>206</v>
      </c>
      <c r="U57" s="38">
        <v>0</v>
      </c>
      <c r="V57" s="39">
        <v>206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72</v>
      </c>
      <c r="AB57" s="38">
        <v>19</v>
      </c>
      <c r="AC57" s="41">
        <v>53</v>
      </c>
      <c r="AD57" s="39">
        <v>0</v>
      </c>
      <c r="AE57" s="43">
        <v>19</v>
      </c>
      <c r="AF57" s="57">
        <v>0</v>
      </c>
      <c r="AG57" s="38">
        <v>22</v>
      </c>
      <c r="AH57" s="39">
        <v>10</v>
      </c>
      <c r="AI57" s="47">
        <v>2</v>
      </c>
      <c r="AJ57" s="45"/>
      <c r="AK57" s="39">
        <v>0</v>
      </c>
      <c r="AL57" s="69"/>
      <c r="AM57" s="57">
        <v>17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227</v>
      </c>
      <c r="C58" s="38">
        <v>9</v>
      </c>
      <c r="D58" s="41">
        <v>6</v>
      </c>
      <c r="E58" s="41">
        <v>7</v>
      </c>
      <c r="F58" s="41">
        <v>6</v>
      </c>
      <c r="G58" s="41">
        <v>5</v>
      </c>
      <c r="H58" s="41">
        <v>13</v>
      </c>
      <c r="I58" s="41">
        <v>10</v>
      </c>
      <c r="J58" s="41">
        <v>12</v>
      </c>
      <c r="K58" s="41">
        <v>18</v>
      </c>
      <c r="L58" s="41">
        <v>21</v>
      </c>
      <c r="M58" s="41">
        <v>14</v>
      </c>
      <c r="N58" s="41">
        <v>25</v>
      </c>
      <c r="O58" s="41">
        <v>27</v>
      </c>
      <c r="P58" s="41">
        <v>20</v>
      </c>
      <c r="Q58" s="41">
        <v>8</v>
      </c>
      <c r="R58" s="41">
        <v>13</v>
      </c>
      <c r="S58" s="39">
        <v>13</v>
      </c>
      <c r="T58" s="55">
        <v>222</v>
      </c>
      <c r="U58" s="38">
        <v>148</v>
      </c>
      <c r="V58" s="39">
        <v>79</v>
      </c>
      <c r="W58" s="40">
        <f t="shared" si="15"/>
        <v>19</v>
      </c>
      <c r="X58" s="38">
        <v>0</v>
      </c>
      <c r="Y58" s="41">
        <v>19</v>
      </c>
      <c r="Z58" s="39">
        <v>0</v>
      </c>
      <c r="AA58" s="62">
        <f t="shared" si="16"/>
        <v>178</v>
      </c>
      <c r="AB58" s="38">
        <v>5</v>
      </c>
      <c r="AC58" s="41">
        <v>173</v>
      </c>
      <c r="AD58" s="39">
        <v>0</v>
      </c>
      <c r="AE58" s="43">
        <v>5</v>
      </c>
      <c r="AF58" s="57">
        <v>3</v>
      </c>
      <c r="AG58" s="38">
        <v>6</v>
      </c>
      <c r="AH58" s="39">
        <v>21</v>
      </c>
      <c r="AI58" s="47">
        <v>169</v>
      </c>
      <c r="AJ58" s="45"/>
      <c r="AK58" s="39">
        <v>0</v>
      </c>
      <c r="AL58" s="69">
        <v>3</v>
      </c>
      <c r="AM58" s="57">
        <v>41</v>
      </c>
      <c r="AN58" s="70"/>
      <c r="AO58" s="39"/>
      <c r="AP58" s="48"/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108</v>
      </c>
      <c r="C59" s="38">
        <v>6</v>
      </c>
      <c r="D59" s="41">
        <v>10</v>
      </c>
      <c r="E59" s="41">
        <v>13</v>
      </c>
      <c r="F59" s="41">
        <v>2</v>
      </c>
      <c r="G59" s="41">
        <v>1</v>
      </c>
      <c r="H59" s="41">
        <v>4</v>
      </c>
      <c r="I59" s="41">
        <v>1</v>
      </c>
      <c r="J59" s="41">
        <v>1</v>
      </c>
      <c r="K59" s="41">
        <v>1</v>
      </c>
      <c r="L59" s="41">
        <v>5</v>
      </c>
      <c r="M59" s="41">
        <v>6</v>
      </c>
      <c r="N59" s="41">
        <v>5</v>
      </c>
      <c r="O59" s="41">
        <v>12</v>
      </c>
      <c r="P59" s="41">
        <v>12</v>
      </c>
      <c r="Q59" s="41">
        <v>19</v>
      </c>
      <c r="R59" s="41">
        <v>4</v>
      </c>
      <c r="S59" s="39">
        <v>6</v>
      </c>
      <c r="T59" s="55">
        <v>108</v>
      </c>
      <c r="U59" s="38">
        <v>50</v>
      </c>
      <c r="V59" s="39">
        <v>58</v>
      </c>
      <c r="W59" s="40">
        <f t="shared" si="15"/>
        <v>26</v>
      </c>
      <c r="X59" s="38">
        <v>1</v>
      </c>
      <c r="Y59" s="41">
        <v>24</v>
      </c>
      <c r="Z59" s="39">
        <v>1</v>
      </c>
      <c r="AA59" s="62">
        <f t="shared" si="16"/>
        <v>80</v>
      </c>
      <c r="AB59" s="38">
        <v>6</v>
      </c>
      <c r="AC59" s="41">
        <v>73</v>
      </c>
      <c r="AD59" s="39">
        <v>1</v>
      </c>
      <c r="AE59" s="43">
        <v>7</v>
      </c>
      <c r="AF59" s="39">
        <v>0</v>
      </c>
      <c r="AG59" s="38">
        <v>4</v>
      </c>
      <c r="AH59" s="39">
        <v>0</v>
      </c>
      <c r="AI59" s="47">
        <v>2</v>
      </c>
      <c r="AJ59" s="45"/>
      <c r="AK59" s="39">
        <v>28</v>
      </c>
      <c r="AL59" s="69">
        <v>4</v>
      </c>
      <c r="AM59" s="57">
        <v>15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119</v>
      </c>
      <c r="C60" s="38">
        <v>67</v>
      </c>
      <c r="D60" s="41">
        <v>21</v>
      </c>
      <c r="E60" s="41">
        <v>31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116</v>
      </c>
      <c r="U60" s="38">
        <v>54</v>
      </c>
      <c r="V60" s="39">
        <v>65</v>
      </c>
      <c r="W60" s="40">
        <f t="shared" si="15"/>
        <v>79</v>
      </c>
      <c r="X60" s="38">
        <v>13</v>
      </c>
      <c r="Y60" s="41">
        <v>66</v>
      </c>
      <c r="Z60" s="39">
        <v>0</v>
      </c>
      <c r="AA60" s="62">
        <f t="shared" si="16"/>
        <v>0</v>
      </c>
      <c r="AB60" s="38">
        <v>0</v>
      </c>
      <c r="AC60" s="41">
        <v>0</v>
      </c>
      <c r="AD60" s="39">
        <v>0</v>
      </c>
      <c r="AE60" s="43">
        <v>13</v>
      </c>
      <c r="AF60" s="39">
        <v>0</v>
      </c>
      <c r="AG60" s="38">
        <v>0</v>
      </c>
      <c r="AH60" s="39">
        <v>0</v>
      </c>
      <c r="AI60" s="47">
        <v>0</v>
      </c>
      <c r="AJ60" s="45"/>
      <c r="AK60" s="39">
        <v>0</v>
      </c>
      <c r="AL60" s="69">
        <v>6</v>
      </c>
      <c r="AM60" s="57"/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325</v>
      </c>
      <c r="C61" s="38">
        <v>0</v>
      </c>
      <c r="D61" s="41">
        <v>1</v>
      </c>
      <c r="E61" s="41">
        <v>0</v>
      </c>
      <c r="F61" s="41">
        <v>12</v>
      </c>
      <c r="G61" s="41">
        <v>13</v>
      </c>
      <c r="H61" s="41">
        <v>14</v>
      </c>
      <c r="I61" s="41">
        <v>31</v>
      </c>
      <c r="J61" s="41">
        <v>15</v>
      </c>
      <c r="K61" s="41">
        <v>20</v>
      </c>
      <c r="L61" s="41">
        <v>23</v>
      </c>
      <c r="M61" s="41">
        <v>34</v>
      </c>
      <c r="N61" s="41">
        <v>24</v>
      </c>
      <c r="O61" s="41">
        <v>33</v>
      </c>
      <c r="P61" s="41">
        <v>30</v>
      </c>
      <c r="Q61" s="41">
        <v>22</v>
      </c>
      <c r="R61" s="41">
        <v>27</v>
      </c>
      <c r="S61" s="39">
        <v>26</v>
      </c>
      <c r="T61" s="55">
        <v>318</v>
      </c>
      <c r="U61" s="38">
        <v>154</v>
      </c>
      <c r="V61" s="39">
        <v>171</v>
      </c>
      <c r="W61" s="40">
        <f t="shared" si="15"/>
        <v>0</v>
      </c>
      <c r="X61" s="38">
        <v>0</v>
      </c>
      <c r="Y61" s="41">
        <v>0</v>
      </c>
      <c r="Z61" s="39">
        <v>0</v>
      </c>
      <c r="AA61" s="62">
        <f t="shared" si="16"/>
        <v>171</v>
      </c>
      <c r="AB61" s="38">
        <v>21</v>
      </c>
      <c r="AC61" s="41">
        <v>86</v>
      </c>
      <c r="AD61" s="39">
        <v>64</v>
      </c>
      <c r="AE61" s="43">
        <v>21</v>
      </c>
      <c r="AF61" s="66">
        <v>7</v>
      </c>
      <c r="AG61" s="38">
        <v>1</v>
      </c>
      <c r="AH61" s="39">
        <v>7</v>
      </c>
      <c r="AI61" s="47">
        <v>15</v>
      </c>
      <c r="AJ61" s="45"/>
      <c r="AK61" s="39">
        <v>26</v>
      </c>
      <c r="AL61" s="69"/>
      <c r="AM61" s="57">
        <v>36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39"/>
      <c r="T62" s="55"/>
      <c r="U62" s="38"/>
      <c r="V62" s="39"/>
      <c r="W62" s="40">
        <f t="shared" si="15"/>
        <v>0</v>
      </c>
      <c r="X62" s="38"/>
      <c r="Y62" s="41"/>
      <c r="Z62" s="39"/>
      <c r="AA62" s="62">
        <f t="shared" si="16"/>
        <v>0</v>
      </c>
      <c r="AB62" s="38"/>
      <c r="AC62" s="41"/>
      <c r="AD62" s="39"/>
      <c r="AE62" s="43"/>
      <c r="AF62" s="57">
        <v>0</v>
      </c>
      <c r="AG62" s="38"/>
      <c r="AH62" s="39"/>
      <c r="AI62" s="47"/>
      <c r="AJ62" s="45"/>
      <c r="AK62" s="39"/>
      <c r="AL62" s="69"/>
      <c r="AM62" s="57"/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379</v>
      </c>
      <c r="C63" s="38">
        <v>0</v>
      </c>
      <c r="D63" s="41">
        <v>0</v>
      </c>
      <c r="E63" s="41">
        <v>1</v>
      </c>
      <c r="F63" s="41">
        <v>2</v>
      </c>
      <c r="G63" s="41">
        <v>3</v>
      </c>
      <c r="H63" s="41">
        <v>5</v>
      </c>
      <c r="I63" s="41">
        <v>4</v>
      </c>
      <c r="J63" s="41">
        <v>9</v>
      </c>
      <c r="K63" s="41">
        <v>11</v>
      </c>
      <c r="L63" s="41">
        <v>10</v>
      </c>
      <c r="M63" s="41">
        <v>16</v>
      </c>
      <c r="N63" s="41">
        <v>36</v>
      </c>
      <c r="O63" s="41">
        <v>45</v>
      </c>
      <c r="P63" s="41">
        <v>48</v>
      </c>
      <c r="Q63" s="41">
        <v>68</v>
      </c>
      <c r="R63" s="41">
        <v>62</v>
      </c>
      <c r="S63" s="39">
        <v>59</v>
      </c>
      <c r="T63" s="55">
        <v>375</v>
      </c>
      <c r="U63" s="38">
        <v>335</v>
      </c>
      <c r="V63" s="39">
        <v>44</v>
      </c>
      <c r="W63" s="40">
        <f t="shared" si="15"/>
        <v>1</v>
      </c>
      <c r="X63" s="38">
        <v>0</v>
      </c>
      <c r="Y63" s="41">
        <v>1</v>
      </c>
      <c r="Z63" s="39">
        <v>0</v>
      </c>
      <c r="AA63" s="62">
        <f t="shared" si="16"/>
        <v>185</v>
      </c>
      <c r="AB63" s="38">
        <v>74</v>
      </c>
      <c r="AC63" s="41">
        <v>111</v>
      </c>
      <c r="AD63" s="39">
        <v>0</v>
      </c>
      <c r="AE63" s="43">
        <v>72</v>
      </c>
      <c r="AF63" s="57">
        <v>29</v>
      </c>
      <c r="AG63" s="38">
        <v>2</v>
      </c>
      <c r="AH63" s="39">
        <v>1</v>
      </c>
      <c r="AI63" s="47">
        <v>0</v>
      </c>
      <c r="AJ63" s="45"/>
      <c r="AK63" s="39">
        <v>17</v>
      </c>
      <c r="AL63" s="69"/>
      <c r="AM63" s="57">
        <v>5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39"/>
      <c r="T64" s="55"/>
      <c r="U64" s="38"/>
      <c r="V64" s="39"/>
      <c r="W64" s="40">
        <f t="shared" si="15"/>
        <v>0</v>
      </c>
      <c r="X64" s="38"/>
      <c r="Y64" s="41"/>
      <c r="Z64" s="39"/>
      <c r="AA64" s="62">
        <f t="shared" si="16"/>
        <v>0</v>
      </c>
      <c r="AB64" s="38"/>
      <c r="AC64" s="41"/>
      <c r="AD64" s="39"/>
      <c r="AE64" s="43"/>
      <c r="AF64" s="57">
        <v>0</v>
      </c>
      <c r="AG64" s="38"/>
      <c r="AH64" s="39"/>
      <c r="AI64" s="47"/>
      <c r="AJ64" s="45"/>
      <c r="AK64" s="39"/>
      <c r="AL64" s="71"/>
      <c r="AM64" s="72"/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80</v>
      </c>
      <c r="C65" s="38">
        <v>0</v>
      </c>
      <c r="D65" s="41">
        <v>0</v>
      </c>
      <c r="E65" s="41">
        <v>0</v>
      </c>
      <c r="F65" s="41">
        <v>0</v>
      </c>
      <c r="G65" s="41">
        <v>6</v>
      </c>
      <c r="H65" s="41">
        <v>5</v>
      </c>
      <c r="I65" s="41">
        <v>14</v>
      </c>
      <c r="J65" s="41">
        <v>12</v>
      </c>
      <c r="K65" s="41">
        <v>14</v>
      </c>
      <c r="L65" s="41">
        <v>7</v>
      </c>
      <c r="M65" s="41">
        <v>4</v>
      </c>
      <c r="N65" s="41">
        <v>5</v>
      </c>
      <c r="O65" s="41">
        <v>9</v>
      </c>
      <c r="P65" s="41">
        <v>3</v>
      </c>
      <c r="Q65" s="41">
        <v>1</v>
      </c>
      <c r="R65" s="41">
        <v>0</v>
      </c>
      <c r="S65" s="39">
        <v>0</v>
      </c>
      <c r="T65" s="55">
        <v>80</v>
      </c>
      <c r="U65" s="38">
        <v>9</v>
      </c>
      <c r="V65" s="39">
        <v>71</v>
      </c>
      <c r="W65" s="40">
        <f t="shared" si="15"/>
        <v>0</v>
      </c>
      <c r="X65" s="38"/>
      <c r="Y65" s="41"/>
      <c r="Z65" s="39"/>
      <c r="AA65" s="62">
        <f t="shared" si="16"/>
        <v>78</v>
      </c>
      <c r="AB65" s="38">
        <v>0</v>
      </c>
      <c r="AC65" s="41">
        <v>78</v>
      </c>
      <c r="AD65" s="39">
        <v>0</v>
      </c>
      <c r="AE65" s="43">
        <v>0</v>
      </c>
      <c r="AF65" s="39">
        <v>0</v>
      </c>
      <c r="AG65" s="38">
        <v>15</v>
      </c>
      <c r="AH65" s="39">
        <v>0</v>
      </c>
      <c r="AI65" s="47">
        <v>0</v>
      </c>
      <c r="AJ65" s="45"/>
      <c r="AK65" s="39"/>
      <c r="AL65" s="71"/>
      <c r="AM65" s="72">
        <v>20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>
        <v>0</v>
      </c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>
        <v>0</v>
      </c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>
        <v>0</v>
      </c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>
        <v>0</v>
      </c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>
        <v>0</v>
      </c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74" t="s">
        <v>118</v>
      </c>
      <c r="B71" s="536">
        <f t="shared" ref="B71:AA71" si="17">SUM(B11:B70)</f>
        <v>3631</v>
      </c>
      <c r="C71" s="91">
        <f t="shared" si="17"/>
        <v>239</v>
      </c>
      <c r="D71" s="92">
        <f t="shared" si="17"/>
        <v>108</v>
      </c>
      <c r="E71" s="92">
        <f t="shared" si="17"/>
        <v>116</v>
      </c>
      <c r="F71" s="92">
        <f t="shared" si="17"/>
        <v>93</v>
      </c>
      <c r="G71" s="92">
        <f t="shared" si="17"/>
        <v>116</v>
      </c>
      <c r="H71" s="92">
        <f t="shared" si="17"/>
        <v>208</v>
      </c>
      <c r="I71" s="92">
        <f t="shared" si="17"/>
        <v>216</v>
      </c>
      <c r="J71" s="92">
        <f t="shared" si="17"/>
        <v>213</v>
      </c>
      <c r="K71" s="92">
        <f t="shared" si="17"/>
        <v>193</v>
      </c>
      <c r="L71" s="92">
        <f t="shared" si="17"/>
        <v>219</v>
      </c>
      <c r="M71" s="92">
        <f t="shared" si="17"/>
        <v>246</v>
      </c>
      <c r="N71" s="92">
        <f t="shared" si="17"/>
        <v>288</v>
      </c>
      <c r="O71" s="92">
        <f t="shared" si="17"/>
        <v>292</v>
      </c>
      <c r="P71" s="92">
        <f t="shared" si="17"/>
        <v>290</v>
      </c>
      <c r="Q71" s="92">
        <f t="shared" si="17"/>
        <v>296</v>
      </c>
      <c r="R71" s="92">
        <f t="shared" si="17"/>
        <v>251</v>
      </c>
      <c r="S71" s="93">
        <f t="shared" si="17"/>
        <v>247</v>
      </c>
      <c r="T71" s="94">
        <f t="shared" si="17"/>
        <v>3597</v>
      </c>
      <c r="U71" s="95">
        <f t="shared" si="17"/>
        <v>1536</v>
      </c>
      <c r="V71" s="93">
        <f t="shared" si="17"/>
        <v>2095</v>
      </c>
      <c r="W71" s="95">
        <f t="shared" si="17"/>
        <v>241</v>
      </c>
      <c r="X71" s="95">
        <f t="shared" si="17"/>
        <v>35</v>
      </c>
      <c r="Y71" s="92">
        <f t="shared" si="17"/>
        <v>202</v>
      </c>
      <c r="Z71" s="94">
        <f t="shared" si="17"/>
        <v>4</v>
      </c>
      <c r="AA71" s="91">
        <f t="shared" si="17"/>
        <v>1525</v>
      </c>
      <c r="AB71" s="95">
        <f t="shared" ref="AB71:AX71" si="18">SUM(AB11:AB70)</f>
        <v>307</v>
      </c>
      <c r="AC71" s="92">
        <f t="shared" si="18"/>
        <v>1153</v>
      </c>
      <c r="AD71" s="93">
        <f t="shared" si="18"/>
        <v>65</v>
      </c>
      <c r="AE71" s="95">
        <f t="shared" si="18"/>
        <v>316</v>
      </c>
      <c r="AF71" s="93">
        <f t="shared" si="18"/>
        <v>55</v>
      </c>
      <c r="AG71" s="91">
        <f t="shared" si="18"/>
        <v>159</v>
      </c>
      <c r="AH71" s="96">
        <f t="shared" si="18"/>
        <v>139</v>
      </c>
      <c r="AI71" s="96">
        <f t="shared" si="18"/>
        <v>2312</v>
      </c>
      <c r="AJ71" s="95">
        <f t="shared" si="18"/>
        <v>0</v>
      </c>
      <c r="AK71" s="93">
        <f t="shared" si="18"/>
        <v>226</v>
      </c>
      <c r="AL71" s="91">
        <f t="shared" si="18"/>
        <v>26</v>
      </c>
      <c r="AM71" s="96">
        <f t="shared" si="18"/>
        <v>286</v>
      </c>
      <c r="AN71" s="96">
        <f t="shared" si="18"/>
        <v>0</v>
      </c>
      <c r="AO71" s="96">
        <f t="shared" si="18"/>
        <v>0</v>
      </c>
      <c r="AP71" s="96">
        <f t="shared" si="18"/>
        <v>3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9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69</v>
      </c>
      <c r="C75" s="38">
        <v>0</v>
      </c>
      <c r="D75" s="41">
        <v>0</v>
      </c>
      <c r="E75" s="41">
        <v>0</v>
      </c>
      <c r="F75" s="41">
        <v>3</v>
      </c>
      <c r="G75" s="41">
        <v>3</v>
      </c>
      <c r="H75" s="41">
        <v>1</v>
      </c>
      <c r="I75" s="41">
        <v>5</v>
      </c>
      <c r="J75" s="41">
        <v>3</v>
      </c>
      <c r="K75" s="41">
        <v>1</v>
      </c>
      <c r="L75" s="41">
        <v>3</v>
      </c>
      <c r="M75" s="41">
        <v>4</v>
      </c>
      <c r="N75" s="41">
        <v>8</v>
      </c>
      <c r="O75" s="41">
        <v>10</v>
      </c>
      <c r="P75" s="41">
        <v>13</v>
      </c>
      <c r="Q75" s="41">
        <v>11</v>
      </c>
      <c r="R75" s="41">
        <v>3</v>
      </c>
      <c r="S75" s="39">
        <v>1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175</v>
      </c>
      <c r="C76" s="38">
        <v>0</v>
      </c>
      <c r="D76" s="41">
        <v>0</v>
      </c>
      <c r="E76" s="41">
        <v>0</v>
      </c>
      <c r="F76" s="41">
        <v>2</v>
      </c>
      <c r="G76" s="41">
        <v>2</v>
      </c>
      <c r="H76" s="41">
        <v>2</v>
      </c>
      <c r="I76" s="41">
        <v>5</v>
      </c>
      <c r="J76" s="41">
        <v>5</v>
      </c>
      <c r="K76" s="41">
        <v>15</v>
      </c>
      <c r="L76" s="41">
        <v>32</v>
      </c>
      <c r="M76" s="41">
        <v>24</v>
      </c>
      <c r="N76" s="41">
        <v>22</v>
      </c>
      <c r="O76" s="41">
        <v>19</v>
      </c>
      <c r="P76" s="41">
        <v>20</v>
      </c>
      <c r="Q76" s="41">
        <v>16</v>
      </c>
      <c r="R76" s="41">
        <v>6</v>
      </c>
      <c r="S76" s="39">
        <v>5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242</v>
      </c>
      <c r="C77" s="38">
        <v>0</v>
      </c>
      <c r="D77" s="41">
        <v>0</v>
      </c>
      <c r="E77" s="41">
        <v>0</v>
      </c>
      <c r="F77" s="41">
        <v>12</v>
      </c>
      <c r="G77" s="41">
        <v>37</v>
      </c>
      <c r="H77" s="41">
        <v>84</v>
      </c>
      <c r="I77" s="41">
        <v>56</v>
      </c>
      <c r="J77" s="41">
        <v>39</v>
      </c>
      <c r="K77" s="41">
        <v>14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110</v>
      </c>
      <c r="C79" s="38">
        <v>0</v>
      </c>
      <c r="D79" s="41">
        <v>0</v>
      </c>
      <c r="E79" s="41">
        <v>0</v>
      </c>
      <c r="F79" s="41">
        <v>0</v>
      </c>
      <c r="G79" s="41">
        <v>2</v>
      </c>
      <c r="H79" s="41">
        <v>0</v>
      </c>
      <c r="I79" s="41">
        <v>0</v>
      </c>
      <c r="J79" s="41">
        <v>4</v>
      </c>
      <c r="K79" s="41">
        <v>2</v>
      </c>
      <c r="L79" s="41">
        <v>3</v>
      </c>
      <c r="M79" s="41">
        <v>3</v>
      </c>
      <c r="N79" s="41">
        <v>10</v>
      </c>
      <c r="O79" s="41">
        <v>6</v>
      </c>
      <c r="P79" s="41">
        <v>16</v>
      </c>
      <c r="Q79" s="41">
        <v>27</v>
      </c>
      <c r="R79" s="41">
        <v>27</v>
      </c>
      <c r="S79" s="39">
        <v>10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189</v>
      </c>
      <c r="C80" s="38">
        <v>0</v>
      </c>
      <c r="D80" s="41">
        <v>0</v>
      </c>
      <c r="E80" s="41">
        <v>0</v>
      </c>
      <c r="F80" s="41">
        <v>0</v>
      </c>
      <c r="G80" s="41">
        <v>0</v>
      </c>
      <c r="H80" s="41">
        <v>1</v>
      </c>
      <c r="I80" s="41">
        <v>1</v>
      </c>
      <c r="J80" s="41">
        <v>3</v>
      </c>
      <c r="K80" s="41">
        <v>5</v>
      </c>
      <c r="L80" s="41">
        <v>6</v>
      </c>
      <c r="M80" s="41">
        <v>20</v>
      </c>
      <c r="N80" s="41">
        <v>26</v>
      </c>
      <c r="O80" s="41">
        <v>15</v>
      </c>
      <c r="P80" s="41">
        <v>24</v>
      </c>
      <c r="Q80" s="41">
        <v>25</v>
      </c>
      <c r="R80" s="41">
        <v>26</v>
      </c>
      <c r="S80" s="39">
        <v>37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144</v>
      </c>
      <c r="C82" s="38">
        <v>0</v>
      </c>
      <c r="D82" s="41">
        <v>0</v>
      </c>
      <c r="E82" s="41">
        <v>0</v>
      </c>
      <c r="F82" s="41">
        <v>0</v>
      </c>
      <c r="G82" s="41">
        <v>6</v>
      </c>
      <c r="H82" s="41">
        <v>17</v>
      </c>
      <c r="I82" s="41">
        <v>28</v>
      </c>
      <c r="J82" s="41">
        <v>26</v>
      </c>
      <c r="K82" s="41">
        <v>19</v>
      </c>
      <c r="L82" s="41">
        <v>16</v>
      </c>
      <c r="M82" s="41">
        <v>13</v>
      </c>
      <c r="N82" s="41">
        <v>12</v>
      </c>
      <c r="O82" s="41">
        <v>3</v>
      </c>
      <c r="P82" s="41">
        <v>2</v>
      </c>
      <c r="Q82" s="41">
        <v>1</v>
      </c>
      <c r="R82" s="41">
        <v>1</v>
      </c>
      <c r="S82" s="39">
        <v>0</v>
      </c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0</v>
      </c>
      <c r="C84" s="38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39"/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44</v>
      </c>
      <c r="C85" s="38">
        <v>41</v>
      </c>
      <c r="D85" s="41">
        <v>1</v>
      </c>
      <c r="E85" s="41">
        <v>2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9">
        <v>0</v>
      </c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10</v>
      </c>
      <c r="C86" s="38">
        <v>0</v>
      </c>
      <c r="D86" s="41">
        <v>0</v>
      </c>
      <c r="E86" s="41">
        <v>0</v>
      </c>
      <c r="F86" s="41">
        <v>1</v>
      </c>
      <c r="G86" s="41">
        <v>1</v>
      </c>
      <c r="H86" s="41">
        <v>3</v>
      </c>
      <c r="I86" s="41">
        <v>1</v>
      </c>
      <c r="J86" s="41">
        <v>1</v>
      </c>
      <c r="K86" s="41">
        <v>0</v>
      </c>
      <c r="L86" s="41">
        <v>0</v>
      </c>
      <c r="M86" s="41">
        <v>2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9">
        <v>0</v>
      </c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12</v>
      </c>
      <c r="C87" s="38">
        <v>0</v>
      </c>
      <c r="D87" s="41">
        <v>0</v>
      </c>
      <c r="E87" s="41">
        <v>0</v>
      </c>
      <c r="F87" s="41">
        <v>0</v>
      </c>
      <c r="G87" s="41">
        <v>2</v>
      </c>
      <c r="H87" s="41">
        <v>1</v>
      </c>
      <c r="I87" s="41">
        <v>0</v>
      </c>
      <c r="J87" s="41">
        <v>0</v>
      </c>
      <c r="K87" s="41">
        <v>0</v>
      </c>
      <c r="L87" s="41">
        <v>5</v>
      </c>
      <c r="M87" s="41">
        <v>4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238</v>
      </c>
      <c r="C88" s="80">
        <v>0</v>
      </c>
      <c r="D88" s="81">
        <v>0</v>
      </c>
      <c r="E88" s="81">
        <v>0</v>
      </c>
      <c r="F88" s="81">
        <v>1</v>
      </c>
      <c r="G88" s="81">
        <v>15</v>
      </c>
      <c r="H88" s="81">
        <v>21</v>
      </c>
      <c r="I88" s="81">
        <v>35</v>
      </c>
      <c r="J88" s="81">
        <v>32</v>
      </c>
      <c r="K88" s="81">
        <v>36</v>
      </c>
      <c r="L88" s="81">
        <v>28</v>
      </c>
      <c r="M88" s="81">
        <v>20</v>
      </c>
      <c r="N88" s="81">
        <v>26</v>
      </c>
      <c r="O88" s="81">
        <v>18</v>
      </c>
      <c r="P88" s="81">
        <v>4</v>
      </c>
      <c r="Q88" s="81">
        <v>1</v>
      </c>
      <c r="R88" s="81">
        <v>0</v>
      </c>
      <c r="S88" s="82">
        <v>1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1233</v>
      </c>
      <c r="C89" s="91">
        <f t="shared" si="20"/>
        <v>41</v>
      </c>
      <c r="D89" s="92">
        <f t="shared" si="20"/>
        <v>1</v>
      </c>
      <c r="E89" s="92">
        <f t="shared" si="20"/>
        <v>2</v>
      </c>
      <c r="F89" s="92">
        <f t="shared" si="20"/>
        <v>19</v>
      </c>
      <c r="G89" s="92">
        <f t="shared" si="20"/>
        <v>68</v>
      </c>
      <c r="H89" s="92">
        <f t="shared" si="20"/>
        <v>130</v>
      </c>
      <c r="I89" s="92">
        <f t="shared" si="20"/>
        <v>131</v>
      </c>
      <c r="J89" s="92">
        <f t="shared" si="20"/>
        <v>113</v>
      </c>
      <c r="K89" s="92">
        <f t="shared" si="20"/>
        <v>92</v>
      </c>
      <c r="L89" s="92">
        <f t="shared" si="20"/>
        <v>93</v>
      </c>
      <c r="M89" s="92">
        <f t="shared" si="20"/>
        <v>90</v>
      </c>
      <c r="N89" s="92">
        <f t="shared" si="20"/>
        <v>105</v>
      </c>
      <c r="O89" s="92">
        <f t="shared" si="20"/>
        <v>71</v>
      </c>
      <c r="P89" s="92">
        <f t="shared" si="20"/>
        <v>79</v>
      </c>
      <c r="Q89" s="92">
        <f t="shared" si="20"/>
        <v>81</v>
      </c>
      <c r="R89" s="92">
        <f t="shared" si="20"/>
        <v>63</v>
      </c>
      <c r="S89" s="93">
        <f t="shared" si="20"/>
        <v>54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73" t="s">
        <v>117</v>
      </c>
      <c r="F93" s="570" t="s">
        <v>116</v>
      </c>
      <c r="G93" s="567" t="s">
        <v>117</v>
      </c>
      <c r="H93" s="570" t="s">
        <v>116</v>
      </c>
      <c r="I93" s="567" t="s">
        <v>117</v>
      </c>
      <c r="J93" s="570" t="s">
        <v>116</v>
      </c>
      <c r="K93" s="567" t="s">
        <v>117</v>
      </c>
      <c r="L93" s="570" t="s">
        <v>116</v>
      </c>
      <c r="M93" s="567" t="s">
        <v>117</v>
      </c>
      <c r="N93" s="570" t="s">
        <v>116</v>
      </c>
      <c r="O93" s="567" t="s">
        <v>117</v>
      </c>
      <c r="P93" s="570" t="s">
        <v>116</v>
      </c>
      <c r="Q93" s="567" t="s">
        <v>117</v>
      </c>
      <c r="R93" s="570" t="s">
        <v>116</v>
      </c>
      <c r="S93" s="567" t="s">
        <v>117</v>
      </c>
      <c r="T93" s="570" t="s">
        <v>116</v>
      </c>
      <c r="U93" s="567" t="s">
        <v>117</v>
      </c>
      <c r="V93" s="570" t="s">
        <v>116</v>
      </c>
      <c r="W93" s="567" t="s">
        <v>117</v>
      </c>
      <c r="X93" s="570" t="s">
        <v>116</v>
      </c>
      <c r="Y93" s="567" t="s">
        <v>117</v>
      </c>
      <c r="Z93" s="570" t="s">
        <v>116</v>
      </c>
      <c r="AA93" s="567" t="s">
        <v>117</v>
      </c>
      <c r="AB93" s="570" t="s">
        <v>116</v>
      </c>
      <c r="AC93" s="567" t="s">
        <v>117</v>
      </c>
      <c r="AD93" s="570" t="s">
        <v>116</v>
      </c>
      <c r="AE93" s="567" t="s">
        <v>117</v>
      </c>
      <c r="AF93" s="570" t="s">
        <v>116</v>
      </c>
      <c r="AG93" s="567" t="s">
        <v>117</v>
      </c>
      <c r="AH93" s="570" t="s">
        <v>116</v>
      </c>
      <c r="AI93" s="567" t="s">
        <v>117</v>
      </c>
      <c r="AJ93" s="570" t="s">
        <v>116</v>
      </c>
      <c r="AK93" s="567" t="s">
        <v>117</v>
      </c>
      <c r="AL93" s="570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635</v>
      </c>
      <c r="D94" s="120">
        <f>SUM(F94+H94+J94+L94+N94+P94+R94+T94+V94+X94+Z94+AB94+AD94+AF94+AH94+AJ94+AL94)</f>
        <v>323</v>
      </c>
      <c r="E94" s="121">
        <f>SUM(G94+I94+K94+M94+O94+Q94+S94+U94+W94+Y94+AA94+AC94+AE94+AG94+AI94+AK94+AM94)</f>
        <v>312</v>
      </c>
      <c r="F94" s="122">
        <v>13</v>
      </c>
      <c r="G94" s="123">
        <v>10</v>
      </c>
      <c r="H94" s="122">
        <v>1</v>
      </c>
      <c r="I94" s="123">
        <v>1</v>
      </c>
      <c r="J94" s="122">
        <v>0</v>
      </c>
      <c r="K94" s="44">
        <v>0</v>
      </c>
      <c r="L94" s="122">
        <v>2</v>
      </c>
      <c r="M94" s="44">
        <v>1</v>
      </c>
      <c r="N94" s="122">
        <v>0</v>
      </c>
      <c r="O94" s="44">
        <v>5</v>
      </c>
      <c r="P94" s="122">
        <v>2</v>
      </c>
      <c r="Q94" s="44">
        <v>1</v>
      </c>
      <c r="R94" s="122">
        <v>1</v>
      </c>
      <c r="S94" s="44">
        <v>2</v>
      </c>
      <c r="T94" s="122">
        <v>5</v>
      </c>
      <c r="U94" s="44">
        <v>19</v>
      </c>
      <c r="V94" s="122">
        <v>7</v>
      </c>
      <c r="W94" s="44">
        <v>8</v>
      </c>
      <c r="X94" s="122">
        <v>9</v>
      </c>
      <c r="Y94" s="44">
        <v>17</v>
      </c>
      <c r="Z94" s="122">
        <v>16</v>
      </c>
      <c r="AA94" s="44">
        <v>11</v>
      </c>
      <c r="AB94" s="122">
        <v>23</v>
      </c>
      <c r="AC94" s="44">
        <v>24</v>
      </c>
      <c r="AD94" s="122">
        <v>27</v>
      </c>
      <c r="AE94" s="44">
        <v>27</v>
      </c>
      <c r="AF94" s="122">
        <v>44</v>
      </c>
      <c r="AG94" s="44">
        <v>39</v>
      </c>
      <c r="AH94" s="122">
        <v>60</v>
      </c>
      <c r="AI94" s="44">
        <v>63</v>
      </c>
      <c r="AJ94" s="122">
        <v>57</v>
      </c>
      <c r="AK94" s="44">
        <v>39</v>
      </c>
      <c r="AL94" s="124">
        <v>56</v>
      </c>
      <c r="AM94" s="125">
        <v>45</v>
      </c>
      <c r="AN94" s="123">
        <v>635</v>
      </c>
      <c r="AO94" s="126">
        <v>382</v>
      </c>
      <c r="AP94" s="127">
        <v>0</v>
      </c>
      <c r="AQ94" s="123">
        <v>0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117</v>
      </c>
      <c r="D95" s="542"/>
      <c r="E95" s="543">
        <f>SUM(K95+M95+O95+Q95+S95+U95+W95+Y95+AA95+AC95+AE95+AG95+AI95+AK95+AM95)</f>
        <v>117</v>
      </c>
      <c r="F95" s="544"/>
      <c r="G95" s="545"/>
      <c r="H95" s="544"/>
      <c r="I95" s="545"/>
      <c r="J95" s="544"/>
      <c r="K95" s="534"/>
      <c r="L95" s="544"/>
      <c r="M95" s="534">
        <v>5</v>
      </c>
      <c r="N95" s="544"/>
      <c r="O95" s="534">
        <v>20</v>
      </c>
      <c r="P95" s="544"/>
      <c r="Q95" s="534">
        <v>41</v>
      </c>
      <c r="R95" s="544"/>
      <c r="S95" s="534">
        <v>26</v>
      </c>
      <c r="T95" s="544"/>
      <c r="U95" s="534">
        <v>15</v>
      </c>
      <c r="V95" s="544"/>
      <c r="W95" s="534">
        <v>10</v>
      </c>
      <c r="X95" s="544"/>
      <c r="Y95" s="534"/>
      <c r="Z95" s="544"/>
      <c r="AA95" s="534"/>
      <c r="AB95" s="544"/>
      <c r="AC95" s="534"/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117</v>
      </c>
      <c r="AO95" s="547">
        <v>82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2</v>
      </c>
      <c r="D96" s="138"/>
      <c r="E96" s="139">
        <f>SUM(K96+M96+O96+Q96+S96+U96+W96+Y96+AA96+AC96+AE96+AG96+AI96+AK96+AM96)</f>
        <v>2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/>
      <c r="R96" s="140"/>
      <c r="S96" s="48">
        <v>2</v>
      </c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>
        <v>2</v>
      </c>
      <c r="AO96" s="144">
        <v>0</v>
      </c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319</v>
      </c>
      <c r="D97" s="148">
        <f>SUM(F97+H97+J97+L97+N97+P97+R97+T97+V97+X97+Z97+AB97+AD97+AF97+AH97+AJ97+AL97)</f>
        <v>126</v>
      </c>
      <c r="E97" s="149">
        <f>SUM(G97+I97+K97+M97+O97+Q97+S97+U97+W97+Y97+AA97+AC97+AE97+AG97+AI97+AK97+AM97)</f>
        <v>193</v>
      </c>
      <c r="F97" s="38">
        <v>0</v>
      </c>
      <c r="G97" s="39">
        <v>1</v>
      </c>
      <c r="H97" s="38">
        <v>0</v>
      </c>
      <c r="I97" s="39">
        <v>0</v>
      </c>
      <c r="J97" s="38">
        <v>0</v>
      </c>
      <c r="K97" s="39">
        <v>0</v>
      </c>
      <c r="L97" s="38">
        <v>2</v>
      </c>
      <c r="M97" s="39">
        <v>0</v>
      </c>
      <c r="N97" s="38">
        <v>12</v>
      </c>
      <c r="O97" s="39">
        <v>5</v>
      </c>
      <c r="P97" s="38">
        <v>13</v>
      </c>
      <c r="Q97" s="39">
        <v>20</v>
      </c>
      <c r="R97" s="38">
        <v>18</v>
      </c>
      <c r="S97" s="39">
        <v>32</v>
      </c>
      <c r="T97" s="38">
        <v>19</v>
      </c>
      <c r="U97" s="39">
        <v>41</v>
      </c>
      <c r="V97" s="38">
        <v>19</v>
      </c>
      <c r="W97" s="39">
        <v>31</v>
      </c>
      <c r="X97" s="38">
        <v>11</v>
      </c>
      <c r="Y97" s="39">
        <v>21</v>
      </c>
      <c r="Z97" s="38">
        <v>14</v>
      </c>
      <c r="AA97" s="39">
        <v>20</v>
      </c>
      <c r="AB97" s="38">
        <v>6</v>
      </c>
      <c r="AC97" s="39">
        <v>11</v>
      </c>
      <c r="AD97" s="38">
        <v>1</v>
      </c>
      <c r="AE97" s="39">
        <v>5</v>
      </c>
      <c r="AF97" s="38">
        <v>3</v>
      </c>
      <c r="AG97" s="39">
        <v>4</v>
      </c>
      <c r="AH97" s="38">
        <v>6</v>
      </c>
      <c r="AI97" s="39">
        <v>1</v>
      </c>
      <c r="AJ97" s="38">
        <v>2</v>
      </c>
      <c r="AK97" s="39">
        <v>1</v>
      </c>
      <c r="AL97" s="45">
        <v>0</v>
      </c>
      <c r="AM97" s="150">
        <v>0</v>
      </c>
      <c r="AN97" s="55">
        <v>319</v>
      </c>
      <c r="AO97" s="70">
        <v>250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467</v>
      </c>
      <c r="D99" s="160">
        <f t="shared" ref="D99:E103" si="31">SUM(F99+H99+J99+L99+N99+P99+R99+T99+V99+X99+Z99+AB99+AD99+AF99+AH99+AJ99+AL99)</f>
        <v>217</v>
      </c>
      <c r="E99" s="161">
        <f t="shared" si="31"/>
        <v>250</v>
      </c>
      <c r="F99" s="58">
        <v>52</v>
      </c>
      <c r="G99" s="51">
        <v>33</v>
      </c>
      <c r="H99" s="58">
        <v>12</v>
      </c>
      <c r="I99" s="51">
        <v>8</v>
      </c>
      <c r="J99" s="58">
        <v>9</v>
      </c>
      <c r="K99" s="48">
        <v>10</v>
      </c>
      <c r="L99" s="58">
        <v>6</v>
      </c>
      <c r="M99" s="48">
        <v>2</v>
      </c>
      <c r="N99" s="58">
        <v>1</v>
      </c>
      <c r="O99" s="48">
        <v>7</v>
      </c>
      <c r="P99" s="58">
        <v>1</v>
      </c>
      <c r="Q99" s="48">
        <v>4</v>
      </c>
      <c r="R99" s="58">
        <v>6</v>
      </c>
      <c r="S99" s="48">
        <v>11</v>
      </c>
      <c r="T99" s="58">
        <v>5</v>
      </c>
      <c r="U99" s="48">
        <v>12</v>
      </c>
      <c r="V99" s="58">
        <v>4</v>
      </c>
      <c r="W99" s="48">
        <v>8</v>
      </c>
      <c r="X99" s="58">
        <v>5</v>
      </c>
      <c r="Y99" s="48">
        <v>11</v>
      </c>
      <c r="Z99" s="58">
        <v>14</v>
      </c>
      <c r="AA99" s="48">
        <v>18</v>
      </c>
      <c r="AB99" s="58">
        <v>8</v>
      </c>
      <c r="AC99" s="48">
        <v>23</v>
      </c>
      <c r="AD99" s="58">
        <v>14</v>
      </c>
      <c r="AE99" s="48">
        <v>23</v>
      </c>
      <c r="AF99" s="58">
        <v>19</v>
      </c>
      <c r="AG99" s="48">
        <v>27</v>
      </c>
      <c r="AH99" s="58">
        <v>19</v>
      </c>
      <c r="AI99" s="51">
        <v>17</v>
      </c>
      <c r="AJ99" s="58">
        <v>21</v>
      </c>
      <c r="AK99" s="51">
        <v>12</v>
      </c>
      <c r="AL99" s="75">
        <v>21</v>
      </c>
      <c r="AM99" s="143">
        <v>24</v>
      </c>
      <c r="AN99" s="51">
        <v>467</v>
      </c>
      <c r="AO99" s="144">
        <v>380</v>
      </c>
      <c r="AP99" s="145">
        <v>0</v>
      </c>
      <c r="AQ99" s="51">
        <v>1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122</v>
      </c>
      <c r="D100" s="148">
        <f t="shared" si="31"/>
        <v>60</v>
      </c>
      <c r="E100" s="149">
        <f t="shared" si="31"/>
        <v>62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1</v>
      </c>
      <c r="O100" s="39">
        <v>2</v>
      </c>
      <c r="P100" s="38">
        <v>3</v>
      </c>
      <c r="Q100" s="39">
        <v>1</v>
      </c>
      <c r="R100" s="38">
        <v>1</v>
      </c>
      <c r="S100" s="39">
        <v>3</v>
      </c>
      <c r="T100" s="38">
        <v>0</v>
      </c>
      <c r="U100" s="39">
        <v>7</v>
      </c>
      <c r="V100" s="38">
        <v>0</v>
      </c>
      <c r="W100" s="39">
        <v>9</v>
      </c>
      <c r="X100" s="38">
        <v>0</v>
      </c>
      <c r="Y100" s="39">
        <v>5</v>
      </c>
      <c r="Z100" s="38">
        <v>6</v>
      </c>
      <c r="AA100" s="39">
        <v>6</v>
      </c>
      <c r="AB100" s="38">
        <v>8</v>
      </c>
      <c r="AC100" s="55">
        <v>6</v>
      </c>
      <c r="AD100" s="38">
        <v>4</v>
      </c>
      <c r="AE100" s="55">
        <v>7</v>
      </c>
      <c r="AF100" s="38">
        <v>10</v>
      </c>
      <c r="AG100" s="55">
        <v>5</v>
      </c>
      <c r="AH100" s="38">
        <v>11</v>
      </c>
      <c r="AI100" s="55">
        <v>2</v>
      </c>
      <c r="AJ100" s="38">
        <v>5</v>
      </c>
      <c r="AK100" s="55">
        <v>2</v>
      </c>
      <c r="AL100" s="45">
        <v>11</v>
      </c>
      <c r="AM100" s="150">
        <v>7</v>
      </c>
      <c r="AN100" s="55">
        <v>122</v>
      </c>
      <c r="AO100" s="70">
        <v>97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208</v>
      </c>
      <c r="D101" s="164">
        <f t="shared" si="31"/>
        <v>99</v>
      </c>
      <c r="E101" s="149">
        <f t="shared" si="31"/>
        <v>109</v>
      </c>
      <c r="F101" s="38">
        <v>87</v>
      </c>
      <c r="G101" s="55">
        <v>98</v>
      </c>
      <c r="H101" s="38">
        <v>0</v>
      </c>
      <c r="I101" s="55">
        <v>0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2</v>
      </c>
      <c r="W101" s="39">
        <v>0</v>
      </c>
      <c r="X101" s="38">
        <v>0</v>
      </c>
      <c r="Y101" s="39">
        <v>0</v>
      </c>
      <c r="Z101" s="38">
        <v>0</v>
      </c>
      <c r="AA101" s="39">
        <v>3</v>
      </c>
      <c r="AB101" s="38">
        <v>1</v>
      </c>
      <c r="AC101" s="55">
        <v>3</v>
      </c>
      <c r="AD101" s="38">
        <v>2</v>
      </c>
      <c r="AE101" s="55">
        <v>1</v>
      </c>
      <c r="AF101" s="38">
        <v>6</v>
      </c>
      <c r="AG101" s="55">
        <v>0</v>
      </c>
      <c r="AH101" s="38">
        <v>1</v>
      </c>
      <c r="AI101" s="55">
        <v>2</v>
      </c>
      <c r="AJ101" s="38">
        <v>0</v>
      </c>
      <c r="AK101" s="55">
        <v>1</v>
      </c>
      <c r="AL101" s="45">
        <v>0</v>
      </c>
      <c r="AM101" s="150">
        <v>1</v>
      </c>
      <c r="AN101" s="55">
        <v>208</v>
      </c>
      <c r="AO101" s="70">
        <v>160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2</v>
      </c>
      <c r="D102" s="148">
        <f t="shared" si="31"/>
        <v>0</v>
      </c>
      <c r="E102" s="149">
        <f t="shared" si="31"/>
        <v>2</v>
      </c>
      <c r="F102" s="38">
        <v>0</v>
      </c>
      <c r="G102" s="55">
        <v>0</v>
      </c>
      <c r="H102" s="38">
        <v>0</v>
      </c>
      <c r="I102" s="55">
        <v>0</v>
      </c>
      <c r="J102" s="38">
        <v>0</v>
      </c>
      <c r="K102" s="39">
        <v>0</v>
      </c>
      <c r="L102" s="38">
        <v>0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0</v>
      </c>
      <c r="AA102" s="39">
        <v>0</v>
      </c>
      <c r="AB102" s="38">
        <v>0</v>
      </c>
      <c r="AC102" s="39">
        <v>0</v>
      </c>
      <c r="AD102" s="38">
        <v>0</v>
      </c>
      <c r="AE102" s="39">
        <v>0</v>
      </c>
      <c r="AF102" s="38">
        <v>0</v>
      </c>
      <c r="AG102" s="39">
        <v>0</v>
      </c>
      <c r="AH102" s="38">
        <v>0</v>
      </c>
      <c r="AI102" s="55">
        <v>1</v>
      </c>
      <c r="AJ102" s="38">
        <v>0</v>
      </c>
      <c r="AK102" s="55">
        <v>1</v>
      </c>
      <c r="AL102" s="45">
        <v>0</v>
      </c>
      <c r="AM102" s="150">
        <v>0</v>
      </c>
      <c r="AN102" s="55">
        <v>2</v>
      </c>
      <c r="AO102" s="70">
        <v>0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224</v>
      </c>
      <c r="D103" s="166">
        <f t="shared" si="31"/>
        <v>146</v>
      </c>
      <c r="E103" s="167">
        <f t="shared" si="31"/>
        <v>78</v>
      </c>
      <c r="F103" s="80">
        <v>2</v>
      </c>
      <c r="G103" s="83">
        <v>7</v>
      </c>
      <c r="H103" s="80">
        <v>10</v>
      </c>
      <c r="I103" s="83">
        <v>2</v>
      </c>
      <c r="J103" s="80">
        <v>1</v>
      </c>
      <c r="K103" s="82">
        <v>5</v>
      </c>
      <c r="L103" s="80">
        <v>0</v>
      </c>
      <c r="M103" s="82">
        <v>0</v>
      </c>
      <c r="N103" s="80">
        <v>6</v>
      </c>
      <c r="O103" s="82">
        <v>11</v>
      </c>
      <c r="P103" s="80">
        <v>4</v>
      </c>
      <c r="Q103" s="82">
        <v>0</v>
      </c>
      <c r="R103" s="80">
        <v>2</v>
      </c>
      <c r="S103" s="82">
        <v>3</v>
      </c>
      <c r="T103" s="80">
        <v>11</v>
      </c>
      <c r="U103" s="82">
        <v>3</v>
      </c>
      <c r="V103" s="80">
        <v>5</v>
      </c>
      <c r="W103" s="82">
        <v>1</v>
      </c>
      <c r="X103" s="80">
        <v>8</v>
      </c>
      <c r="Y103" s="82">
        <v>4</v>
      </c>
      <c r="Z103" s="80">
        <v>21</v>
      </c>
      <c r="AA103" s="82">
        <v>5</v>
      </c>
      <c r="AB103" s="80">
        <v>12</v>
      </c>
      <c r="AC103" s="82">
        <v>1</v>
      </c>
      <c r="AD103" s="80">
        <v>4</v>
      </c>
      <c r="AE103" s="82">
        <v>9</v>
      </c>
      <c r="AF103" s="80">
        <v>9</v>
      </c>
      <c r="AG103" s="82">
        <v>8</v>
      </c>
      <c r="AH103" s="80">
        <v>22</v>
      </c>
      <c r="AI103" s="82">
        <v>4</v>
      </c>
      <c r="AJ103" s="80">
        <v>20</v>
      </c>
      <c r="AK103" s="82">
        <v>10</v>
      </c>
      <c r="AL103" s="84">
        <v>9</v>
      </c>
      <c r="AM103" s="168">
        <v>5</v>
      </c>
      <c r="AN103" s="83">
        <v>222</v>
      </c>
      <c r="AO103" s="157">
        <v>106</v>
      </c>
      <c r="AP103" s="158">
        <v>0</v>
      </c>
      <c r="AQ103" s="83">
        <v>2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2096</v>
      </c>
      <c r="D104" s="170">
        <f t="shared" si="32"/>
        <v>971</v>
      </c>
      <c r="E104" s="153">
        <f t="shared" si="32"/>
        <v>1125</v>
      </c>
      <c r="F104" s="91">
        <f t="shared" si="32"/>
        <v>154</v>
      </c>
      <c r="G104" s="96">
        <f t="shared" si="32"/>
        <v>149</v>
      </c>
      <c r="H104" s="91">
        <f t="shared" si="32"/>
        <v>23</v>
      </c>
      <c r="I104" s="96">
        <f t="shared" si="32"/>
        <v>11</v>
      </c>
      <c r="J104" s="549">
        <f t="shared" si="32"/>
        <v>10</v>
      </c>
      <c r="K104" s="550">
        <f t="shared" si="32"/>
        <v>15</v>
      </c>
      <c r="L104" s="549">
        <f t="shared" si="32"/>
        <v>10</v>
      </c>
      <c r="M104" s="550">
        <f t="shared" si="32"/>
        <v>8</v>
      </c>
      <c r="N104" s="549">
        <f t="shared" si="32"/>
        <v>20</v>
      </c>
      <c r="O104" s="550">
        <f t="shared" si="32"/>
        <v>50</v>
      </c>
      <c r="P104" s="549">
        <f t="shared" si="32"/>
        <v>23</v>
      </c>
      <c r="Q104" s="550">
        <f t="shared" si="32"/>
        <v>67</v>
      </c>
      <c r="R104" s="549">
        <f t="shared" si="32"/>
        <v>28</v>
      </c>
      <c r="S104" s="550">
        <f t="shared" si="32"/>
        <v>79</v>
      </c>
      <c r="T104" s="549">
        <f t="shared" si="32"/>
        <v>40</v>
      </c>
      <c r="U104" s="550">
        <f t="shared" si="32"/>
        <v>97</v>
      </c>
      <c r="V104" s="549">
        <f t="shared" si="32"/>
        <v>37</v>
      </c>
      <c r="W104" s="550">
        <f t="shared" si="32"/>
        <v>67</v>
      </c>
      <c r="X104" s="549">
        <f t="shared" si="32"/>
        <v>33</v>
      </c>
      <c r="Y104" s="550">
        <f t="shared" si="32"/>
        <v>58</v>
      </c>
      <c r="Z104" s="549">
        <f t="shared" si="32"/>
        <v>71</v>
      </c>
      <c r="AA104" s="550">
        <f t="shared" si="32"/>
        <v>63</v>
      </c>
      <c r="AB104" s="549">
        <f t="shared" si="32"/>
        <v>58</v>
      </c>
      <c r="AC104" s="550">
        <f t="shared" si="32"/>
        <v>68</v>
      </c>
      <c r="AD104" s="549">
        <f t="shared" si="32"/>
        <v>52</v>
      </c>
      <c r="AE104" s="550">
        <f t="shared" si="32"/>
        <v>72</v>
      </c>
      <c r="AF104" s="549">
        <f t="shared" si="32"/>
        <v>91</v>
      </c>
      <c r="AG104" s="550">
        <f t="shared" si="32"/>
        <v>83</v>
      </c>
      <c r="AH104" s="549">
        <f t="shared" si="32"/>
        <v>119</v>
      </c>
      <c r="AI104" s="550">
        <f t="shared" si="32"/>
        <v>90</v>
      </c>
      <c r="AJ104" s="549">
        <f t="shared" si="32"/>
        <v>105</v>
      </c>
      <c r="AK104" s="550">
        <f t="shared" si="32"/>
        <v>66</v>
      </c>
      <c r="AL104" s="551">
        <f t="shared" si="32"/>
        <v>97</v>
      </c>
      <c r="AM104" s="552">
        <f t="shared" si="32"/>
        <v>82</v>
      </c>
      <c r="AN104" s="96">
        <f t="shared" si="32"/>
        <v>2094</v>
      </c>
      <c r="AO104" s="175">
        <f t="shared" si="32"/>
        <v>1457</v>
      </c>
      <c r="AP104" s="176">
        <f t="shared" si="32"/>
        <v>0</v>
      </c>
      <c r="AQ104" s="96">
        <f t="shared" si="32"/>
        <v>3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70" t="s">
        <v>191</v>
      </c>
      <c r="G108" s="517" t="s">
        <v>192</v>
      </c>
      <c r="H108" s="511" t="s">
        <v>191</v>
      </c>
      <c r="I108" s="567" t="s">
        <v>192</v>
      </c>
      <c r="J108" s="570" t="s">
        <v>191</v>
      </c>
      <c r="K108" s="517" t="s">
        <v>192</v>
      </c>
      <c r="L108" s="570" t="s">
        <v>191</v>
      </c>
      <c r="M108" s="517" t="s">
        <v>192</v>
      </c>
      <c r="N108" s="570" t="s">
        <v>191</v>
      </c>
      <c r="O108" s="517" t="s">
        <v>192</v>
      </c>
      <c r="P108" s="511" t="s">
        <v>191</v>
      </c>
      <c r="Q108" s="567" t="s">
        <v>192</v>
      </c>
      <c r="R108" s="511" t="s">
        <v>191</v>
      </c>
      <c r="S108" s="567" t="s">
        <v>192</v>
      </c>
      <c r="T108" s="570" t="s">
        <v>191</v>
      </c>
      <c r="U108" s="517" t="s">
        <v>192</v>
      </c>
      <c r="V108" s="511" t="s">
        <v>191</v>
      </c>
      <c r="W108" s="567" t="s">
        <v>192</v>
      </c>
      <c r="X108" s="511" t="s">
        <v>191</v>
      </c>
      <c r="Y108" s="567" t="s">
        <v>192</v>
      </c>
      <c r="Z108" s="570" t="s">
        <v>191</v>
      </c>
      <c r="AA108" s="517" t="s">
        <v>192</v>
      </c>
      <c r="AB108" s="570" t="s">
        <v>191</v>
      </c>
      <c r="AC108" s="517" t="s">
        <v>192</v>
      </c>
      <c r="AD108" s="511" t="s">
        <v>191</v>
      </c>
      <c r="AE108" s="567" t="s">
        <v>192</v>
      </c>
      <c r="AF108" s="511" t="s">
        <v>191</v>
      </c>
      <c r="AG108" s="567" t="s">
        <v>192</v>
      </c>
      <c r="AH108" s="570" t="s">
        <v>191</v>
      </c>
      <c r="AI108" s="517" t="s">
        <v>192</v>
      </c>
      <c r="AJ108" s="511" t="s">
        <v>191</v>
      </c>
      <c r="AK108" s="567" t="s">
        <v>192</v>
      </c>
      <c r="AL108" s="570" t="s">
        <v>191</v>
      </c>
      <c r="AM108" s="553" t="s">
        <v>192</v>
      </c>
      <c r="AN108" s="668"/>
      <c r="AO108" s="568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13</v>
      </c>
      <c r="D110" s="166">
        <f t="shared" si="34"/>
        <v>0</v>
      </c>
      <c r="E110" s="167">
        <f t="shared" si="35"/>
        <v>13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0</v>
      </c>
      <c r="L110" s="80">
        <v>0</v>
      </c>
      <c r="M110" s="82">
        <v>0</v>
      </c>
      <c r="N110" s="80">
        <v>0</v>
      </c>
      <c r="O110" s="82">
        <v>3</v>
      </c>
      <c r="P110" s="80">
        <v>0</v>
      </c>
      <c r="Q110" s="82">
        <v>3</v>
      </c>
      <c r="R110" s="80">
        <v>0</v>
      </c>
      <c r="S110" s="82">
        <v>1</v>
      </c>
      <c r="T110" s="80">
        <v>0</v>
      </c>
      <c r="U110" s="82">
        <v>3</v>
      </c>
      <c r="V110" s="80">
        <v>0</v>
      </c>
      <c r="W110" s="82">
        <v>2</v>
      </c>
      <c r="X110" s="80">
        <v>0</v>
      </c>
      <c r="Y110" s="82">
        <v>0</v>
      </c>
      <c r="Z110" s="80">
        <v>0</v>
      </c>
      <c r="AA110" s="82">
        <v>0</v>
      </c>
      <c r="AB110" s="80">
        <v>0</v>
      </c>
      <c r="AC110" s="82">
        <v>0</v>
      </c>
      <c r="AD110" s="80">
        <v>0</v>
      </c>
      <c r="AE110" s="82">
        <v>1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13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/>
      <c r="AP111" s="533"/>
      <c r="AQ111" s="548"/>
      <c r="AR111" s="533"/>
      <c r="AS111" s="533"/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/>
      <c r="G112" s="55"/>
      <c r="H112" s="38"/>
      <c r="I112" s="55"/>
      <c r="J112" s="38"/>
      <c r="K112" s="39"/>
      <c r="L112" s="38"/>
      <c r="M112" s="39"/>
      <c r="N112" s="38"/>
      <c r="O112" s="39"/>
      <c r="P112" s="38"/>
      <c r="Q112" s="39"/>
      <c r="R112" s="38"/>
      <c r="S112" s="39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38"/>
      <c r="AG112" s="39"/>
      <c r="AH112" s="38"/>
      <c r="AI112" s="39"/>
      <c r="AJ112" s="38"/>
      <c r="AK112" s="39"/>
      <c r="AL112" s="45"/>
      <c r="AM112" s="150"/>
      <c r="AN112" s="55"/>
      <c r="AO112" s="56"/>
      <c r="AP112" s="55"/>
      <c r="AQ112" s="56"/>
      <c r="AR112" s="55"/>
      <c r="AS112" s="55"/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/>
      <c r="AS113" s="83"/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/>
      <c r="AP114" s="533"/>
      <c r="AQ114" s="548"/>
      <c r="AR114" s="533"/>
      <c r="AS114" s="533"/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168</v>
      </c>
      <c r="D115" s="148">
        <f t="shared" si="34"/>
        <v>121</v>
      </c>
      <c r="E115" s="149">
        <f t="shared" si="35"/>
        <v>47</v>
      </c>
      <c r="F115" s="80">
        <v>0</v>
      </c>
      <c r="G115" s="83">
        <v>1</v>
      </c>
      <c r="H115" s="80">
        <v>0</v>
      </c>
      <c r="I115" s="83">
        <v>0</v>
      </c>
      <c r="J115" s="80">
        <v>0</v>
      </c>
      <c r="K115" s="82">
        <v>0</v>
      </c>
      <c r="L115" s="80">
        <v>2</v>
      </c>
      <c r="M115" s="82">
        <v>0</v>
      </c>
      <c r="N115" s="80">
        <v>9</v>
      </c>
      <c r="O115" s="82">
        <v>0</v>
      </c>
      <c r="P115" s="80">
        <v>13</v>
      </c>
      <c r="Q115" s="82">
        <v>5</v>
      </c>
      <c r="R115" s="80">
        <v>16</v>
      </c>
      <c r="S115" s="82">
        <v>7</v>
      </c>
      <c r="T115" s="80">
        <v>19</v>
      </c>
      <c r="U115" s="82">
        <v>7</v>
      </c>
      <c r="V115" s="80">
        <v>19</v>
      </c>
      <c r="W115" s="82">
        <v>8</v>
      </c>
      <c r="X115" s="80">
        <v>11</v>
      </c>
      <c r="Y115" s="82">
        <v>5</v>
      </c>
      <c r="Z115" s="80">
        <v>14</v>
      </c>
      <c r="AA115" s="82">
        <v>9</v>
      </c>
      <c r="AB115" s="80">
        <v>6</v>
      </c>
      <c r="AC115" s="82">
        <v>2</v>
      </c>
      <c r="AD115" s="80">
        <v>1</v>
      </c>
      <c r="AE115" s="82">
        <v>2</v>
      </c>
      <c r="AF115" s="80">
        <v>3</v>
      </c>
      <c r="AG115" s="82">
        <v>1</v>
      </c>
      <c r="AH115" s="80">
        <v>6</v>
      </c>
      <c r="AI115" s="82">
        <v>0</v>
      </c>
      <c r="AJ115" s="80">
        <v>2</v>
      </c>
      <c r="AK115" s="82">
        <v>0</v>
      </c>
      <c r="AL115" s="84">
        <v>0</v>
      </c>
      <c r="AM115" s="168">
        <v>0</v>
      </c>
      <c r="AN115" s="83">
        <v>168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/>
      <c r="AP116" s="533"/>
      <c r="AQ116" s="548"/>
      <c r="AR116" s="533"/>
      <c r="AS116" s="533"/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6</v>
      </c>
      <c r="D117" s="148">
        <f t="shared" si="34"/>
        <v>5</v>
      </c>
      <c r="E117" s="149">
        <f t="shared" si="35"/>
        <v>1</v>
      </c>
      <c r="F117" s="80">
        <v>0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3</v>
      </c>
      <c r="O117" s="82">
        <v>0</v>
      </c>
      <c r="P117" s="80">
        <v>0</v>
      </c>
      <c r="Q117" s="82">
        <v>0</v>
      </c>
      <c r="R117" s="80">
        <v>2</v>
      </c>
      <c r="S117" s="82">
        <v>0</v>
      </c>
      <c r="T117" s="80">
        <v>0</v>
      </c>
      <c r="U117" s="82">
        <v>1</v>
      </c>
      <c r="V117" s="191">
        <v>0</v>
      </c>
      <c r="W117" s="51">
        <v>0</v>
      </c>
      <c r="X117" s="58">
        <v>0</v>
      </c>
      <c r="Y117" s="48">
        <v>0</v>
      </c>
      <c r="Z117" s="58">
        <v>0</v>
      </c>
      <c r="AA117" s="48">
        <v>0</v>
      </c>
      <c r="AB117" s="58">
        <v>0</v>
      </c>
      <c r="AC117" s="48">
        <v>0</v>
      </c>
      <c r="AD117" s="58">
        <v>0</v>
      </c>
      <c r="AE117" s="48">
        <v>0</v>
      </c>
      <c r="AF117" s="58">
        <v>0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6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14201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C457B009-3947-488A-AF2B-74C39AF2FFC8}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7.28515625" style="2" customWidth="1"/>
    <col min="2" max="2" width="20.85546875" style="2" customWidth="1"/>
    <col min="3" max="5" width="14.140625" style="2" customWidth="1"/>
    <col min="6" max="6" width="11.42578125" style="2"/>
    <col min="7" max="7" width="12.42578125" style="2" customWidth="1"/>
    <col min="8" max="18" width="11.42578125" style="2"/>
    <col min="19" max="19" width="13.42578125" style="2" bestFit="1" customWidth="1"/>
    <col min="20" max="20" width="14.42578125" style="2" customWidth="1"/>
    <col min="21" max="35" width="11.42578125" style="2"/>
    <col min="36" max="36" width="14.28515625" style="2" customWidth="1"/>
    <col min="37" max="37" width="11.42578125" style="2" customWidth="1"/>
    <col min="38" max="40" width="11.42578125" style="2"/>
    <col min="41" max="41" width="13.42578125" style="2" customWidth="1"/>
    <col min="42" max="42" width="13.140625" style="2" customWidth="1"/>
    <col min="43" max="44" width="11.42578125" style="2"/>
    <col min="45" max="45" width="13.42578125" style="2" customWidth="1"/>
    <col min="46" max="46" width="17.28515625" style="2" customWidth="1"/>
    <col min="47" max="47" width="14.42578125" style="2" customWidth="1"/>
    <col min="48" max="48" width="11.42578125" style="2"/>
    <col min="49" max="49" width="14" style="2" customWidth="1"/>
    <col min="50" max="50" width="11.42578125" style="2"/>
    <col min="51" max="51" width="13.42578125" style="2" customWidth="1"/>
    <col min="52" max="73" width="11.42578125" style="2"/>
    <col min="74" max="75" width="11.42578125" style="2" customWidth="1"/>
    <col min="76" max="77" width="11.42578125" style="3" customWidth="1"/>
    <col min="78" max="78" width="11.140625" style="3" customWidth="1"/>
    <col min="79" max="104" width="11.140625" style="4" hidden="1" customWidth="1"/>
    <col min="105" max="106" width="11.140625" style="2" customWidth="1"/>
    <col min="107" max="16384" width="11.42578125" style="2"/>
  </cols>
  <sheetData>
    <row r="1" spans="1:104" ht="16.350000000000001" customHeight="1" x14ac:dyDescent="0.2">
      <c r="A1" s="1" t="s">
        <v>78</v>
      </c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6.350000000000001" customHeight="1" x14ac:dyDescent="0.2">
      <c r="A4" s="1" t="str">
        <f>CONCATENATE("MES: ",[8]NOMBRE!B6," - ","( ",[8]NOMBRE!C6,[8]NOMBRE!D6," )")</f>
        <v>MES: JUNIO - ( 06 )</v>
      </c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6.350000000000001" customHeight="1" x14ac:dyDescent="0.2">
      <c r="A5" s="1" t="str">
        <f>CONCATENATE("AÑO: ",[8]NOMBRE!B7)</f>
        <v>AÑO: 2021</v>
      </c>
      <c r="AP5" s="649"/>
      <c r="AQ5" s="651"/>
      <c r="AR5" s="651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6.350000000000001" customHeight="1" x14ac:dyDescent="0.2">
      <c r="A6" s="653" t="s">
        <v>79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5"/>
      <c r="AF6" s="5"/>
      <c r="AG6" s="5"/>
      <c r="AH6" s="6"/>
      <c r="AI6" s="5"/>
      <c r="AJ6" s="5"/>
      <c r="AK6" s="6"/>
      <c r="AL6" s="5"/>
      <c r="AM6" s="5"/>
      <c r="AN6" s="7"/>
      <c r="AP6" s="649"/>
      <c r="AQ6" s="651"/>
      <c r="AR6" s="651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31.35" customHeight="1" x14ac:dyDescent="0.2">
      <c r="A7" s="8" t="s">
        <v>80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I7" s="5"/>
      <c r="AJ7" s="5"/>
      <c r="AK7" s="6"/>
      <c r="AL7" s="5"/>
      <c r="AM7" s="5"/>
      <c r="AN7" s="7"/>
      <c r="AP7" s="650"/>
      <c r="AQ7" s="652"/>
      <c r="AR7" s="652"/>
      <c r="AS7" s="654"/>
      <c r="AT7" s="655"/>
      <c r="AU7" s="655"/>
      <c r="CG7" s="12"/>
      <c r="CH7" s="12"/>
      <c r="CI7" s="12"/>
      <c r="CJ7" s="12"/>
      <c r="CK7" s="1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6.350000000000001" customHeight="1" x14ac:dyDescent="0.2">
      <c r="A8" s="656" t="s">
        <v>7</v>
      </c>
      <c r="B8" s="733" t="s">
        <v>81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34"/>
      <c r="W8" s="656" t="s">
        <v>82</v>
      </c>
      <c r="X8" s="662"/>
      <c r="Y8" s="662"/>
      <c r="Z8" s="662"/>
      <c r="AA8" s="662"/>
      <c r="AB8" s="662"/>
      <c r="AC8" s="662"/>
      <c r="AD8" s="663"/>
      <c r="AE8" s="664" t="s">
        <v>6</v>
      </c>
      <c r="AF8" s="665"/>
      <c r="AG8" s="656" t="s">
        <v>83</v>
      </c>
      <c r="AH8" s="663"/>
      <c r="AI8" s="669" t="s">
        <v>84</v>
      </c>
      <c r="AJ8" s="656" t="s">
        <v>85</v>
      </c>
      <c r="AK8" s="663"/>
      <c r="AL8" s="656" t="s">
        <v>86</v>
      </c>
      <c r="AM8" s="663"/>
      <c r="AN8" s="656" t="s">
        <v>87</v>
      </c>
      <c r="AO8" s="663"/>
      <c r="AP8" s="669" t="s">
        <v>88</v>
      </c>
      <c r="AQ8" s="669" t="s">
        <v>89</v>
      </c>
      <c r="AR8" s="676" t="s">
        <v>90</v>
      </c>
      <c r="AS8" s="677"/>
      <c r="AT8" s="735" t="s">
        <v>91</v>
      </c>
      <c r="AU8" s="735"/>
      <c r="AV8" s="735"/>
      <c r="AW8" s="735" t="s">
        <v>92</v>
      </c>
      <c r="AX8" s="735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X8" s="2"/>
      <c r="CG8" s="12"/>
      <c r="CH8" s="12"/>
      <c r="CI8" s="12"/>
      <c r="CJ8" s="12"/>
      <c r="CK8" s="1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37.35" customHeight="1" x14ac:dyDescent="0.2">
      <c r="A9" s="657"/>
      <c r="B9" s="669" t="s">
        <v>93</v>
      </c>
      <c r="C9" s="656" t="s">
        <v>94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3"/>
      <c r="T9" s="669" t="s">
        <v>95</v>
      </c>
      <c r="U9" s="736" t="s">
        <v>96</v>
      </c>
      <c r="V9" s="737"/>
      <c r="W9" s="725" t="s">
        <v>97</v>
      </c>
      <c r="X9" s="725"/>
      <c r="Y9" s="725"/>
      <c r="Z9" s="737"/>
      <c r="AA9" s="736" t="s">
        <v>98</v>
      </c>
      <c r="AB9" s="725"/>
      <c r="AC9" s="725"/>
      <c r="AD9" s="737"/>
      <c r="AE9" s="666"/>
      <c r="AF9" s="667"/>
      <c r="AG9" s="658"/>
      <c r="AH9" s="668"/>
      <c r="AI9" s="670"/>
      <c r="AJ9" s="658"/>
      <c r="AK9" s="668"/>
      <c r="AL9" s="658"/>
      <c r="AM9" s="668"/>
      <c r="AN9" s="658"/>
      <c r="AO9" s="668"/>
      <c r="AP9" s="670"/>
      <c r="AQ9" s="670"/>
      <c r="AR9" s="678"/>
      <c r="AS9" s="679"/>
      <c r="AT9" s="735"/>
      <c r="AU9" s="735"/>
      <c r="AV9" s="735"/>
      <c r="AW9" s="735"/>
      <c r="AX9" s="735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X9" s="2"/>
      <c r="CG9" s="12"/>
      <c r="CH9" s="12"/>
      <c r="CI9" s="12"/>
      <c r="CJ9" s="12"/>
      <c r="CK9" s="1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64.349999999999994" customHeight="1" x14ac:dyDescent="0.2">
      <c r="A10" s="658"/>
      <c r="B10" s="671"/>
      <c r="C10" s="511" t="s">
        <v>99</v>
      </c>
      <c r="D10" s="512" t="s">
        <v>100</v>
      </c>
      <c r="E10" s="513" t="s">
        <v>101</v>
      </c>
      <c r="F10" s="513" t="s">
        <v>102</v>
      </c>
      <c r="G10" s="513" t="s">
        <v>103</v>
      </c>
      <c r="H10" s="514" t="s">
        <v>104</v>
      </c>
      <c r="I10" s="514" t="s">
        <v>105</v>
      </c>
      <c r="J10" s="514" t="s">
        <v>106</v>
      </c>
      <c r="K10" s="514" t="s">
        <v>107</v>
      </c>
      <c r="L10" s="514" t="s">
        <v>108</v>
      </c>
      <c r="M10" s="514" t="s">
        <v>109</v>
      </c>
      <c r="N10" s="514" t="s">
        <v>110</v>
      </c>
      <c r="O10" s="514" t="s">
        <v>111</v>
      </c>
      <c r="P10" s="514" t="s">
        <v>112</v>
      </c>
      <c r="Q10" s="514" t="s">
        <v>113</v>
      </c>
      <c r="R10" s="514" t="s">
        <v>114</v>
      </c>
      <c r="S10" s="515" t="s">
        <v>115</v>
      </c>
      <c r="T10" s="671"/>
      <c r="U10" s="572" t="s">
        <v>116</v>
      </c>
      <c r="V10" s="517" t="s">
        <v>117</v>
      </c>
      <c r="W10" s="571" t="s">
        <v>118</v>
      </c>
      <c r="X10" s="518" t="s">
        <v>119</v>
      </c>
      <c r="Y10" s="513" t="s">
        <v>120</v>
      </c>
      <c r="Z10" s="517" t="s">
        <v>121</v>
      </c>
      <c r="AA10" s="518" t="s">
        <v>118</v>
      </c>
      <c r="AB10" s="518" t="s">
        <v>119</v>
      </c>
      <c r="AC10" s="513" t="s">
        <v>120</v>
      </c>
      <c r="AD10" s="517" t="s">
        <v>121</v>
      </c>
      <c r="AE10" s="519" t="s">
        <v>10</v>
      </c>
      <c r="AF10" s="520" t="s">
        <v>122</v>
      </c>
      <c r="AG10" s="521" t="s">
        <v>123</v>
      </c>
      <c r="AH10" s="522" t="s">
        <v>124</v>
      </c>
      <c r="AI10" s="671"/>
      <c r="AJ10" s="511" t="s">
        <v>125</v>
      </c>
      <c r="AK10" s="517" t="s">
        <v>126</v>
      </c>
      <c r="AL10" s="511" t="s">
        <v>125</v>
      </c>
      <c r="AM10" s="517" t="s">
        <v>126</v>
      </c>
      <c r="AN10" s="523" t="s">
        <v>127</v>
      </c>
      <c r="AO10" s="523" t="s">
        <v>128</v>
      </c>
      <c r="AP10" s="671"/>
      <c r="AQ10" s="671"/>
      <c r="AR10" s="524" t="s">
        <v>97</v>
      </c>
      <c r="AS10" s="525" t="s">
        <v>129</v>
      </c>
      <c r="AT10" s="526" t="s">
        <v>130</v>
      </c>
      <c r="AU10" s="527" t="s">
        <v>131</v>
      </c>
      <c r="AV10" s="528" t="s">
        <v>132</v>
      </c>
      <c r="AW10" s="511" t="s">
        <v>125</v>
      </c>
      <c r="AX10" s="517" t="s">
        <v>126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X10" s="2"/>
      <c r="CG10" s="12"/>
      <c r="CH10" s="12"/>
      <c r="CI10" s="12"/>
      <c r="CJ10" s="12"/>
      <c r="CK10" s="1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6.350000000000001" customHeight="1" x14ac:dyDescent="0.2">
      <c r="A11" s="31" t="s">
        <v>12</v>
      </c>
      <c r="B11" s="32">
        <f>SUM(C11:S11)</f>
        <v>165</v>
      </c>
      <c r="C11" s="529">
        <v>67</v>
      </c>
      <c r="D11" s="530">
        <v>58</v>
      </c>
      <c r="E11" s="530">
        <v>35</v>
      </c>
      <c r="F11" s="530">
        <v>5</v>
      </c>
      <c r="G11" s="531">
        <v>0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2">
        <v>0</v>
      </c>
      <c r="T11" s="533">
        <v>163</v>
      </c>
      <c r="U11" s="38">
        <v>62</v>
      </c>
      <c r="V11" s="39">
        <v>103</v>
      </c>
      <c r="W11" s="40">
        <f t="shared" ref="W11:W36" si="0">SUM(X11+Y11+Z11)</f>
        <v>28</v>
      </c>
      <c r="X11" s="38">
        <v>4</v>
      </c>
      <c r="Y11" s="41">
        <v>24</v>
      </c>
      <c r="Z11" s="39">
        <v>0</v>
      </c>
      <c r="AA11" s="42">
        <f t="shared" ref="AA11:AA37" si="1">SUM(AB11+AC11+AD11)</f>
        <v>1</v>
      </c>
      <c r="AB11" s="38">
        <v>0</v>
      </c>
      <c r="AC11" s="41">
        <v>1</v>
      </c>
      <c r="AD11" s="39">
        <v>0</v>
      </c>
      <c r="AE11" s="43">
        <v>4</v>
      </c>
      <c r="AF11" s="44">
        <v>0</v>
      </c>
      <c r="AG11" s="45">
        <v>2</v>
      </c>
      <c r="AH11" s="534">
        <v>7</v>
      </c>
      <c r="AI11" s="47">
        <v>62</v>
      </c>
      <c r="AJ11" s="45">
        <v>0</v>
      </c>
      <c r="AK11" s="534">
        <v>0</v>
      </c>
      <c r="AL11" s="45">
        <v>4</v>
      </c>
      <c r="AM11" s="534">
        <v>0</v>
      </c>
      <c r="AN11" s="48"/>
      <c r="AO11" s="48"/>
      <c r="AP11" s="48"/>
      <c r="AQ11" s="48"/>
      <c r="AR11" s="49"/>
      <c r="AS11" s="50"/>
      <c r="AT11" s="529"/>
      <c r="AU11" s="530"/>
      <c r="AV11" s="51"/>
      <c r="AW11" s="45"/>
      <c r="AX11" s="534"/>
      <c r="AY11" s="128" t="str">
        <f>CA11&amp;CB11&amp;CC11&amp;CD11&amp;CE11</f>
        <v/>
      </c>
      <c r="AZ11" s="52"/>
      <c r="BA11" s="52"/>
      <c r="BB11" s="52"/>
      <c r="BC11" s="52"/>
      <c r="BD11" s="52"/>
      <c r="BE11" s="52"/>
      <c r="BF11" s="52"/>
      <c r="BG11" s="52"/>
      <c r="BH11" s="52"/>
      <c r="BI11" s="13"/>
      <c r="BJ11" s="13"/>
      <c r="BK11" s="13"/>
      <c r="BL11" s="13"/>
      <c r="BM11" s="13"/>
      <c r="BX11" s="2"/>
      <c r="CA11" s="53" t="str">
        <f>IF(CG11=1,"* El número de consultas según sexo NO DEBE ser diferente al Total. ","")</f>
        <v/>
      </c>
      <c r="CB11" s="53" t="str">
        <f>IF(CH11=1,"* No olvide digitar la columna Beneficiarios (Digite CEROS si no tiene). ","")</f>
        <v/>
      </c>
      <c r="CC11" s="53" t="str">
        <f>IF(CI11=1,"* El número de Beneficiarios NO DEBE ser mayor que el Total. ","")</f>
        <v/>
      </c>
      <c r="CD11" s="53" t="str">
        <f>IF(CJ11=1,"* El total de Consultas Nuevas NO DEBE ser MAYOR que el total de las Consultas Médicas. ","")</f>
        <v/>
      </c>
      <c r="CE11" s="53" t="str">
        <f>IF(CK11=1,"* No olvide registrar datos en Pertinencia (Digite CEROS si no tiene). ","")</f>
        <v/>
      </c>
      <c r="CF11" s="53"/>
      <c r="CG11" s="54">
        <f>IF(B11&lt;&gt;(U11+V11),1,0)</f>
        <v>0</v>
      </c>
      <c r="CH11" s="54">
        <f>IF(AND(B11&lt;&gt;0,T11=""),1,0)</f>
        <v>0</v>
      </c>
      <c r="CI11" s="54">
        <f t="shared" ref="CI11:CI70" si="2">IF(B11&lt;(T11),1,0)</f>
        <v>0</v>
      </c>
      <c r="CJ11" s="54">
        <f t="shared" ref="CJ11:CJ70" si="3">IF(B11&lt;(W11+AA11),1,0)</f>
        <v>0</v>
      </c>
      <c r="CK11" s="54">
        <f t="shared" ref="CK11:CK70" si="4">IF(AND((X11+AB11)&lt;&gt;0,OR(AE11="",AF11="")),1,0)</f>
        <v>0</v>
      </c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6.350000000000001" customHeight="1" x14ac:dyDescent="0.2">
      <c r="A12" s="40" t="s">
        <v>13</v>
      </c>
      <c r="B12" s="32">
        <f>SUM(C12:S12)</f>
        <v>542</v>
      </c>
      <c r="C12" s="38">
        <v>0</v>
      </c>
      <c r="D12" s="41">
        <v>0</v>
      </c>
      <c r="E12" s="41">
        <v>0</v>
      </c>
      <c r="F12" s="41">
        <v>1</v>
      </c>
      <c r="G12" s="41">
        <v>15</v>
      </c>
      <c r="H12" s="41">
        <v>23</v>
      </c>
      <c r="I12" s="41">
        <v>31</v>
      </c>
      <c r="J12" s="41">
        <v>52</v>
      </c>
      <c r="K12" s="41">
        <v>31</v>
      </c>
      <c r="L12" s="41">
        <v>35</v>
      </c>
      <c r="M12" s="41">
        <v>49</v>
      </c>
      <c r="N12" s="41">
        <v>59</v>
      </c>
      <c r="O12" s="41">
        <v>52</v>
      </c>
      <c r="P12" s="41">
        <v>44</v>
      </c>
      <c r="Q12" s="41">
        <v>45</v>
      </c>
      <c r="R12" s="41">
        <v>48</v>
      </c>
      <c r="S12" s="39">
        <v>57</v>
      </c>
      <c r="T12" s="55">
        <v>542</v>
      </c>
      <c r="U12" s="38">
        <v>194</v>
      </c>
      <c r="V12" s="39">
        <v>348</v>
      </c>
      <c r="W12" s="40">
        <f t="shared" si="0"/>
        <v>0</v>
      </c>
      <c r="X12" s="38">
        <v>0</v>
      </c>
      <c r="Y12" s="41">
        <v>0</v>
      </c>
      <c r="Z12" s="39">
        <v>0</v>
      </c>
      <c r="AA12" s="42">
        <f t="shared" si="1"/>
        <v>238</v>
      </c>
      <c r="AB12" s="38">
        <v>47</v>
      </c>
      <c r="AC12" s="56">
        <v>191</v>
      </c>
      <c r="AD12" s="39">
        <v>0</v>
      </c>
      <c r="AE12" s="43">
        <v>47</v>
      </c>
      <c r="AF12" s="57">
        <v>0</v>
      </c>
      <c r="AG12" s="38">
        <v>5</v>
      </c>
      <c r="AH12" s="39">
        <v>16</v>
      </c>
      <c r="AI12" s="47">
        <v>294</v>
      </c>
      <c r="AJ12" s="45">
        <v>0</v>
      </c>
      <c r="AK12" s="39">
        <v>39</v>
      </c>
      <c r="AL12" s="45">
        <v>0</v>
      </c>
      <c r="AM12" s="39">
        <v>35</v>
      </c>
      <c r="AN12" s="48"/>
      <c r="AO12" s="48"/>
      <c r="AP12" s="48"/>
      <c r="AQ12" s="48"/>
      <c r="AR12" s="49"/>
      <c r="AS12" s="50"/>
      <c r="AT12" s="58"/>
      <c r="AU12" s="59"/>
      <c r="AV12" s="51"/>
      <c r="AW12" s="45"/>
      <c r="AX12" s="39"/>
      <c r="AY12" s="128" t="str">
        <f t="shared" ref="AY12:AY70" si="5">CA12&amp;CB12&amp;CC12&amp;CD12&amp;CE12</f>
        <v/>
      </c>
      <c r="AZ12" s="52"/>
      <c r="BA12" s="52"/>
      <c r="BB12" s="52"/>
      <c r="BC12" s="52"/>
      <c r="BD12" s="52"/>
      <c r="BE12" s="52"/>
      <c r="BF12" s="52"/>
      <c r="BG12" s="52"/>
      <c r="BH12" s="52"/>
      <c r="BI12" s="13"/>
      <c r="BJ12" s="13"/>
      <c r="BK12" s="13"/>
      <c r="BL12" s="13"/>
      <c r="BM12" s="13"/>
      <c r="BX12" s="2"/>
      <c r="CA12" s="53" t="str">
        <f>IF(CG12=1,"* El número de consultas según sexo NO DEBE ser diferente al Total. ","")</f>
        <v/>
      </c>
      <c r="CB12" s="53" t="str">
        <f>IF(CH12=1,"* No olvide digitar la columna Beneficiarios (Digite CEROS si no tiene). ","")</f>
        <v/>
      </c>
      <c r="CC12" s="53" t="str">
        <f>IF(CI12=1,"* El número de Beneficiarios NO DEBE ser mayor que el Total. ","")</f>
        <v/>
      </c>
      <c r="CD12" s="53" t="str">
        <f>IF(CJ12=1,"* El total de Consultas Nuevas NO DEBE ser MAYOR que el total de las Consultas Médicas. ","")</f>
        <v/>
      </c>
      <c r="CE12" s="53" t="str">
        <f>IF(CK12=1,"* No olvide registrar datos en Pertinencia (Digite CEROS si no tiene). ","")</f>
        <v/>
      </c>
      <c r="CF12" s="53"/>
      <c r="CG12" s="54">
        <f t="shared" ref="CG12:CG70" si="6">IF(B12&lt;&gt;(U12+V12),1,0)</f>
        <v>0</v>
      </c>
      <c r="CH12" s="54">
        <f t="shared" ref="CH12:CH70" si="7">IF(AND(B12&lt;&gt;0,T12=""),1,0)</f>
        <v>0</v>
      </c>
      <c r="CI12" s="54">
        <f t="shared" si="2"/>
        <v>0</v>
      </c>
      <c r="CJ12" s="54">
        <f t="shared" si="3"/>
        <v>0</v>
      </c>
      <c r="CK12" s="54">
        <f t="shared" si="4"/>
        <v>0</v>
      </c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6.350000000000001" customHeight="1" x14ac:dyDescent="0.2">
      <c r="A13" s="40" t="s">
        <v>14</v>
      </c>
      <c r="B13" s="32">
        <f>SUM(C13)</f>
        <v>64</v>
      </c>
      <c r="C13" s="38">
        <v>64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55">
        <v>64</v>
      </c>
      <c r="U13" s="38">
        <v>43</v>
      </c>
      <c r="V13" s="39">
        <v>21</v>
      </c>
      <c r="W13" s="40">
        <f t="shared" si="0"/>
        <v>11</v>
      </c>
      <c r="X13" s="38">
        <v>0</v>
      </c>
      <c r="Y13" s="41">
        <v>11</v>
      </c>
      <c r="Z13" s="39">
        <v>0</v>
      </c>
      <c r="AA13" s="42">
        <f t="shared" si="1"/>
        <v>0</v>
      </c>
      <c r="AB13" s="38">
        <v>0</v>
      </c>
      <c r="AC13" s="56">
        <v>0</v>
      </c>
      <c r="AD13" s="39">
        <v>0</v>
      </c>
      <c r="AE13" s="43">
        <v>0</v>
      </c>
      <c r="AF13" s="43">
        <v>0</v>
      </c>
      <c r="AG13" s="38">
        <v>3</v>
      </c>
      <c r="AH13" s="39">
        <v>13</v>
      </c>
      <c r="AI13" s="47">
        <v>9</v>
      </c>
      <c r="AJ13" s="45">
        <v>0</v>
      </c>
      <c r="AK13" s="39">
        <v>0</v>
      </c>
      <c r="AL13" s="45">
        <v>1</v>
      </c>
      <c r="AM13" s="39">
        <v>0</v>
      </c>
      <c r="AN13" s="48"/>
      <c r="AO13" s="48"/>
      <c r="AP13" s="48"/>
      <c r="AQ13" s="48"/>
      <c r="AR13" s="49"/>
      <c r="AS13" s="50"/>
      <c r="AT13" s="58"/>
      <c r="AU13" s="59"/>
      <c r="AV13" s="51"/>
      <c r="AW13" s="45"/>
      <c r="AX13" s="39"/>
      <c r="AY13" s="128" t="str">
        <f t="shared" si="5"/>
        <v/>
      </c>
      <c r="AZ13" s="52"/>
      <c r="BA13" s="52"/>
      <c r="BB13" s="52"/>
      <c r="BC13" s="52"/>
      <c r="BD13" s="52"/>
      <c r="BE13" s="52"/>
      <c r="BF13" s="52"/>
      <c r="BG13" s="52"/>
      <c r="BH13" s="52"/>
      <c r="BI13" s="13"/>
      <c r="BJ13" s="13"/>
      <c r="BK13" s="13"/>
      <c r="BL13" s="13"/>
      <c r="BM13" s="13"/>
      <c r="BX13" s="2"/>
      <c r="CA13" s="53" t="str">
        <f>IF(CG13=1,"* El número de consultas según sexo NO DEBE ser diferente al Total. ","")</f>
        <v/>
      </c>
      <c r="CB13" s="53" t="str">
        <f>IF(CH13=1,"* No olvide digitar la columna Beneficiarios (Digite CEROS si no tiene). ","")</f>
        <v/>
      </c>
      <c r="CC13" s="53" t="str">
        <f>IF(CI13=1,"* El número de Beneficiarios NO DEBE ser mayor que el Total. ","")</f>
        <v/>
      </c>
      <c r="CD13" s="53" t="str">
        <f>IF(CJ13=1,"* El total de Consultas Nuevas NO DEBE ser MAYOR que el total de las Consultas Médicas. ","")</f>
        <v/>
      </c>
      <c r="CE13" s="53" t="str">
        <f>IF(CK13=1,"* No olvide registrar datos en Pertinencia (Digite CEROS si no tiene). ","")</f>
        <v/>
      </c>
      <c r="CF13" s="53"/>
      <c r="CG13" s="54">
        <f t="shared" si="6"/>
        <v>0</v>
      </c>
      <c r="CH13" s="54">
        <f t="shared" si="7"/>
        <v>0</v>
      </c>
      <c r="CI13" s="54">
        <f t="shared" si="2"/>
        <v>0</v>
      </c>
      <c r="CJ13" s="54">
        <f t="shared" si="3"/>
        <v>0</v>
      </c>
      <c r="CK13" s="54">
        <f t="shared" si="4"/>
        <v>0</v>
      </c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6.350000000000001" customHeight="1" x14ac:dyDescent="0.2">
      <c r="A14" s="40" t="s">
        <v>15</v>
      </c>
      <c r="B14" s="32">
        <f t="shared" ref="B14:B34" si="8">SUM(C14:S14)</f>
        <v>3</v>
      </c>
      <c r="C14" s="38">
        <v>0</v>
      </c>
      <c r="D14" s="41">
        <v>2</v>
      </c>
      <c r="E14" s="41">
        <v>1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39">
        <v>0</v>
      </c>
      <c r="T14" s="55">
        <v>3</v>
      </c>
      <c r="U14" s="38">
        <v>0</v>
      </c>
      <c r="V14" s="39">
        <v>3</v>
      </c>
      <c r="W14" s="40">
        <f t="shared" si="0"/>
        <v>2</v>
      </c>
      <c r="X14" s="38">
        <v>2</v>
      </c>
      <c r="Y14" s="41">
        <v>0</v>
      </c>
      <c r="Z14" s="39">
        <v>0</v>
      </c>
      <c r="AA14" s="42">
        <f t="shared" si="1"/>
        <v>0</v>
      </c>
      <c r="AB14" s="38">
        <v>0</v>
      </c>
      <c r="AC14" s="56">
        <v>0</v>
      </c>
      <c r="AD14" s="39">
        <v>0</v>
      </c>
      <c r="AE14" s="43">
        <v>0</v>
      </c>
      <c r="AF14" s="43">
        <v>0</v>
      </c>
      <c r="AG14" s="38">
        <v>0</v>
      </c>
      <c r="AH14" s="39">
        <v>0</v>
      </c>
      <c r="AI14" s="47">
        <v>26</v>
      </c>
      <c r="AJ14" s="45">
        <v>0</v>
      </c>
      <c r="AK14" s="39">
        <v>0</v>
      </c>
      <c r="AL14" s="45">
        <v>0</v>
      </c>
      <c r="AM14" s="39">
        <v>0</v>
      </c>
      <c r="AN14" s="48"/>
      <c r="AO14" s="48"/>
      <c r="AP14" s="48"/>
      <c r="AQ14" s="48"/>
      <c r="AR14" s="49"/>
      <c r="AS14" s="50"/>
      <c r="AT14" s="58"/>
      <c r="AU14" s="59"/>
      <c r="AV14" s="51"/>
      <c r="AW14" s="45"/>
      <c r="AX14" s="39"/>
      <c r="AY14" s="128" t="str">
        <f t="shared" si="5"/>
        <v/>
      </c>
      <c r="AZ14" s="52"/>
      <c r="BA14" s="52"/>
      <c r="BB14" s="52"/>
      <c r="BC14" s="52"/>
      <c r="BD14" s="52"/>
      <c r="BE14" s="52"/>
      <c r="BF14" s="52"/>
      <c r="BG14" s="52"/>
      <c r="BH14" s="52"/>
      <c r="BI14" s="13"/>
      <c r="BJ14" s="13"/>
      <c r="BK14" s="13"/>
      <c r="BL14" s="13"/>
      <c r="BM14" s="13"/>
      <c r="BX14" s="2"/>
      <c r="CA14" s="53" t="str">
        <f t="shared" ref="CA14:CA70" si="9">IF(CG14=1,"* El número de consultas según sexo NO DEBE ser diferente al Total. ","")</f>
        <v/>
      </c>
      <c r="CB14" s="53" t="str">
        <f t="shared" ref="CB14:CB70" si="10">IF(CH14=1,"* No olvide digitar la columna Beneficiarios (Digite CEROS si no tiene). ","")</f>
        <v/>
      </c>
      <c r="CC14" s="53" t="str">
        <f t="shared" ref="CC14:CC70" si="11">IF(CI14=1,"* El número de Beneficiarios NO DEBE ser mayor que el Total. ","")</f>
        <v/>
      </c>
      <c r="CD14" s="53" t="str">
        <f t="shared" ref="CD14:CD70" si="12">IF(CJ14=1,"* El total de Consultas Nuevas NO DEBE ser MAYOR que el total de las Consultas Médicas. ","")</f>
        <v/>
      </c>
      <c r="CE14" s="53" t="str">
        <f t="shared" ref="CE14:CE70" si="13">IF(CK14=1,"* No olvide registrar datos en Pertinencia (Digite CEROS si no tiene). ","")</f>
        <v/>
      </c>
      <c r="CF14" s="53"/>
      <c r="CG14" s="54">
        <f t="shared" si="6"/>
        <v>0</v>
      </c>
      <c r="CH14" s="54">
        <f t="shared" si="7"/>
        <v>0</v>
      </c>
      <c r="CI14" s="54">
        <f t="shared" si="2"/>
        <v>0</v>
      </c>
      <c r="CJ14" s="54">
        <f t="shared" si="3"/>
        <v>0</v>
      </c>
      <c r="CK14" s="54">
        <f t="shared" si="4"/>
        <v>0</v>
      </c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6.350000000000001" customHeight="1" x14ac:dyDescent="0.2">
      <c r="A15" s="40" t="s">
        <v>16</v>
      </c>
      <c r="B15" s="32">
        <f t="shared" si="8"/>
        <v>121</v>
      </c>
      <c r="C15" s="38">
        <v>0</v>
      </c>
      <c r="D15" s="41">
        <v>0</v>
      </c>
      <c r="E15" s="41">
        <v>0</v>
      </c>
      <c r="F15" s="41">
        <v>2</v>
      </c>
      <c r="G15" s="41">
        <v>2</v>
      </c>
      <c r="H15" s="41">
        <v>1</v>
      </c>
      <c r="I15" s="41">
        <v>8</v>
      </c>
      <c r="J15" s="41">
        <v>11</v>
      </c>
      <c r="K15" s="41">
        <v>5</v>
      </c>
      <c r="L15" s="41">
        <v>14</v>
      </c>
      <c r="M15" s="41">
        <v>13</v>
      </c>
      <c r="N15" s="41">
        <v>11</v>
      </c>
      <c r="O15" s="41">
        <v>7</v>
      </c>
      <c r="P15" s="41">
        <v>11</v>
      </c>
      <c r="Q15" s="41">
        <v>11</v>
      </c>
      <c r="R15" s="41">
        <v>11</v>
      </c>
      <c r="S15" s="39">
        <v>14</v>
      </c>
      <c r="T15" s="55">
        <v>121</v>
      </c>
      <c r="U15" s="38">
        <v>58</v>
      </c>
      <c r="V15" s="39">
        <v>63</v>
      </c>
      <c r="W15" s="40">
        <f t="shared" si="0"/>
        <v>0</v>
      </c>
      <c r="X15" s="38">
        <v>0</v>
      </c>
      <c r="Y15" s="41">
        <v>0</v>
      </c>
      <c r="Z15" s="39">
        <v>0</v>
      </c>
      <c r="AA15" s="62">
        <f t="shared" si="1"/>
        <v>37</v>
      </c>
      <c r="AB15" s="38">
        <v>9</v>
      </c>
      <c r="AC15" s="41">
        <v>28</v>
      </c>
      <c r="AD15" s="39">
        <v>0</v>
      </c>
      <c r="AE15" s="43">
        <v>0</v>
      </c>
      <c r="AF15" s="43">
        <v>0</v>
      </c>
      <c r="AG15" s="38">
        <v>8</v>
      </c>
      <c r="AH15" s="39">
        <v>10</v>
      </c>
      <c r="AI15" s="47">
        <v>15</v>
      </c>
      <c r="AJ15" s="45">
        <v>0</v>
      </c>
      <c r="AK15" s="39">
        <v>1</v>
      </c>
      <c r="AL15" s="45">
        <v>0</v>
      </c>
      <c r="AM15" s="39">
        <v>14</v>
      </c>
      <c r="AN15" s="48"/>
      <c r="AO15" s="48"/>
      <c r="AP15" s="48"/>
      <c r="AQ15" s="48"/>
      <c r="AR15" s="49"/>
      <c r="AS15" s="50"/>
      <c r="AT15" s="58"/>
      <c r="AU15" s="59"/>
      <c r="AV15" s="51"/>
      <c r="AW15" s="45"/>
      <c r="AX15" s="39"/>
      <c r="AY15" s="128" t="str">
        <f t="shared" si="5"/>
        <v/>
      </c>
      <c r="AZ15" s="52"/>
      <c r="BA15" s="52"/>
      <c r="BB15" s="52"/>
      <c r="BC15" s="52"/>
      <c r="BD15" s="52"/>
      <c r="BE15" s="52"/>
      <c r="BF15" s="52"/>
      <c r="BG15" s="52"/>
      <c r="BH15" s="52"/>
      <c r="BI15" s="13"/>
      <c r="BJ15" s="13"/>
      <c r="BK15" s="13"/>
      <c r="BL15" s="13"/>
      <c r="BM15" s="13"/>
      <c r="BX15" s="2"/>
      <c r="CA15" s="53" t="str">
        <f t="shared" si="9"/>
        <v/>
      </c>
      <c r="CB15" s="53" t="str">
        <f t="shared" si="10"/>
        <v/>
      </c>
      <c r="CC15" s="53" t="str">
        <f t="shared" si="11"/>
        <v/>
      </c>
      <c r="CD15" s="53" t="str">
        <f t="shared" si="12"/>
        <v/>
      </c>
      <c r="CE15" s="53" t="str">
        <f t="shared" si="13"/>
        <v/>
      </c>
      <c r="CF15" s="53"/>
      <c r="CG15" s="54">
        <f t="shared" si="6"/>
        <v>0</v>
      </c>
      <c r="CH15" s="54">
        <f t="shared" si="7"/>
        <v>0</v>
      </c>
      <c r="CI15" s="54">
        <f t="shared" si="2"/>
        <v>0</v>
      </c>
      <c r="CJ15" s="54">
        <f t="shared" si="3"/>
        <v>0</v>
      </c>
      <c r="CK15" s="54">
        <f t="shared" si="4"/>
        <v>0</v>
      </c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6.350000000000001" customHeight="1" x14ac:dyDescent="0.2">
      <c r="A16" s="40" t="s">
        <v>17</v>
      </c>
      <c r="B16" s="32">
        <f t="shared" si="8"/>
        <v>31</v>
      </c>
      <c r="C16" s="38">
        <v>19</v>
      </c>
      <c r="D16" s="41">
        <v>6</v>
      </c>
      <c r="E16" s="41">
        <v>5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39">
        <v>0</v>
      </c>
      <c r="T16" s="55">
        <v>31</v>
      </c>
      <c r="U16" s="38">
        <v>17</v>
      </c>
      <c r="V16" s="39">
        <v>14</v>
      </c>
      <c r="W16" s="40">
        <f t="shared" si="0"/>
        <v>30</v>
      </c>
      <c r="X16" s="38">
        <v>6</v>
      </c>
      <c r="Y16" s="41">
        <v>24</v>
      </c>
      <c r="Z16" s="39">
        <v>0</v>
      </c>
      <c r="AA16" s="62">
        <f t="shared" si="1"/>
        <v>1</v>
      </c>
      <c r="AB16" s="38">
        <v>0</v>
      </c>
      <c r="AC16" s="41">
        <v>1</v>
      </c>
      <c r="AD16" s="39">
        <v>0</v>
      </c>
      <c r="AE16" s="43">
        <v>6</v>
      </c>
      <c r="AF16" s="43">
        <v>0</v>
      </c>
      <c r="AG16" s="38">
        <v>0</v>
      </c>
      <c r="AH16" s="39">
        <v>0</v>
      </c>
      <c r="AI16" s="47">
        <v>8</v>
      </c>
      <c r="AJ16" s="45">
        <v>0</v>
      </c>
      <c r="AK16" s="39">
        <v>0</v>
      </c>
      <c r="AL16" s="45">
        <v>0</v>
      </c>
      <c r="AM16" s="39">
        <v>0</v>
      </c>
      <c r="AN16" s="48"/>
      <c r="AO16" s="48"/>
      <c r="AP16" s="48"/>
      <c r="AQ16" s="48"/>
      <c r="AR16" s="49"/>
      <c r="AS16" s="50"/>
      <c r="AT16" s="58"/>
      <c r="AU16" s="59"/>
      <c r="AV16" s="51"/>
      <c r="AW16" s="45"/>
      <c r="AX16" s="39"/>
      <c r="AY16" s="128" t="str">
        <f t="shared" si="5"/>
        <v/>
      </c>
      <c r="AZ16" s="52"/>
      <c r="BA16" s="52"/>
      <c r="BB16" s="52"/>
      <c r="BC16" s="52"/>
      <c r="BD16" s="52"/>
      <c r="BE16" s="52"/>
      <c r="BF16" s="52"/>
      <c r="BG16" s="52"/>
      <c r="BH16" s="52"/>
      <c r="BI16" s="13"/>
      <c r="BJ16" s="13"/>
      <c r="BK16" s="13"/>
      <c r="BL16" s="13"/>
      <c r="BM16" s="13"/>
      <c r="BX16" s="2"/>
      <c r="CA16" s="53" t="str">
        <f t="shared" si="9"/>
        <v/>
      </c>
      <c r="CB16" s="53" t="str">
        <f t="shared" si="10"/>
        <v/>
      </c>
      <c r="CC16" s="53" t="str">
        <f t="shared" si="11"/>
        <v/>
      </c>
      <c r="CD16" s="53" t="str">
        <f t="shared" si="12"/>
        <v/>
      </c>
      <c r="CE16" s="53" t="str">
        <f t="shared" si="13"/>
        <v/>
      </c>
      <c r="CF16" s="53"/>
      <c r="CG16" s="54">
        <f t="shared" si="6"/>
        <v>0</v>
      </c>
      <c r="CH16" s="54">
        <f t="shared" si="7"/>
        <v>0</v>
      </c>
      <c r="CI16" s="54">
        <f t="shared" si="2"/>
        <v>0</v>
      </c>
      <c r="CJ16" s="54">
        <f t="shared" si="3"/>
        <v>0</v>
      </c>
      <c r="CK16" s="54">
        <f t="shared" si="4"/>
        <v>0</v>
      </c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6.350000000000001" customHeight="1" x14ac:dyDescent="0.2">
      <c r="A17" s="40" t="s">
        <v>18</v>
      </c>
      <c r="B17" s="32">
        <f t="shared" si="8"/>
        <v>106</v>
      </c>
      <c r="C17" s="38">
        <v>0</v>
      </c>
      <c r="D17" s="41">
        <v>0</v>
      </c>
      <c r="E17" s="41">
        <v>0</v>
      </c>
      <c r="F17" s="41">
        <v>2</v>
      </c>
      <c r="G17" s="41">
        <v>4</v>
      </c>
      <c r="H17" s="41">
        <v>1</v>
      </c>
      <c r="I17" s="41">
        <v>0</v>
      </c>
      <c r="J17" s="41">
        <v>4</v>
      </c>
      <c r="K17" s="41">
        <v>0</v>
      </c>
      <c r="L17" s="41">
        <v>2</v>
      </c>
      <c r="M17" s="41">
        <v>3</v>
      </c>
      <c r="N17" s="41">
        <v>13</v>
      </c>
      <c r="O17" s="41">
        <v>12</v>
      </c>
      <c r="P17" s="41">
        <v>17</v>
      </c>
      <c r="Q17" s="41">
        <v>12</v>
      </c>
      <c r="R17" s="41">
        <v>10</v>
      </c>
      <c r="S17" s="39">
        <v>26</v>
      </c>
      <c r="T17" s="55">
        <v>106</v>
      </c>
      <c r="U17" s="38">
        <v>66</v>
      </c>
      <c r="V17" s="39">
        <v>40</v>
      </c>
      <c r="W17" s="40">
        <f t="shared" si="0"/>
        <v>0</v>
      </c>
      <c r="X17" s="38"/>
      <c r="Y17" s="41"/>
      <c r="Z17" s="39"/>
      <c r="AA17" s="62">
        <f t="shared" si="1"/>
        <v>71</v>
      </c>
      <c r="AB17" s="38">
        <v>22</v>
      </c>
      <c r="AC17" s="41">
        <v>49</v>
      </c>
      <c r="AD17" s="39">
        <v>0</v>
      </c>
      <c r="AE17" s="43">
        <v>22</v>
      </c>
      <c r="AF17" s="43">
        <v>15</v>
      </c>
      <c r="AG17" s="38">
        <v>3</v>
      </c>
      <c r="AH17" s="39">
        <v>2</v>
      </c>
      <c r="AI17" s="47">
        <v>749</v>
      </c>
      <c r="AJ17" s="45">
        <v>0</v>
      </c>
      <c r="AK17" s="39">
        <v>23</v>
      </c>
      <c r="AL17" s="45">
        <v>0</v>
      </c>
      <c r="AM17" s="39">
        <v>2</v>
      </c>
      <c r="AN17" s="48"/>
      <c r="AO17" s="48"/>
      <c r="AP17" s="48"/>
      <c r="AQ17" s="48"/>
      <c r="AR17" s="49"/>
      <c r="AS17" s="50"/>
      <c r="AT17" s="58"/>
      <c r="AU17" s="59"/>
      <c r="AV17" s="51"/>
      <c r="AW17" s="45"/>
      <c r="AX17" s="39"/>
      <c r="AY17" s="128" t="str">
        <f t="shared" si="5"/>
        <v/>
      </c>
      <c r="AZ17" s="52"/>
      <c r="BA17" s="52"/>
      <c r="BB17" s="52"/>
      <c r="BC17" s="52"/>
      <c r="BD17" s="52"/>
      <c r="BE17" s="52"/>
      <c r="BF17" s="52"/>
      <c r="BG17" s="52"/>
      <c r="BH17" s="52"/>
      <c r="BI17" s="13"/>
      <c r="BJ17" s="13"/>
      <c r="BK17" s="13"/>
      <c r="BL17" s="13"/>
      <c r="BM17" s="13"/>
      <c r="BX17" s="2"/>
      <c r="CA17" s="53" t="str">
        <f t="shared" si="9"/>
        <v/>
      </c>
      <c r="CB17" s="53" t="str">
        <f t="shared" si="10"/>
        <v/>
      </c>
      <c r="CC17" s="53" t="str">
        <f t="shared" si="11"/>
        <v/>
      </c>
      <c r="CD17" s="53" t="str">
        <f t="shared" si="12"/>
        <v/>
      </c>
      <c r="CE17" s="53" t="str">
        <f t="shared" si="13"/>
        <v/>
      </c>
      <c r="CF17" s="53"/>
      <c r="CG17" s="54">
        <f t="shared" si="6"/>
        <v>0</v>
      </c>
      <c r="CH17" s="54">
        <f t="shared" si="7"/>
        <v>0</v>
      </c>
      <c r="CI17" s="54">
        <f t="shared" si="2"/>
        <v>0</v>
      </c>
      <c r="CJ17" s="54">
        <f t="shared" si="3"/>
        <v>0</v>
      </c>
      <c r="CK17" s="54">
        <f t="shared" si="4"/>
        <v>0</v>
      </c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6.350000000000001" customHeight="1" x14ac:dyDescent="0.2">
      <c r="A18" s="40" t="s">
        <v>19</v>
      </c>
      <c r="B18" s="32">
        <f t="shared" si="8"/>
        <v>0</v>
      </c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9"/>
      <c r="T18" s="55"/>
      <c r="U18" s="38"/>
      <c r="V18" s="39"/>
      <c r="W18" s="40">
        <f t="shared" si="0"/>
        <v>0</v>
      </c>
      <c r="X18" s="38"/>
      <c r="Y18" s="41"/>
      <c r="Z18" s="39"/>
      <c r="AA18" s="62">
        <f t="shared" si="1"/>
        <v>0</v>
      </c>
      <c r="AB18" s="38">
        <v>0</v>
      </c>
      <c r="AC18" s="41">
        <v>0</v>
      </c>
      <c r="AD18" s="39">
        <v>0</v>
      </c>
      <c r="AE18" s="43">
        <v>0</v>
      </c>
      <c r="AF18" s="43">
        <v>0</v>
      </c>
      <c r="AG18" s="38">
        <v>0</v>
      </c>
      <c r="AH18" s="39">
        <v>0</v>
      </c>
      <c r="AI18" s="47">
        <v>0</v>
      </c>
      <c r="AJ18" s="45">
        <v>0</v>
      </c>
      <c r="AK18" s="39">
        <v>0</v>
      </c>
      <c r="AL18" s="45">
        <v>0</v>
      </c>
      <c r="AM18" s="39">
        <v>0</v>
      </c>
      <c r="AN18" s="48"/>
      <c r="AO18" s="48"/>
      <c r="AP18" s="48"/>
      <c r="AQ18" s="48"/>
      <c r="AR18" s="49"/>
      <c r="AS18" s="50"/>
      <c r="AT18" s="58"/>
      <c r="AU18" s="59"/>
      <c r="AV18" s="51"/>
      <c r="AW18" s="45"/>
      <c r="AX18" s="39"/>
      <c r="AY18" s="128" t="str">
        <f t="shared" si="5"/>
        <v/>
      </c>
      <c r="AZ18" s="52"/>
      <c r="BA18" s="52"/>
      <c r="BB18" s="52"/>
      <c r="BC18" s="52"/>
      <c r="BD18" s="52"/>
      <c r="BE18" s="52"/>
      <c r="BF18" s="52"/>
      <c r="BG18" s="52"/>
      <c r="BH18" s="52"/>
      <c r="BI18" s="13"/>
      <c r="BJ18" s="13"/>
      <c r="BK18" s="13"/>
      <c r="BL18" s="13"/>
      <c r="BM18" s="13"/>
      <c r="BX18" s="2"/>
      <c r="CA18" s="53" t="str">
        <f t="shared" si="9"/>
        <v/>
      </c>
      <c r="CB18" s="53" t="str">
        <f t="shared" si="10"/>
        <v/>
      </c>
      <c r="CC18" s="53" t="str">
        <f t="shared" si="11"/>
        <v/>
      </c>
      <c r="CD18" s="53" t="str">
        <f t="shared" si="12"/>
        <v/>
      </c>
      <c r="CE18" s="53" t="str">
        <f t="shared" si="13"/>
        <v/>
      </c>
      <c r="CF18" s="53"/>
      <c r="CG18" s="54">
        <f t="shared" si="6"/>
        <v>0</v>
      </c>
      <c r="CH18" s="54">
        <f t="shared" si="7"/>
        <v>0</v>
      </c>
      <c r="CI18" s="54">
        <f t="shared" si="2"/>
        <v>0</v>
      </c>
      <c r="CJ18" s="54">
        <f t="shared" si="3"/>
        <v>0</v>
      </c>
      <c r="CK18" s="54">
        <f t="shared" si="4"/>
        <v>0</v>
      </c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6.350000000000001" customHeight="1" x14ac:dyDescent="0.2">
      <c r="A19" s="40" t="s">
        <v>20</v>
      </c>
      <c r="B19" s="32">
        <f t="shared" si="8"/>
        <v>90</v>
      </c>
      <c r="C19" s="38">
        <v>0</v>
      </c>
      <c r="D19" s="41">
        <v>0</v>
      </c>
      <c r="E19" s="41">
        <v>0</v>
      </c>
      <c r="F19" s="41">
        <v>6</v>
      </c>
      <c r="G19" s="41">
        <v>8</v>
      </c>
      <c r="H19" s="41">
        <v>7</v>
      </c>
      <c r="I19" s="41">
        <v>8</v>
      </c>
      <c r="J19" s="41">
        <v>4</v>
      </c>
      <c r="K19" s="41">
        <v>12</v>
      </c>
      <c r="L19" s="41">
        <v>6</v>
      </c>
      <c r="M19" s="41">
        <v>2</v>
      </c>
      <c r="N19" s="41">
        <v>10</v>
      </c>
      <c r="O19" s="41">
        <v>6</v>
      </c>
      <c r="P19" s="41">
        <v>9</v>
      </c>
      <c r="Q19" s="41">
        <v>8</v>
      </c>
      <c r="R19" s="41">
        <v>3</v>
      </c>
      <c r="S19" s="39">
        <v>1</v>
      </c>
      <c r="T19" s="55">
        <v>90</v>
      </c>
      <c r="U19" s="38">
        <v>21</v>
      </c>
      <c r="V19" s="39">
        <v>69</v>
      </c>
      <c r="W19" s="40">
        <f t="shared" si="0"/>
        <v>0</v>
      </c>
      <c r="X19" s="38"/>
      <c r="Y19" s="41"/>
      <c r="Z19" s="39"/>
      <c r="AA19" s="62">
        <f t="shared" si="1"/>
        <v>48</v>
      </c>
      <c r="AB19" s="38">
        <v>13</v>
      </c>
      <c r="AC19" s="41">
        <v>35</v>
      </c>
      <c r="AD19" s="39">
        <v>0</v>
      </c>
      <c r="AE19" s="43">
        <v>13</v>
      </c>
      <c r="AF19" s="43">
        <v>0</v>
      </c>
      <c r="AG19" s="38">
        <v>1</v>
      </c>
      <c r="AH19" s="39">
        <v>1</v>
      </c>
      <c r="AI19" s="47">
        <v>7</v>
      </c>
      <c r="AJ19" s="45">
        <v>1</v>
      </c>
      <c r="AK19" s="39">
        <v>0</v>
      </c>
      <c r="AL19" s="45">
        <v>0</v>
      </c>
      <c r="AM19" s="39">
        <v>2</v>
      </c>
      <c r="AN19" s="48"/>
      <c r="AO19" s="48"/>
      <c r="AP19" s="48"/>
      <c r="AQ19" s="48"/>
      <c r="AR19" s="49"/>
      <c r="AS19" s="50"/>
      <c r="AT19" s="58"/>
      <c r="AU19" s="59"/>
      <c r="AV19" s="51"/>
      <c r="AW19" s="45"/>
      <c r="AX19" s="39"/>
      <c r="AY19" s="128" t="str">
        <f t="shared" si="5"/>
        <v/>
      </c>
      <c r="AZ19" s="52"/>
      <c r="BA19" s="52"/>
      <c r="BB19" s="52"/>
      <c r="BC19" s="52"/>
      <c r="BD19" s="52"/>
      <c r="BE19" s="52"/>
      <c r="BF19" s="52"/>
      <c r="BG19" s="52"/>
      <c r="BH19" s="52"/>
      <c r="BI19" s="13"/>
      <c r="BJ19" s="13"/>
      <c r="BK19" s="13"/>
      <c r="BL19" s="13"/>
      <c r="BM19" s="13"/>
      <c r="BX19" s="2"/>
      <c r="CA19" s="53" t="str">
        <f t="shared" si="9"/>
        <v/>
      </c>
      <c r="CB19" s="53" t="str">
        <f t="shared" si="10"/>
        <v/>
      </c>
      <c r="CC19" s="53" t="str">
        <f t="shared" si="11"/>
        <v/>
      </c>
      <c r="CD19" s="53" t="str">
        <f t="shared" si="12"/>
        <v/>
      </c>
      <c r="CE19" s="53" t="str">
        <f t="shared" si="13"/>
        <v/>
      </c>
      <c r="CF19" s="53"/>
      <c r="CG19" s="54">
        <f t="shared" si="6"/>
        <v>0</v>
      </c>
      <c r="CH19" s="54">
        <f t="shared" si="7"/>
        <v>0</v>
      </c>
      <c r="CI19" s="54">
        <f t="shared" si="2"/>
        <v>0</v>
      </c>
      <c r="CJ19" s="54">
        <f t="shared" si="3"/>
        <v>0</v>
      </c>
      <c r="CK19" s="54">
        <f t="shared" si="4"/>
        <v>0</v>
      </c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6.350000000000001" customHeight="1" x14ac:dyDescent="0.2">
      <c r="A20" s="40" t="s">
        <v>21</v>
      </c>
      <c r="B20" s="32">
        <f t="shared" si="8"/>
        <v>0</v>
      </c>
      <c r="C20" s="3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39">
        <v>0</v>
      </c>
      <c r="T20" s="55">
        <v>0</v>
      </c>
      <c r="U20" s="38">
        <v>0</v>
      </c>
      <c r="V20" s="39">
        <v>0</v>
      </c>
      <c r="W20" s="40">
        <f t="shared" si="0"/>
        <v>0</v>
      </c>
      <c r="X20" s="38"/>
      <c r="Y20" s="41"/>
      <c r="Z20" s="39"/>
      <c r="AA20" s="62">
        <f t="shared" si="1"/>
        <v>0</v>
      </c>
      <c r="AB20" s="38">
        <v>0</v>
      </c>
      <c r="AC20" s="41">
        <v>0</v>
      </c>
      <c r="AD20" s="39">
        <v>0</v>
      </c>
      <c r="AE20" s="43">
        <v>0</v>
      </c>
      <c r="AF20" s="43">
        <v>0</v>
      </c>
      <c r="AG20" s="38">
        <v>0</v>
      </c>
      <c r="AH20" s="39">
        <v>0</v>
      </c>
      <c r="AI20" s="47">
        <v>0</v>
      </c>
      <c r="AJ20" s="45">
        <v>0</v>
      </c>
      <c r="AK20" s="39">
        <v>0</v>
      </c>
      <c r="AL20" s="45">
        <v>0</v>
      </c>
      <c r="AM20" s="39">
        <v>0</v>
      </c>
      <c r="AN20" s="48"/>
      <c r="AO20" s="48"/>
      <c r="AP20" s="48"/>
      <c r="AQ20" s="48"/>
      <c r="AR20" s="49"/>
      <c r="AS20" s="50"/>
      <c r="AT20" s="58"/>
      <c r="AU20" s="59"/>
      <c r="AV20" s="51"/>
      <c r="AW20" s="45"/>
      <c r="AX20" s="39"/>
      <c r="AY20" s="128" t="str">
        <f t="shared" si="5"/>
        <v/>
      </c>
      <c r="AZ20" s="52"/>
      <c r="BA20" s="52"/>
      <c r="BB20" s="52"/>
      <c r="BC20" s="52"/>
      <c r="BD20" s="52"/>
      <c r="BE20" s="52"/>
      <c r="BF20" s="52"/>
      <c r="BG20" s="52"/>
      <c r="BH20" s="52"/>
      <c r="BI20" s="13"/>
      <c r="BJ20" s="13"/>
      <c r="BK20" s="13"/>
      <c r="BL20" s="13"/>
      <c r="BM20" s="13"/>
      <c r="BX20" s="2"/>
      <c r="CA20" s="53" t="str">
        <f t="shared" si="9"/>
        <v/>
      </c>
      <c r="CB20" s="53" t="str">
        <f t="shared" si="10"/>
        <v/>
      </c>
      <c r="CC20" s="53" t="str">
        <f t="shared" si="11"/>
        <v/>
      </c>
      <c r="CD20" s="53" t="str">
        <f t="shared" si="12"/>
        <v/>
      </c>
      <c r="CE20" s="53" t="str">
        <f t="shared" si="13"/>
        <v/>
      </c>
      <c r="CF20" s="53"/>
      <c r="CG20" s="54">
        <f t="shared" si="6"/>
        <v>0</v>
      </c>
      <c r="CH20" s="54">
        <f t="shared" si="7"/>
        <v>0</v>
      </c>
      <c r="CI20" s="54">
        <f t="shared" si="2"/>
        <v>0</v>
      </c>
      <c r="CJ20" s="54">
        <f t="shared" si="3"/>
        <v>0</v>
      </c>
      <c r="CK20" s="54">
        <f t="shared" si="4"/>
        <v>0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6.350000000000001" customHeight="1" x14ac:dyDescent="0.2">
      <c r="A21" s="40" t="s">
        <v>22</v>
      </c>
      <c r="B21" s="32">
        <f t="shared" si="8"/>
        <v>95</v>
      </c>
      <c r="C21" s="38">
        <v>0</v>
      </c>
      <c r="D21" s="41">
        <v>0</v>
      </c>
      <c r="E21" s="41">
        <v>0</v>
      </c>
      <c r="F21" s="41">
        <v>1</v>
      </c>
      <c r="G21" s="41">
        <v>3</v>
      </c>
      <c r="H21" s="41">
        <v>8</v>
      </c>
      <c r="I21" s="41">
        <v>3</v>
      </c>
      <c r="J21" s="41">
        <v>7</v>
      </c>
      <c r="K21" s="41">
        <v>2</v>
      </c>
      <c r="L21" s="41">
        <v>8</v>
      </c>
      <c r="M21" s="41">
        <v>15</v>
      </c>
      <c r="N21" s="41">
        <v>7</v>
      </c>
      <c r="O21" s="41">
        <v>8</v>
      </c>
      <c r="P21" s="41">
        <v>8</v>
      </c>
      <c r="Q21" s="41">
        <v>14</v>
      </c>
      <c r="R21" s="41">
        <v>7</v>
      </c>
      <c r="S21" s="39">
        <v>4</v>
      </c>
      <c r="T21" s="55">
        <v>95</v>
      </c>
      <c r="U21" s="38">
        <v>35</v>
      </c>
      <c r="V21" s="39">
        <v>60</v>
      </c>
      <c r="W21" s="40">
        <f t="shared" si="0"/>
        <v>0</v>
      </c>
      <c r="X21" s="38"/>
      <c r="Y21" s="41"/>
      <c r="Z21" s="39"/>
      <c r="AA21" s="62">
        <f t="shared" si="1"/>
        <v>45</v>
      </c>
      <c r="AB21" s="38">
        <v>16</v>
      </c>
      <c r="AC21" s="41">
        <v>29</v>
      </c>
      <c r="AD21" s="39">
        <v>0</v>
      </c>
      <c r="AE21" s="43">
        <v>15</v>
      </c>
      <c r="AF21" s="43">
        <v>0</v>
      </c>
      <c r="AG21" s="38">
        <v>13</v>
      </c>
      <c r="AH21" s="39">
        <v>13</v>
      </c>
      <c r="AI21" s="47">
        <v>7</v>
      </c>
      <c r="AJ21" s="45">
        <v>0</v>
      </c>
      <c r="AK21" s="39">
        <v>11</v>
      </c>
      <c r="AL21" s="45">
        <v>0</v>
      </c>
      <c r="AM21" s="39">
        <v>3</v>
      </c>
      <c r="AN21" s="48"/>
      <c r="AO21" s="48"/>
      <c r="AP21" s="48"/>
      <c r="AQ21" s="48"/>
      <c r="AR21" s="49"/>
      <c r="AS21" s="50"/>
      <c r="AT21" s="58"/>
      <c r="AU21" s="59"/>
      <c r="AV21" s="51"/>
      <c r="AW21" s="45"/>
      <c r="AX21" s="39"/>
      <c r="AY21" s="128" t="str">
        <f t="shared" si="5"/>
        <v/>
      </c>
      <c r="AZ21" s="52"/>
      <c r="BA21" s="52"/>
      <c r="BB21" s="52"/>
      <c r="BC21" s="52"/>
      <c r="BD21" s="52"/>
      <c r="BE21" s="52"/>
      <c r="BF21" s="52"/>
      <c r="BG21" s="52"/>
      <c r="BH21" s="52"/>
      <c r="BI21" s="13"/>
      <c r="BJ21" s="13"/>
      <c r="BK21" s="13"/>
      <c r="BL21" s="13"/>
      <c r="BM21" s="13"/>
      <c r="BX21" s="2"/>
      <c r="CA21" s="53" t="str">
        <f t="shared" si="9"/>
        <v/>
      </c>
      <c r="CB21" s="53" t="str">
        <f t="shared" si="10"/>
        <v/>
      </c>
      <c r="CC21" s="53" t="str">
        <f t="shared" si="11"/>
        <v/>
      </c>
      <c r="CD21" s="53" t="str">
        <f t="shared" si="12"/>
        <v/>
      </c>
      <c r="CE21" s="53" t="str">
        <f t="shared" si="13"/>
        <v/>
      </c>
      <c r="CF21" s="53"/>
      <c r="CG21" s="54">
        <f t="shared" si="6"/>
        <v>0</v>
      </c>
      <c r="CH21" s="54">
        <f t="shared" si="7"/>
        <v>0</v>
      </c>
      <c r="CI21" s="54">
        <f t="shared" si="2"/>
        <v>0</v>
      </c>
      <c r="CJ21" s="54">
        <f t="shared" si="3"/>
        <v>0</v>
      </c>
      <c r="CK21" s="54">
        <f t="shared" si="4"/>
        <v>0</v>
      </c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6.350000000000001" customHeight="1" x14ac:dyDescent="0.2">
      <c r="A22" s="40" t="s">
        <v>23</v>
      </c>
      <c r="B22" s="32">
        <f t="shared" si="8"/>
        <v>0</v>
      </c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9"/>
      <c r="T22" s="55"/>
      <c r="U22" s="38"/>
      <c r="V22" s="39"/>
      <c r="W22" s="40">
        <f t="shared" si="0"/>
        <v>0</v>
      </c>
      <c r="X22" s="38"/>
      <c r="Y22" s="41"/>
      <c r="Z22" s="39"/>
      <c r="AA22" s="62">
        <f t="shared" si="1"/>
        <v>0</v>
      </c>
      <c r="AB22" s="38"/>
      <c r="AC22" s="41"/>
      <c r="AD22" s="39"/>
      <c r="AE22" s="43"/>
      <c r="AF22" s="43">
        <v>0</v>
      </c>
      <c r="AG22" s="38"/>
      <c r="AH22" s="39"/>
      <c r="AI22" s="47"/>
      <c r="AJ22" s="45"/>
      <c r="AK22" s="39"/>
      <c r="AL22" s="45"/>
      <c r="AM22" s="39"/>
      <c r="AN22" s="48"/>
      <c r="AO22" s="48"/>
      <c r="AP22" s="48"/>
      <c r="AQ22" s="48"/>
      <c r="AR22" s="49"/>
      <c r="AS22" s="50"/>
      <c r="AT22" s="58"/>
      <c r="AU22" s="59"/>
      <c r="AV22" s="51"/>
      <c r="AW22" s="45"/>
      <c r="AX22" s="39"/>
      <c r="AY22" s="128" t="str">
        <f t="shared" si="5"/>
        <v/>
      </c>
      <c r="AZ22" s="52"/>
      <c r="BA22" s="52"/>
      <c r="BB22" s="52"/>
      <c r="BC22" s="52"/>
      <c r="BD22" s="52"/>
      <c r="BE22" s="52"/>
      <c r="BF22" s="52"/>
      <c r="BG22" s="52"/>
      <c r="BH22" s="52"/>
      <c r="BI22" s="13"/>
      <c r="BJ22" s="13"/>
      <c r="BK22" s="13"/>
      <c r="BL22" s="13"/>
      <c r="BM22" s="13"/>
      <c r="BX22" s="2"/>
      <c r="CA22" s="53" t="str">
        <f t="shared" si="9"/>
        <v/>
      </c>
      <c r="CB22" s="53" t="str">
        <f t="shared" si="10"/>
        <v/>
      </c>
      <c r="CC22" s="53" t="str">
        <f t="shared" si="11"/>
        <v/>
      </c>
      <c r="CD22" s="53" t="str">
        <f t="shared" si="12"/>
        <v/>
      </c>
      <c r="CE22" s="53" t="str">
        <f t="shared" si="13"/>
        <v/>
      </c>
      <c r="CF22" s="53"/>
      <c r="CG22" s="54">
        <f t="shared" si="6"/>
        <v>0</v>
      </c>
      <c r="CH22" s="54">
        <f t="shared" si="7"/>
        <v>0</v>
      </c>
      <c r="CI22" s="54">
        <f t="shared" si="2"/>
        <v>0</v>
      </c>
      <c r="CJ22" s="54">
        <f t="shared" si="3"/>
        <v>0</v>
      </c>
      <c r="CK22" s="54">
        <f t="shared" si="4"/>
        <v>0</v>
      </c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6.350000000000001" customHeight="1" x14ac:dyDescent="0.2">
      <c r="A23" s="40" t="s">
        <v>24</v>
      </c>
      <c r="B23" s="32">
        <f t="shared" si="8"/>
        <v>0</v>
      </c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9"/>
      <c r="T23" s="55"/>
      <c r="U23" s="38"/>
      <c r="V23" s="39"/>
      <c r="W23" s="40">
        <f t="shared" si="0"/>
        <v>0</v>
      </c>
      <c r="X23" s="38"/>
      <c r="Y23" s="41"/>
      <c r="Z23" s="39"/>
      <c r="AA23" s="62">
        <f t="shared" si="1"/>
        <v>0</v>
      </c>
      <c r="AB23" s="38"/>
      <c r="AC23" s="41"/>
      <c r="AD23" s="39"/>
      <c r="AE23" s="43"/>
      <c r="AF23" s="43">
        <v>0</v>
      </c>
      <c r="AG23" s="38"/>
      <c r="AH23" s="39"/>
      <c r="AI23" s="47"/>
      <c r="AJ23" s="45"/>
      <c r="AK23" s="39"/>
      <c r="AL23" s="45"/>
      <c r="AM23" s="39"/>
      <c r="AN23" s="48"/>
      <c r="AO23" s="48"/>
      <c r="AP23" s="48"/>
      <c r="AQ23" s="48"/>
      <c r="AR23" s="49"/>
      <c r="AS23" s="50"/>
      <c r="AT23" s="58"/>
      <c r="AU23" s="59"/>
      <c r="AV23" s="51"/>
      <c r="AW23" s="45"/>
      <c r="AX23" s="39"/>
      <c r="AY23" s="128" t="str">
        <f t="shared" si="5"/>
        <v/>
      </c>
      <c r="AZ23" s="52"/>
      <c r="BA23" s="52"/>
      <c r="BB23" s="52"/>
      <c r="BC23" s="52"/>
      <c r="BD23" s="52"/>
      <c r="BE23" s="52"/>
      <c r="BF23" s="52"/>
      <c r="BG23" s="52"/>
      <c r="BH23" s="52"/>
      <c r="BI23" s="13"/>
      <c r="BJ23" s="13"/>
      <c r="BK23" s="13"/>
      <c r="BL23" s="13"/>
      <c r="BM23" s="13"/>
      <c r="BX23" s="2"/>
      <c r="CA23" s="53" t="str">
        <f t="shared" si="9"/>
        <v/>
      </c>
      <c r="CB23" s="53" t="str">
        <f t="shared" si="10"/>
        <v/>
      </c>
      <c r="CC23" s="53" t="str">
        <f t="shared" si="11"/>
        <v/>
      </c>
      <c r="CD23" s="53" t="str">
        <f t="shared" si="12"/>
        <v/>
      </c>
      <c r="CE23" s="53" t="str">
        <f t="shared" si="13"/>
        <v/>
      </c>
      <c r="CF23" s="53"/>
      <c r="CG23" s="54">
        <f t="shared" si="6"/>
        <v>0</v>
      </c>
      <c r="CH23" s="54">
        <f t="shared" si="7"/>
        <v>0</v>
      </c>
      <c r="CI23" s="54">
        <f t="shared" si="2"/>
        <v>0</v>
      </c>
      <c r="CJ23" s="54">
        <f t="shared" si="3"/>
        <v>0</v>
      </c>
      <c r="CK23" s="54">
        <f t="shared" si="4"/>
        <v>0</v>
      </c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6.350000000000001" customHeight="1" x14ac:dyDescent="0.2">
      <c r="A24" s="40" t="s">
        <v>25</v>
      </c>
      <c r="B24" s="32">
        <f t="shared" si="8"/>
        <v>0</v>
      </c>
      <c r="C24" s="3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9"/>
      <c r="T24" s="55"/>
      <c r="U24" s="38"/>
      <c r="V24" s="39"/>
      <c r="W24" s="40">
        <f t="shared" si="0"/>
        <v>0</v>
      </c>
      <c r="X24" s="38"/>
      <c r="Y24" s="41"/>
      <c r="Z24" s="39"/>
      <c r="AA24" s="62">
        <f t="shared" si="1"/>
        <v>0</v>
      </c>
      <c r="AB24" s="38"/>
      <c r="AC24" s="41"/>
      <c r="AD24" s="39"/>
      <c r="AE24" s="43"/>
      <c r="AF24" s="43">
        <v>0</v>
      </c>
      <c r="AG24" s="38"/>
      <c r="AH24" s="39"/>
      <c r="AI24" s="47"/>
      <c r="AJ24" s="45"/>
      <c r="AK24" s="39"/>
      <c r="AL24" s="45"/>
      <c r="AM24" s="39"/>
      <c r="AN24" s="48"/>
      <c r="AO24" s="48"/>
      <c r="AP24" s="48"/>
      <c r="AQ24" s="48"/>
      <c r="AR24" s="49"/>
      <c r="AS24" s="50"/>
      <c r="AT24" s="58"/>
      <c r="AU24" s="59"/>
      <c r="AV24" s="51"/>
      <c r="AW24" s="45"/>
      <c r="AX24" s="39"/>
      <c r="AY24" s="128" t="str">
        <f t="shared" si="5"/>
        <v/>
      </c>
      <c r="AZ24" s="52"/>
      <c r="BA24" s="52"/>
      <c r="BB24" s="52"/>
      <c r="BC24" s="52"/>
      <c r="BD24" s="52"/>
      <c r="BE24" s="52"/>
      <c r="BF24" s="52"/>
      <c r="BG24" s="52"/>
      <c r="BH24" s="52"/>
      <c r="BI24" s="13"/>
      <c r="BJ24" s="13"/>
      <c r="BK24" s="13"/>
      <c r="BL24" s="13"/>
      <c r="BM24" s="13"/>
      <c r="BX24" s="2"/>
      <c r="CA24" s="53" t="str">
        <f t="shared" si="9"/>
        <v/>
      </c>
      <c r="CB24" s="53" t="str">
        <f t="shared" si="10"/>
        <v/>
      </c>
      <c r="CC24" s="53" t="str">
        <f t="shared" si="11"/>
        <v/>
      </c>
      <c r="CD24" s="53" t="str">
        <f t="shared" si="12"/>
        <v/>
      </c>
      <c r="CE24" s="53" t="str">
        <f t="shared" si="13"/>
        <v/>
      </c>
      <c r="CF24" s="53"/>
      <c r="CG24" s="54">
        <f t="shared" si="6"/>
        <v>0</v>
      </c>
      <c r="CH24" s="54">
        <f t="shared" si="7"/>
        <v>0</v>
      </c>
      <c r="CI24" s="54">
        <f t="shared" si="2"/>
        <v>0</v>
      </c>
      <c r="CJ24" s="54">
        <f t="shared" si="3"/>
        <v>0</v>
      </c>
      <c r="CK24" s="54">
        <f t="shared" si="4"/>
        <v>0</v>
      </c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6.350000000000001" customHeight="1" x14ac:dyDescent="0.2">
      <c r="A25" s="40" t="s">
        <v>26</v>
      </c>
      <c r="B25" s="32">
        <f t="shared" si="8"/>
        <v>0</v>
      </c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9"/>
      <c r="T25" s="55"/>
      <c r="U25" s="38"/>
      <c r="V25" s="39"/>
      <c r="W25" s="40">
        <f t="shared" si="0"/>
        <v>0</v>
      </c>
      <c r="X25" s="38"/>
      <c r="Y25" s="41"/>
      <c r="Z25" s="39"/>
      <c r="AA25" s="62">
        <f t="shared" si="1"/>
        <v>0</v>
      </c>
      <c r="AB25" s="38"/>
      <c r="AC25" s="41"/>
      <c r="AD25" s="39"/>
      <c r="AE25" s="43"/>
      <c r="AF25" s="43">
        <v>0</v>
      </c>
      <c r="AG25" s="38"/>
      <c r="AH25" s="39"/>
      <c r="AI25" s="47"/>
      <c r="AJ25" s="45"/>
      <c r="AK25" s="39"/>
      <c r="AL25" s="45"/>
      <c r="AM25" s="39"/>
      <c r="AN25" s="48"/>
      <c r="AO25" s="48"/>
      <c r="AP25" s="48"/>
      <c r="AQ25" s="48"/>
      <c r="AR25" s="49"/>
      <c r="AS25" s="50"/>
      <c r="AT25" s="58"/>
      <c r="AU25" s="59"/>
      <c r="AV25" s="51"/>
      <c r="AW25" s="45"/>
      <c r="AX25" s="39"/>
      <c r="AY25" s="128" t="str">
        <f t="shared" si="5"/>
        <v/>
      </c>
      <c r="AZ25" s="52"/>
      <c r="BA25" s="52"/>
      <c r="BB25" s="52"/>
      <c r="BC25" s="52"/>
      <c r="BD25" s="52"/>
      <c r="BE25" s="52"/>
      <c r="BF25" s="52"/>
      <c r="BG25" s="52"/>
      <c r="BH25" s="52"/>
      <c r="BI25" s="13"/>
      <c r="BJ25" s="13"/>
      <c r="BK25" s="13"/>
      <c r="BL25" s="13"/>
      <c r="BM25" s="13"/>
      <c r="BX25" s="2"/>
      <c r="CA25" s="53" t="str">
        <f t="shared" si="9"/>
        <v/>
      </c>
      <c r="CB25" s="53" t="str">
        <f t="shared" si="10"/>
        <v/>
      </c>
      <c r="CC25" s="53" t="str">
        <f t="shared" si="11"/>
        <v/>
      </c>
      <c r="CD25" s="53" t="str">
        <f t="shared" si="12"/>
        <v/>
      </c>
      <c r="CE25" s="53" t="str">
        <f t="shared" si="13"/>
        <v/>
      </c>
      <c r="CF25" s="53"/>
      <c r="CG25" s="54">
        <f t="shared" si="6"/>
        <v>0</v>
      </c>
      <c r="CH25" s="54">
        <f t="shared" si="7"/>
        <v>0</v>
      </c>
      <c r="CI25" s="54">
        <f t="shared" si="2"/>
        <v>0</v>
      </c>
      <c r="CJ25" s="54">
        <f t="shared" si="3"/>
        <v>0</v>
      </c>
      <c r="CK25" s="54">
        <f t="shared" si="4"/>
        <v>0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6.350000000000001" customHeight="1" x14ac:dyDescent="0.2">
      <c r="A26" s="40" t="s">
        <v>27</v>
      </c>
      <c r="B26" s="32">
        <f t="shared" si="8"/>
        <v>0</v>
      </c>
      <c r="C26" s="3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9"/>
      <c r="T26" s="55"/>
      <c r="U26" s="38"/>
      <c r="V26" s="39"/>
      <c r="W26" s="40">
        <f t="shared" si="0"/>
        <v>0</v>
      </c>
      <c r="X26" s="38"/>
      <c r="Y26" s="41"/>
      <c r="Z26" s="39"/>
      <c r="AA26" s="62">
        <f t="shared" si="1"/>
        <v>0</v>
      </c>
      <c r="AB26" s="38"/>
      <c r="AC26" s="41"/>
      <c r="AD26" s="39"/>
      <c r="AE26" s="43"/>
      <c r="AF26" s="43">
        <v>0</v>
      </c>
      <c r="AG26" s="38"/>
      <c r="AH26" s="39"/>
      <c r="AI26" s="47"/>
      <c r="AJ26" s="45"/>
      <c r="AK26" s="39"/>
      <c r="AL26" s="45"/>
      <c r="AM26" s="39"/>
      <c r="AN26" s="48"/>
      <c r="AO26" s="48"/>
      <c r="AP26" s="48"/>
      <c r="AQ26" s="48"/>
      <c r="AR26" s="49"/>
      <c r="AS26" s="50"/>
      <c r="AT26" s="58"/>
      <c r="AU26" s="59"/>
      <c r="AV26" s="51"/>
      <c r="AW26" s="45"/>
      <c r="AX26" s="39"/>
      <c r="AY26" s="128" t="str">
        <f t="shared" si="5"/>
        <v/>
      </c>
      <c r="AZ26" s="52"/>
      <c r="BA26" s="52"/>
      <c r="BB26" s="52"/>
      <c r="BC26" s="52"/>
      <c r="BD26" s="52"/>
      <c r="BE26" s="52"/>
      <c r="BF26" s="52"/>
      <c r="BG26" s="52"/>
      <c r="BH26" s="52"/>
      <c r="BI26" s="13"/>
      <c r="BJ26" s="13"/>
      <c r="BK26" s="13"/>
      <c r="BL26" s="13"/>
      <c r="BM26" s="13"/>
      <c r="BX26" s="2"/>
      <c r="CA26" s="53" t="str">
        <f t="shared" si="9"/>
        <v/>
      </c>
      <c r="CB26" s="53" t="str">
        <f t="shared" si="10"/>
        <v/>
      </c>
      <c r="CC26" s="53" t="str">
        <f t="shared" si="11"/>
        <v/>
      </c>
      <c r="CD26" s="53" t="str">
        <f t="shared" si="12"/>
        <v/>
      </c>
      <c r="CE26" s="53" t="str">
        <f t="shared" si="13"/>
        <v/>
      </c>
      <c r="CF26" s="53"/>
      <c r="CG26" s="54">
        <f t="shared" si="6"/>
        <v>0</v>
      </c>
      <c r="CH26" s="54">
        <f t="shared" si="7"/>
        <v>0</v>
      </c>
      <c r="CI26" s="54">
        <f t="shared" si="2"/>
        <v>0</v>
      </c>
      <c r="CJ26" s="54">
        <f t="shared" si="3"/>
        <v>0</v>
      </c>
      <c r="CK26" s="54">
        <f t="shared" si="4"/>
        <v>0</v>
      </c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6.350000000000001" customHeight="1" x14ac:dyDescent="0.2">
      <c r="A27" s="40" t="s">
        <v>28</v>
      </c>
      <c r="B27" s="32">
        <f t="shared" si="8"/>
        <v>0</v>
      </c>
      <c r="C27" s="3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9"/>
      <c r="T27" s="55"/>
      <c r="U27" s="38"/>
      <c r="V27" s="39"/>
      <c r="W27" s="40">
        <f t="shared" si="0"/>
        <v>0</v>
      </c>
      <c r="X27" s="38"/>
      <c r="Y27" s="41"/>
      <c r="Z27" s="39"/>
      <c r="AA27" s="62">
        <f t="shared" si="1"/>
        <v>0</v>
      </c>
      <c r="AB27" s="38"/>
      <c r="AC27" s="41"/>
      <c r="AD27" s="39"/>
      <c r="AE27" s="43"/>
      <c r="AF27" s="43">
        <v>0</v>
      </c>
      <c r="AG27" s="38"/>
      <c r="AH27" s="39"/>
      <c r="AI27" s="47"/>
      <c r="AJ27" s="45"/>
      <c r="AK27" s="39"/>
      <c r="AL27" s="45"/>
      <c r="AM27" s="39"/>
      <c r="AN27" s="48"/>
      <c r="AO27" s="48"/>
      <c r="AP27" s="48"/>
      <c r="AQ27" s="48"/>
      <c r="AR27" s="49"/>
      <c r="AS27" s="50"/>
      <c r="AT27" s="58"/>
      <c r="AU27" s="59"/>
      <c r="AV27" s="51"/>
      <c r="AW27" s="45"/>
      <c r="AX27" s="39"/>
      <c r="AY27" s="128" t="str">
        <f t="shared" si="5"/>
        <v/>
      </c>
      <c r="AZ27" s="52"/>
      <c r="BA27" s="52"/>
      <c r="BB27" s="52"/>
      <c r="BC27" s="52"/>
      <c r="BD27" s="52"/>
      <c r="BE27" s="52"/>
      <c r="BF27" s="52"/>
      <c r="BG27" s="52"/>
      <c r="BH27" s="52"/>
      <c r="BI27" s="13"/>
      <c r="BJ27" s="13"/>
      <c r="BK27" s="13"/>
      <c r="BL27" s="13"/>
      <c r="BM27" s="13"/>
      <c r="BX27" s="2"/>
      <c r="CA27" s="53" t="str">
        <f t="shared" si="9"/>
        <v/>
      </c>
      <c r="CB27" s="53" t="str">
        <f t="shared" si="10"/>
        <v/>
      </c>
      <c r="CC27" s="53" t="str">
        <f t="shared" si="11"/>
        <v/>
      </c>
      <c r="CD27" s="53" t="str">
        <f t="shared" si="12"/>
        <v/>
      </c>
      <c r="CE27" s="53" t="str">
        <f t="shared" si="13"/>
        <v/>
      </c>
      <c r="CF27" s="53"/>
      <c r="CG27" s="54">
        <f t="shared" si="6"/>
        <v>0</v>
      </c>
      <c r="CH27" s="54">
        <f t="shared" si="7"/>
        <v>0</v>
      </c>
      <c r="CI27" s="54">
        <f t="shared" si="2"/>
        <v>0</v>
      </c>
      <c r="CJ27" s="54">
        <f t="shared" si="3"/>
        <v>0</v>
      </c>
      <c r="CK27" s="54">
        <f t="shared" si="4"/>
        <v>0</v>
      </c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6.350000000000001" customHeight="1" x14ac:dyDescent="0.2">
      <c r="A28" s="40" t="s">
        <v>29</v>
      </c>
      <c r="B28" s="32">
        <f t="shared" si="8"/>
        <v>0</v>
      </c>
      <c r="C28" s="3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9"/>
      <c r="T28" s="55"/>
      <c r="U28" s="38"/>
      <c r="V28" s="39"/>
      <c r="W28" s="40">
        <f t="shared" si="0"/>
        <v>0</v>
      </c>
      <c r="X28" s="38"/>
      <c r="Y28" s="41"/>
      <c r="Z28" s="39"/>
      <c r="AA28" s="62">
        <f t="shared" si="1"/>
        <v>0</v>
      </c>
      <c r="AB28" s="38"/>
      <c r="AC28" s="41"/>
      <c r="AD28" s="39"/>
      <c r="AE28" s="43"/>
      <c r="AF28" s="43">
        <v>0</v>
      </c>
      <c r="AG28" s="38"/>
      <c r="AH28" s="39"/>
      <c r="AI28" s="47"/>
      <c r="AJ28" s="45"/>
      <c r="AK28" s="39"/>
      <c r="AL28" s="45"/>
      <c r="AM28" s="39"/>
      <c r="AN28" s="48"/>
      <c r="AO28" s="48"/>
      <c r="AP28" s="48"/>
      <c r="AQ28" s="48"/>
      <c r="AR28" s="49"/>
      <c r="AS28" s="50"/>
      <c r="AT28" s="58"/>
      <c r="AU28" s="59"/>
      <c r="AV28" s="51"/>
      <c r="AW28" s="45"/>
      <c r="AX28" s="39"/>
      <c r="AY28" s="128" t="str">
        <f t="shared" si="5"/>
        <v/>
      </c>
      <c r="AZ28" s="52"/>
      <c r="BA28" s="52"/>
      <c r="BB28" s="52"/>
      <c r="BC28" s="52"/>
      <c r="BD28" s="52"/>
      <c r="BE28" s="52"/>
      <c r="BF28" s="52"/>
      <c r="BG28" s="52"/>
      <c r="BH28" s="52"/>
      <c r="BI28" s="13"/>
      <c r="BJ28" s="13"/>
      <c r="BK28" s="13"/>
      <c r="BL28" s="13"/>
      <c r="BM28" s="13"/>
      <c r="BX28" s="2"/>
      <c r="CA28" s="53" t="str">
        <f t="shared" si="9"/>
        <v/>
      </c>
      <c r="CB28" s="53" t="str">
        <f t="shared" si="10"/>
        <v/>
      </c>
      <c r="CC28" s="53" t="str">
        <f t="shared" si="11"/>
        <v/>
      </c>
      <c r="CD28" s="53" t="str">
        <f t="shared" si="12"/>
        <v/>
      </c>
      <c r="CE28" s="53" t="str">
        <f t="shared" si="13"/>
        <v/>
      </c>
      <c r="CF28" s="53"/>
      <c r="CG28" s="54">
        <f t="shared" si="6"/>
        <v>0</v>
      </c>
      <c r="CH28" s="54">
        <f t="shared" si="7"/>
        <v>0</v>
      </c>
      <c r="CI28" s="54">
        <f t="shared" si="2"/>
        <v>0</v>
      </c>
      <c r="CJ28" s="54">
        <f t="shared" si="3"/>
        <v>0</v>
      </c>
      <c r="CK28" s="54">
        <f t="shared" si="4"/>
        <v>0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6.350000000000001" customHeight="1" x14ac:dyDescent="0.2">
      <c r="A29" s="40" t="s">
        <v>30</v>
      </c>
      <c r="B29" s="32">
        <f t="shared" si="8"/>
        <v>0</v>
      </c>
      <c r="C29" s="3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9"/>
      <c r="T29" s="55"/>
      <c r="U29" s="38"/>
      <c r="V29" s="39"/>
      <c r="W29" s="40">
        <f t="shared" si="0"/>
        <v>0</v>
      </c>
      <c r="X29" s="38"/>
      <c r="Y29" s="41"/>
      <c r="Z29" s="39"/>
      <c r="AA29" s="62">
        <f t="shared" si="1"/>
        <v>0</v>
      </c>
      <c r="AB29" s="38"/>
      <c r="AC29" s="41"/>
      <c r="AD29" s="39"/>
      <c r="AE29" s="43"/>
      <c r="AF29" s="43">
        <v>0</v>
      </c>
      <c r="AG29" s="38"/>
      <c r="AH29" s="39"/>
      <c r="AI29" s="47"/>
      <c r="AJ29" s="45"/>
      <c r="AK29" s="39"/>
      <c r="AL29" s="45"/>
      <c r="AM29" s="39"/>
      <c r="AN29" s="48"/>
      <c r="AO29" s="48"/>
      <c r="AP29" s="48"/>
      <c r="AQ29" s="48"/>
      <c r="AR29" s="49"/>
      <c r="AS29" s="50"/>
      <c r="AT29" s="58"/>
      <c r="AU29" s="59"/>
      <c r="AV29" s="51"/>
      <c r="AW29" s="45"/>
      <c r="AX29" s="39"/>
      <c r="AY29" s="128" t="str">
        <f t="shared" si="5"/>
        <v/>
      </c>
      <c r="AZ29" s="52"/>
      <c r="BA29" s="52"/>
      <c r="BB29" s="52"/>
      <c r="BC29" s="52"/>
      <c r="BD29" s="52"/>
      <c r="BE29" s="52"/>
      <c r="BF29" s="52"/>
      <c r="BG29" s="52"/>
      <c r="BH29" s="52"/>
      <c r="BI29" s="13"/>
      <c r="BJ29" s="13"/>
      <c r="BK29" s="13"/>
      <c r="BL29" s="13"/>
      <c r="BM29" s="13"/>
      <c r="BX29" s="2"/>
      <c r="CA29" s="53" t="str">
        <f t="shared" si="9"/>
        <v/>
      </c>
      <c r="CB29" s="53" t="str">
        <f t="shared" si="10"/>
        <v/>
      </c>
      <c r="CC29" s="53" t="str">
        <f t="shared" si="11"/>
        <v/>
      </c>
      <c r="CD29" s="53" t="str">
        <f t="shared" si="12"/>
        <v/>
      </c>
      <c r="CE29" s="53" t="str">
        <f t="shared" si="13"/>
        <v/>
      </c>
      <c r="CF29" s="53"/>
      <c r="CG29" s="54">
        <f t="shared" si="6"/>
        <v>0</v>
      </c>
      <c r="CH29" s="54">
        <f t="shared" si="7"/>
        <v>0</v>
      </c>
      <c r="CI29" s="54">
        <f t="shared" si="2"/>
        <v>0</v>
      </c>
      <c r="CJ29" s="54">
        <f t="shared" si="3"/>
        <v>0</v>
      </c>
      <c r="CK29" s="54">
        <f t="shared" si="4"/>
        <v>0</v>
      </c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6.350000000000001" customHeight="1" x14ac:dyDescent="0.2">
      <c r="A30" s="40" t="s">
        <v>31</v>
      </c>
      <c r="B30" s="32">
        <f t="shared" si="8"/>
        <v>0</v>
      </c>
      <c r="C30" s="3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55"/>
      <c r="U30" s="38"/>
      <c r="V30" s="39"/>
      <c r="W30" s="40">
        <f t="shared" si="0"/>
        <v>0</v>
      </c>
      <c r="X30" s="38"/>
      <c r="Y30" s="41"/>
      <c r="Z30" s="39"/>
      <c r="AA30" s="62">
        <f t="shared" si="1"/>
        <v>0</v>
      </c>
      <c r="AB30" s="38"/>
      <c r="AC30" s="41"/>
      <c r="AD30" s="39"/>
      <c r="AE30" s="43"/>
      <c r="AF30" s="43">
        <v>0</v>
      </c>
      <c r="AG30" s="38"/>
      <c r="AH30" s="39"/>
      <c r="AI30" s="47"/>
      <c r="AJ30" s="45"/>
      <c r="AK30" s="39"/>
      <c r="AL30" s="45"/>
      <c r="AM30" s="39"/>
      <c r="AN30" s="48"/>
      <c r="AO30" s="48"/>
      <c r="AP30" s="48"/>
      <c r="AQ30" s="48"/>
      <c r="AR30" s="49"/>
      <c r="AS30" s="50"/>
      <c r="AT30" s="58"/>
      <c r="AU30" s="59"/>
      <c r="AV30" s="51"/>
      <c r="AW30" s="45"/>
      <c r="AX30" s="39"/>
      <c r="AY30" s="128" t="str">
        <f t="shared" si="5"/>
        <v/>
      </c>
      <c r="AZ30" s="52"/>
      <c r="BA30" s="52"/>
      <c r="BB30" s="52"/>
      <c r="BC30" s="52"/>
      <c r="BD30" s="52"/>
      <c r="BE30" s="52"/>
      <c r="BF30" s="52"/>
      <c r="BG30" s="52"/>
      <c r="BH30" s="52"/>
      <c r="BI30" s="13"/>
      <c r="BJ30" s="13"/>
      <c r="BK30" s="13"/>
      <c r="BL30" s="13"/>
      <c r="BM30" s="13"/>
      <c r="BX30" s="2"/>
      <c r="CA30" s="53" t="str">
        <f t="shared" si="9"/>
        <v/>
      </c>
      <c r="CB30" s="53" t="str">
        <f t="shared" si="10"/>
        <v/>
      </c>
      <c r="CC30" s="53" t="str">
        <f t="shared" si="11"/>
        <v/>
      </c>
      <c r="CD30" s="53" t="str">
        <f t="shared" si="12"/>
        <v/>
      </c>
      <c r="CE30" s="53" t="str">
        <f t="shared" si="13"/>
        <v/>
      </c>
      <c r="CF30" s="53"/>
      <c r="CG30" s="54">
        <f t="shared" si="6"/>
        <v>0</v>
      </c>
      <c r="CH30" s="54">
        <f t="shared" si="7"/>
        <v>0</v>
      </c>
      <c r="CI30" s="54">
        <f t="shared" si="2"/>
        <v>0</v>
      </c>
      <c r="CJ30" s="54">
        <f t="shared" si="3"/>
        <v>0</v>
      </c>
      <c r="CK30" s="54">
        <f t="shared" si="4"/>
        <v>0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6.350000000000001" customHeight="1" x14ac:dyDescent="0.2">
      <c r="A31" s="40" t="s">
        <v>32</v>
      </c>
      <c r="B31" s="32">
        <f t="shared" si="8"/>
        <v>58</v>
      </c>
      <c r="C31" s="38">
        <v>4</v>
      </c>
      <c r="D31" s="41">
        <v>0</v>
      </c>
      <c r="E31" s="41">
        <v>1</v>
      </c>
      <c r="F31" s="41">
        <v>0</v>
      </c>
      <c r="G31" s="41">
        <v>0</v>
      </c>
      <c r="H31" s="41">
        <v>2</v>
      </c>
      <c r="I31" s="41">
        <v>4</v>
      </c>
      <c r="J31" s="41">
        <v>2</v>
      </c>
      <c r="K31" s="41">
        <v>2</v>
      </c>
      <c r="L31" s="41">
        <v>2</v>
      </c>
      <c r="M31" s="41">
        <v>4</v>
      </c>
      <c r="N31" s="41">
        <v>2</v>
      </c>
      <c r="O31" s="41">
        <v>4</v>
      </c>
      <c r="P31" s="41">
        <v>3</v>
      </c>
      <c r="Q31" s="41">
        <v>5</v>
      </c>
      <c r="R31" s="41">
        <v>5</v>
      </c>
      <c r="S31" s="39">
        <v>18</v>
      </c>
      <c r="T31" s="55">
        <v>58</v>
      </c>
      <c r="U31" s="38">
        <v>25</v>
      </c>
      <c r="V31" s="39">
        <v>33</v>
      </c>
      <c r="W31" s="40">
        <f t="shared" si="0"/>
        <v>5</v>
      </c>
      <c r="X31" s="38">
        <v>2</v>
      </c>
      <c r="Y31" s="41">
        <v>3</v>
      </c>
      <c r="Z31" s="39">
        <v>0</v>
      </c>
      <c r="AA31" s="62">
        <f t="shared" si="1"/>
        <v>52</v>
      </c>
      <c r="AB31" s="38">
        <v>9</v>
      </c>
      <c r="AC31" s="41">
        <v>43</v>
      </c>
      <c r="AD31" s="39">
        <v>0</v>
      </c>
      <c r="AE31" s="43">
        <v>11</v>
      </c>
      <c r="AF31" s="43">
        <v>0</v>
      </c>
      <c r="AG31" s="38">
        <v>8</v>
      </c>
      <c r="AH31" s="39">
        <v>0</v>
      </c>
      <c r="AI31" s="47"/>
      <c r="AJ31" s="45">
        <v>0</v>
      </c>
      <c r="AK31" s="39">
        <v>3</v>
      </c>
      <c r="AL31" s="45">
        <v>0</v>
      </c>
      <c r="AM31" s="39">
        <v>3</v>
      </c>
      <c r="AN31" s="48"/>
      <c r="AO31" s="48"/>
      <c r="AP31" s="48"/>
      <c r="AQ31" s="48"/>
      <c r="AR31" s="49"/>
      <c r="AS31" s="50"/>
      <c r="AT31" s="58"/>
      <c r="AU31" s="59"/>
      <c r="AV31" s="51"/>
      <c r="AW31" s="45"/>
      <c r="AX31" s="39"/>
      <c r="AY31" s="128" t="str">
        <f t="shared" si="5"/>
        <v/>
      </c>
      <c r="AZ31" s="52"/>
      <c r="BA31" s="52"/>
      <c r="BB31" s="52"/>
      <c r="BC31" s="52"/>
      <c r="BD31" s="52"/>
      <c r="BE31" s="52"/>
      <c r="BF31" s="52"/>
      <c r="BG31" s="52"/>
      <c r="BH31" s="52"/>
      <c r="BI31" s="13"/>
      <c r="BJ31" s="13"/>
      <c r="BK31" s="13"/>
      <c r="BL31" s="13"/>
      <c r="BM31" s="13"/>
      <c r="BX31" s="2"/>
      <c r="CA31" s="53" t="str">
        <f t="shared" si="9"/>
        <v/>
      </c>
      <c r="CB31" s="53" t="str">
        <f t="shared" si="10"/>
        <v/>
      </c>
      <c r="CC31" s="53" t="str">
        <f t="shared" si="11"/>
        <v/>
      </c>
      <c r="CD31" s="53" t="str">
        <f t="shared" si="12"/>
        <v/>
      </c>
      <c r="CE31" s="53" t="str">
        <f t="shared" si="13"/>
        <v/>
      </c>
      <c r="CF31" s="53"/>
      <c r="CG31" s="54">
        <f t="shared" si="6"/>
        <v>0</v>
      </c>
      <c r="CH31" s="54">
        <f t="shared" si="7"/>
        <v>0</v>
      </c>
      <c r="CI31" s="54">
        <f t="shared" si="2"/>
        <v>0</v>
      </c>
      <c r="CJ31" s="54">
        <f t="shared" si="3"/>
        <v>0</v>
      </c>
      <c r="CK31" s="54">
        <f t="shared" si="4"/>
        <v>0</v>
      </c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6.350000000000001" customHeight="1" x14ac:dyDescent="0.2">
      <c r="A32" s="40" t="s">
        <v>33</v>
      </c>
      <c r="B32" s="32">
        <f t="shared" si="8"/>
        <v>0</v>
      </c>
      <c r="C32" s="3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9"/>
      <c r="T32" s="55"/>
      <c r="U32" s="38"/>
      <c r="V32" s="39"/>
      <c r="W32" s="40">
        <f t="shared" si="0"/>
        <v>0</v>
      </c>
      <c r="X32" s="38"/>
      <c r="Y32" s="41"/>
      <c r="Z32" s="39"/>
      <c r="AA32" s="62">
        <f t="shared" si="1"/>
        <v>0</v>
      </c>
      <c r="AB32" s="38"/>
      <c r="AC32" s="41"/>
      <c r="AD32" s="39"/>
      <c r="AE32" s="43"/>
      <c r="AF32" s="43">
        <v>0</v>
      </c>
      <c r="AG32" s="38"/>
      <c r="AH32" s="39"/>
      <c r="AI32" s="47"/>
      <c r="AJ32" s="45"/>
      <c r="AK32" s="39"/>
      <c r="AL32" s="45"/>
      <c r="AM32" s="39"/>
      <c r="AN32" s="48"/>
      <c r="AO32" s="48"/>
      <c r="AP32" s="48"/>
      <c r="AQ32" s="48"/>
      <c r="AR32" s="49"/>
      <c r="AS32" s="50"/>
      <c r="AT32" s="58"/>
      <c r="AU32" s="59"/>
      <c r="AV32" s="51"/>
      <c r="AW32" s="45"/>
      <c r="AX32" s="39"/>
      <c r="AY32" s="128" t="str">
        <f t="shared" si="5"/>
        <v/>
      </c>
      <c r="AZ32" s="52"/>
      <c r="BA32" s="52"/>
      <c r="BB32" s="52"/>
      <c r="BC32" s="52"/>
      <c r="BD32" s="52"/>
      <c r="BE32" s="52"/>
      <c r="BF32" s="52"/>
      <c r="BG32" s="52"/>
      <c r="BH32" s="52"/>
      <c r="BI32" s="13"/>
      <c r="BJ32" s="13"/>
      <c r="BK32" s="13"/>
      <c r="BL32" s="13"/>
      <c r="BM32" s="13"/>
      <c r="BX32" s="2"/>
      <c r="CA32" s="53" t="str">
        <f t="shared" si="9"/>
        <v/>
      </c>
      <c r="CB32" s="53" t="str">
        <f t="shared" si="10"/>
        <v/>
      </c>
      <c r="CC32" s="53" t="str">
        <f t="shared" si="11"/>
        <v/>
      </c>
      <c r="CD32" s="53" t="str">
        <f t="shared" si="12"/>
        <v/>
      </c>
      <c r="CE32" s="53" t="str">
        <f t="shared" si="13"/>
        <v/>
      </c>
      <c r="CF32" s="53"/>
      <c r="CG32" s="54">
        <f t="shared" si="6"/>
        <v>0</v>
      </c>
      <c r="CH32" s="54">
        <f t="shared" si="7"/>
        <v>0</v>
      </c>
      <c r="CI32" s="54">
        <f t="shared" si="2"/>
        <v>0</v>
      </c>
      <c r="CJ32" s="54">
        <f t="shared" si="3"/>
        <v>0</v>
      </c>
      <c r="CK32" s="54">
        <f t="shared" si="4"/>
        <v>0</v>
      </c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6.350000000000001" customHeight="1" x14ac:dyDescent="0.2">
      <c r="A33" s="40" t="s">
        <v>34</v>
      </c>
      <c r="B33" s="32">
        <f t="shared" si="8"/>
        <v>0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9"/>
      <c r="T33" s="55"/>
      <c r="U33" s="38"/>
      <c r="V33" s="39"/>
      <c r="W33" s="40">
        <f t="shared" si="0"/>
        <v>0</v>
      </c>
      <c r="X33" s="38"/>
      <c r="Y33" s="41"/>
      <c r="Z33" s="39"/>
      <c r="AA33" s="62">
        <f t="shared" si="1"/>
        <v>0</v>
      </c>
      <c r="AB33" s="38"/>
      <c r="AC33" s="41"/>
      <c r="AD33" s="39"/>
      <c r="AE33" s="43"/>
      <c r="AF33" s="43">
        <v>0</v>
      </c>
      <c r="AG33" s="38"/>
      <c r="AH33" s="39"/>
      <c r="AI33" s="47"/>
      <c r="AJ33" s="45"/>
      <c r="AK33" s="39"/>
      <c r="AL33" s="45"/>
      <c r="AM33" s="39"/>
      <c r="AN33" s="48"/>
      <c r="AO33" s="48"/>
      <c r="AP33" s="48"/>
      <c r="AQ33" s="48"/>
      <c r="AR33" s="49"/>
      <c r="AS33" s="50"/>
      <c r="AT33" s="58"/>
      <c r="AU33" s="59"/>
      <c r="AV33" s="51"/>
      <c r="AW33" s="45"/>
      <c r="AX33" s="39"/>
      <c r="AY33" s="128" t="str">
        <f t="shared" si="5"/>
        <v/>
      </c>
      <c r="AZ33" s="52"/>
      <c r="BA33" s="52"/>
      <c r="BB33" s="52"/>
      <c r="BC33" s="52"/>
      <c r="BD33" s="52"/>
      <c r="BE33" s="52"/>
      <c r="BF33" s="52"/>
      <c r="BG33" s="52"/>
      <c r="BH33" s="52"/>
      <c r="BI33" s="13"/>
      <c r="BJ33" s="13"/>
      <c r="BK33" s="13"/>
      <c r="BL33" s="13"/>
      <c r="BM33" s="13"/>
      <c r="BX33" s="2"/>
      <c r="CA33" s="53" t="str">
        <f t="shared" si="9"/>
        <v/>
      </c>
      <c r="CB33" s="53" t="str">
        <f t="shared" si="10"/>
        <v/>
      </c>
      <c r="CC33" s="53" t="str">
        <f t="shared" si="11"/>
        <v/>
      </c>
      <c r="CD33" s="53" t="str">
        <f t="shared" si="12"/>
        <v/>
      </c>
      <c r="CE33" s="53" t="str">
        <f t="shared" si="13"/>
        <v/>
      </c>
      <c r="CF33" s="53"/>
      <c r="CG33" s="54">
        <f t="shared" si="6"/>
        <v>0</v>
      </c>
      <c r="CH33" s="54">
        <f t="shared" si="7"/>
        <v>0</v>
      </c>
      <c r="CI33" s="54">
        <f t="shared" si="2"/>
        <v>0</v>
      </c>
      <c r="CJ33" s="54">
        <f t="shared" si="3"/>
        <v>0</v>
      </c>
      <c r="CK33" s="54">
        <f t="shared" si="4"/>
        <v>0</v>
      </c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6.350000000000001" customHeight="1" x14ac:dyDescent="0.2">
      <c r="A34" s="40" t="s">
        <v>35</v>
      </c>
      <c r="B34" s="32">
        <f t="shared" si="8"/>
        <v>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9"/>
      <c r="T34" s="55"/>
      <c r="U34" s="38"/>
      <c r="V34" s="39"/>
      <c r="W34" s="40">
        <f t="shared" si="0"/>
        <v>0</v>
      </c>
      <c r="X34" s="38"/>
      <c r="Y34" s="41"/>
      <c r="Z34" s="39"/>
      <c r="AA34" s="62">
        <f t="shared" si="1"/>
        <v>0</v>
      </c>
      <c r="AB34" s="38"/>
      <c r="AC34" s="41"/>
      <c r="AD34" s="39"/>
      <c r="AE34" s="43"/>
      <c r="AF34" s="43">
        <v>0</v>
      </c>
      <c r="AG34" s="38"/>
      <c r="AH34" s="39"/>
      <c r="AI34" s="47"/>
      <c r="AJ34" s="45"/>
      <c r="AK34" s="39"/>
      <c r="AL34" s="45"/>
      <c r="AM34" s="39"/>
      <c r="AN34" s="48"/>
      <c r="AO34" s="48"/>
      <c r="AP34" s="48"/>
      <c r="AQ34" s="48"/>
      <c r="AR34" s="49"/>
      <c r="AS34" s="50"/>
      <c r="AT34" s="58"/>
      <c r="AU34" s="59"/>
      <c r="AV34" s="51"/>
      <c r="AW34" s="45"/>
      <c r="AX34" s="39"/>
      <c r="AY34" s="128" t="str">
        <f t="shared" si="5"/>
        <v/>
      </c>
      <c r="AZ34" s="52"/>
      <c r="BA34" s="52"/>
      <c r="BB34" s="52"/>
      <c r="BC34" s="52"/>
      <c r="BD34" s="52"/>
      <c r="BE34" s="52"/>
      <c r="BF34" s="52"/>
      <c r="BG34" s="52"/>
      <c r="BH34" s="52"/>
      <c r="BI34" s="13"/>
      <c r="BJ34" s="13"/>
      <c r="BK34" s="13"/>
      <c r="BL34" s="13"/>
      <c r="BM34" s="13"/>
      <c r="BX34" s="2"/>
      <c r="CA34" s="53" t="str">
        <f t="shared" si="9"/>
        <v/>
      </c>
      <c r="CB34" s="53" t="str">
        <f t="shared" si="10"/>
        <v/>
      </c>
      <c r="CC34" s="53" t="str">
        <f t="shared" si="11"/>
        <v/>
      </c>
      <c r="CD34" s="53" t="str">
        <f t="shared" si="12"/>
        <v/>
      </c>
      <c r="CE34" s="53" t="str">
        <f t="shared" si="13"/>
        <v/>
      </c>
      <c r="CF34" s="53"/>
      <c r="CG34" s="54">
        <f t="shared" si="6"/>
        <v>0</v>
      </c>
      <c r="CH34" s="54">
        <f t="shared" si="7"/>
        <v>0</v>
      </c>
      <c r="CI34" s="54">
        <f t="shared" si="2"/>
        <v>0</v>
      </c>
      <c r="CJ34" s="54">
        <f t="shared" si="3"/>
        <v>0</v>
      </c>
      <c r="CK34" s="54">
        <f t="shared" si="4"/>
        <v>0</v>
      </c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6.350000000000001" customHeight="1" x14ac:dyDescent="0.2">
      <c r="A35" s="40" t="s">
        <v>36</v>
      </c>
      <c r="B35" s="32">
        <f>SUM(O35+P35+Q35+R35+S35)</f>
        <v>0</v>
      </c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1"/>
      <c r="P35" s="41"/>
      <c r="Q35" s="41"/>
      <c r="R35" s="41"/>
      <c r="S35" s="39"/>
      <c r="T35" s="55"/>
      <c r="U35" s="38"/>
      <c r="V35" s="39"/>
      <c r="W35" s="40">
        <f>SUM(X35+Y35+Z35)</f>
        <v>0</v>
      </c>
      <c r="X35" s="63"/>
      <c r="Y35" s="60"/>
      <c r="Z35" s="61"/>
      <c r="AA35" s="62">
        <f t="shared" si="1"/>
        <v>0</v>
      </c>
      <c r="AB35" s="38"/>
      <c r="AC35" s="41"/>
      <c r="AD35" s="39"/>
      <c r="AE35" s="43"/>
      <c r="AF35" s="43">
        <v>0</v>
      </c>
      <c r="AG35" s="38"/>
      <c r="AH35" s="39"/>
      <c r="AI35" s="47"/>
      <c r="AJ35" s="45"/>
      <c r="AK35" s="39"/>
      <c r="AL35" s="45"/>
      <c r="AM35" s="39"/>
      <c r="AN35" s="48"/>
      <c r="AO35" s="48"/>
      <c r="AP35" s="48"/>
      <c r="AQ35" s="48"/>
      <c r="AR35" s="49"/>
      <c r="AS35" s="50"/>
      <c r="AT35" s="58"/>
      <c r="AU35" s="59"/>
      <c r="AV35" s="51"/>
      <c r="AW35" s="45"/>
      <c r="AX35" s="39"/>
      <c r="AY35" s="128" t="str">
        <f t="shared" si="5"/>
        <v/>
      </c>
      <c r="AZ35" s="52"/>
      <c r="BA35" s="52"/>
      <c r="BB35" s="52"/>
      <c r="BC35" s="52"/>
      <c r="BD35" s="52"/>
      <c r="BE35" s="52"/>
      <c r="BF35" s="52"/>
      <c r="BG35" s="52"/>
      <c r="BH35" s="52"/>
      <c r="BI35" s="13"/>
      <c r="BJ35" s="13"/>
      <c r="BK35" s="13"/>
      <c r="BL35" s="13"/>
      <c r="BM35" s="13"/>
      <c r="BX35" s="2"/>
      <c r="CA35" s="53" t="str">
        <f t="shared" si="9"/>
        <v/>
      </c>
      <c r="CB35" s="53" t="str">
        <f t="shared" si="10"/>
        <v/>
      </c>
      <c r="CC35" s="53" t="str">
        <f t="shared" si="11"/>
        <v/>
      </c>
      <c r="CD35" s="53" t="str">
        <f t="shared" si="12"/>
        <v/>
      </c>
      <c r="CE35" s="53" t="str">
        <f t="shared" si="13"/>
        <v/>
      </c>
      <c r="CF35" s="53"/>
      <c r="CG35" s="54">
        <f t="shared" si="6"/>
        <v>0</v>
      </c>
      <c r="CH35" s="54">
        <f t="shared" si="7"/>
        <v>0</v>
      </c>
      <c r="CI35" s="54">
        <f t="shared" si="2"/>
        <v>0</v>
      </c>
      <c r="CJ35" s="54">
        <f t="shared" si="3"/>
        <v>0</v>
      </c>
      <c r="CK35" s="54">
        <f t="shared" si="4"/>
        <v>0</v>
      </c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16.350000000000001" customHeight="1" x14ac:dyDescent="0.2">
      <c r="A36" s="40" t="s">
        <v>37</v>
      </c>
      <c r="B36" s="32">
        <f t="shared" ref="B36:B65" si="14">SUM(C36:S36)</f>
        <v>0</v>
      </c>
      <c r="C36" s="38"/>
      <c r="D36" s="41"/>
      <c r="E36" s="41"/>
      <c r="F36" s="64"/>
      <c r="G36" s="64"/>
      <c r="H36" s="64"/>
      <c r="I36" s="64"/>
      <c r="J36" s="64"/>
      <c r="K36" s="64"/>
      <c r="L36" s="41"/>
      <c r="M36" s="41"/>
      <c r="N36" s="41"/>
      <c r="O36" s="41"/>
      <c r="P36" s="41"/>
      <c r="Q36" s="41"/>
      <c r="R36" s="41"/>
      <c r="S36" s="39"/>
      <c r="T36" s="55"/>
      <c r="U36" s="38"/>
      <c r="V36" s="39"/>
      <c r="W36" s="40">
        <f t="shared" si="0"/>
        <v>0</v>
      </c>
      <c r="X36" s="38"/>
      <c r="Y36" s="41"/>
      <c r="Z36" s="39"/>
      <c r="AA36" s="62">
        <f t="shared" si="1"/>
        <v>0</v>
      </c>
      <c r="AB36" s="38"/>
      <c r="AC36" s="41"/>
      <c r="AD36" s="39"/>
      <c r="AE36" s="43"/>
      <c r="AF36" s="43">
        <v>0</v>
      </c>
      <c r="AG36" s="38"/>
      <c r="AH36" s="39"/>
      <c r="AI36" s="47"/>
      <c r="AJ36" s="45"/>
      <c r="AK36" s="39"/>
      <c r="AL36" s="45"/>
      <c r="AM36" s="39"/>
      <c r="AN36" s="48"/>
      <c r="AO36" s="48"/>
      <c r="AP36" s="48"/>
      <c r="AQ36" s="48"/>
      <c r="AR36" s="49"/>
      <c r="AS36" s="50"/>
      <c r="AT36" s="58"/>
      <c r="AU36" s="59"/>
      <c r="AV36" s="51"/>
      <c r="AW36" s="45"/>
      <c r="AX36" s="39"/>
      <c r="AY36" s="128" t="str">
        <f t="shared" si="5"/>
        <v/>
      </c>
      <c r="AZ36" s="52"/>
      <c r="BA36" s="52"/>
      <c r="BB36" s="52"/>
      <c r="BC36" s="52"/>
      <c r="BD36" s="52"/>
      <c r="BE36" s="52"/>
      <c r="BF36" s="52"/>
      <c r="BG36" s="52"/>
      <c r="BH36" s="52"/>
      <c r="BI36" s="13"/>
      <c r="BJ36" s="13"/>
      <c r="BK36" s="13"/>
      <c r="BL36" s="13"/>
      <c r="BM36" s="13"/>
      <c r="BX36" s="2"/>
      <c r="CA36" s="53" t="str">
        <f t="shared" si="9"/>
        <v/>
      </c>
      <c r="CB36" s="53" t="str">
        <f t="shared" si="10"/>
        <v/>
      </c>
      <c r="CC36" s="53" t="str">
        <f t="shared" si="11"/>
        <v/>
      </c>
      <c r="CD36" s="53" t="str">
        <f t="shared" si="12"/>
        <v/>
      </c>
      <c r="CE36" s="53" t="str">
        <f t="shared" si="13"/>
        <v/>
      </c>
      <c r="CF36" s="53"/>
      <c r="CG36" s="54">
        <f t="shared" si="6"/>
        <v>0</v>
      </c>
      <c r="CH36" s="54">
        <f t="shared" si="7"/>
        <v>0</v>
      </c>
      <c r="CI36" s="54">
        <f t="shared" si="2"/>
        <v>0</v>
      </c>
      <c r="CJ36" s="54">
        <f t="shared" si="3"/>
        <v>0</v>
      </c>
      <c r="CK36" s="54">
        <f t="shared" si="4"/>
        <v>0</v>
      </c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16.350000000000001" customHeight="1" x14ac:dyDescent="0.2">
      <c r="A37" s="40" t="s">
        <v>38</v>
      </c>
      <c r="B37" s="32">
        <f t="shared" si="14"/>
        <v>0</v>
      </c>
      <c r="C37" s="65"/>
      <c r="D37" s="64"/>
      <c r="E37" s="64"/>
      <c r="F37" s="6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9"/>
      <c r="T37" s="55"/>
      <c r="U37" s="38"/>
      <c r="V37" s="39"/>
      <c r="W37" s="40">
        <f>SUM(X37+Y37+Z37)</f>
        <v>0</v>
      </c>
      <c r="X37" s="38"/>
      <c r="Y37" s="41"/>
      <c r="Z37" s="39"/>
      <c r="AA37" s="62">
        <f t="shared" si="1"/>
        <v>0</v>
      </c>
      <c r="AB37" s="38"/>
      <c r="AC37" s="41"/>
      <c r="AD37" s="39"/>
      <c r="AE37" s="43"/>
      <c r="AF37" s="43">
        <v>0</v>
      </c>
      <c r="AG37" s="38"/>
      <c r="AH37" s="39"/>
      <c r="AI37" s="47"/>
      <c r="AJ37" s="45"/>
      <c r="AK37" s="39"/>
      <c r="AL37" s="45"/>
      <c r="AM37" s="39"/>
      <c r="AN37" s="48"/>
      <c r="AO37" s="48"/>
      <c r="AP37" s="48"/>
      <c r="AQ37" s="48"/>
      <c r="AR37" s="49"/>
      <c r="AS37" s="50"/>
      <c r="AT37" s="58"/>
      <c r="AU37" s="59"/>
      <c r="AV37" s="51"/>
      <c r="AW37" s="45"/>
      <c r="AX37" s="39"/>
      <c r="AY37" s="128" t="str">
        <f t="shared" si="5"/>
        <v/>
      </c>
      <c r="AZ37" s="52"/>
      <c r="BA37" s="52"/>
      <c r="BB37" s="52"/>
      <c r="BC37" s="52"/>
      <c r="BD37" s="52"/>
      <c r="BE37" s="52"/>
      <c r="BF37" s="52"/>
      <c r="BG37" s="52"/>
      <c r="BH37" s="52"/>
      <c r="BI37" s="13"/>
      <c r="BJ37" s="13"/>
      <c r="BK37" s="13"/>
      <c r="BL37" s="13"/>
      <c r="BM37" s="13"/>
      <c r="BX37" s="2"/>
      <c r="CA37" s="53" t="str">
        <f t="shared" si="9"/>
        <v/>
      </c>
      <c r="CB37" s="53" t="str">
        <f t="shared" si="10"/>
        <v/>
      </c>
      <c r="CC37" s="53" t="str">
        <f t="shared" si="11"/>
        <v/>
      </c>
      <c r="CD37" s="53" t="str">
        <f t="shared" si="12"/>
        <v/>
      </c>
      <c r="CE37" s="53" t="str">
        <f t="shared" si="13"/>
        <v/>
      </c>
      <c r="CF37" s="53"/>
      <c r="CG37" s="54">
        <f t="shared" si="6"/>
        <v>0</v>
      </c>
      <c r="CH37" s="54">
        <f t="shared" si="7"/>
        <v>0</v>
      </c>
      <c r="CI37" s="54">
        <f t="shared" si="2"/>
        <v>0</v>
      </c>
      <c r="CJ37" s="54">
        <f t="shared" si="3"/>
        <v>0</v>
      </c>
      <c r="CK37" s="54">
        <f t="shared" si="4"/>
        <v>0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16.350000000000001" customHeight="1" x14ac:dyDescent="0.2">
      <c r="A38" s="40" t="s">
        <v>39</v>
      </c>
      <c r="B38" s="32">
        <f t="shared" si="14"/>
        <v>35</v>
      </c>
      <c r="C38" s="65">
        <v>11</v>
      </c>
      <c r="D38" s="64">
        <v>16</v>
      </c>
      <c r="E38" s="64">
        <v>7</v>
      </c>
      <c r="F38" s="64">
        <v>1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39">
        <v>0</v>
      </c>
      <c r="T38" s="55">
        <v>35</v>
      </c>
      <c r="U38" s="38">
        <v>19</v>
      </c>
      <c r="V38" s="39">
        <v>16</v>
      </c>
      <c r="W38" s="40">
        <f>SUM(X38+Y38+Z38)</f>
        <v>10</v>
      </c>
      <c r="X38" s="38">
        <v>2</v>
      </c>
      <c r="Y38" s="41">
        <v>8</v>
      </c>
      <c r="Z38" s="39">
        <v>0</v>
      </c>
      <c r="AA38" s="62">
        <f>SUM(AB38+AC38+AD38)</f>
        <v>1</v>
      </c>
      <c r="AB38" s="38">
        <v>0</v>
      </c>
      <c r="AC38" s="41">
        <v>1</v>
      </c>
      <c r="AD38" s="39">
        <v>0</v>
      </c>
      <c r="AE38" s="43">
        <v>2</v>
      </c>
      <c r="AF38" s="39">
        <v>0</v>
      </c>
      <c r="AG38" s="38"/>
      <c r="AH38" s="39"/>
      <c r="AI38" s="47">
        <v>116</v>
      </c>
      <c r="AJ38" s="45">
        <v>0</v>
      </c>
      <c r="AK38" s="39">
        <v>0</v>
      </c>
      <c r="AL38" s="45">
        <v>0</v>
      </c>
      <c r="AM38" s="39">
        <v>0</v>
      </c>
      <c r="AN38" s="48"/>
      <c r="AO38" s="48"/>
      <c r="AP38" s="48"/>
      <c r="AQ38" s="48"/>
      <c r="AR38" s="49"/>
      <c r="AS38" s="50"/>
      <c r="AT38" s="58"/>
      <c r="AU38" s="59"/>
      <c r="AV38" s="51"/>
      <c r="AW38" s="45"/>
      <c r="AX38" s="39"/>
      <c r="AY38" s="128" t="str">
        <f t="shared" si="5"/>
        <v/>
      </c>
      <c r="AZ38" s="52"/>
      <c r="BA38" s="52"/>
      <c r="BB38" s="52"/>
      <c r="BC38" s="52"/>
      <c r="BD38" s="52"/>
      <c r="BE38" s="52"/>
      <c r="BF38" s="52"/>
      <c r="BG38" s="52"/>
      <c r="BH38" s="52"/>
      <c r="BI38" s="13"/>
      <c r="BJ38" s="13"/>
      <c r="BK38" s="13"/>
      <c r="BL38" s="13"/>
      <c r="BM38" s="13"/>
      <c r="BX38" s="2"/>
      <c r="CA38" s="53" t="str">
        <f t="shared" si="9"/>
        <v/>
      </c>
      <c r="CB38" s="53" t="str">
        <f t="shared" si="10"/>
        <v/>
      </c>
      <c r="CC38" s="53" t="str">
        <f t="shared" si="11"/>
        <v/>
      </c>
      <c r="CD38" s="53" t="str">
        <f t="shared" si="12"/>
        <v/>
      </c>
      <c r="CE38" s="53" t="str">
        <f t="shared" si="13"/>
        <v/>
      </c>
      <c r="CF38" s="53"/>
      <c r="CG38" s="54">
        <f t="shared" si="6"/>
        <v>0</v>
      </c>
      <c r="CH38" s="54">
        <f t="shared" si="7"/>
        <v>0</v>
      </c>
      <c r="CI38" s="54">
        <f t="shared" si="2"/>
        <v>0</v>
      </c>
      <c r="CJ38" s="54">
        <f t="shared" si="3"/>
        <v>0</v>
      </c>
      <c r="CK38" s="54">
        <f t="shared" si="4"/>
        <v>0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ht="16.350000000000001" customHeight="1" x14ac:dyDescent="0.2">
      <c r="A39" s="40" t="s">
        <v>40</v>
      </c>
      <c r="B39" s="32">
        <f t="shared" si="14"/>
        <v>104</v>
      </c>
      <c r="C39" s="65">
        <v>0</v>
      </c>
      <c r="D39" s="64">
        <v>0</v>
      </c>
      <c r="E39" s="64">
        <v>0</v>
      </c>
      <c r="F39" s="41">
        <v>4</v>
      </c>
      <c r="G39" s="41">
        <v>0</v>
      </c>
      <c r="H39" s="41">
        <v>2</v>
      </c>
      <c r="I39" s="41">
        <v>10</v>
      </c>
      <c r="J39" s="41">
        <v>5</v>
      </c>
      <c r="K39" s="41">
        <v>6</v>
      </c>
      <c r="L39" s="41">
        <v>9</v>
      </c>
      <c r="M39" s="41">
        <v>10</v>
      </c>
      <c r="N39" s="41">
        <v>10</v>
      </c>
      <c r="O39" s="41">
        <v>7</v>
      </c>
      <c r="P39" s="41">
        <v>7</v>
      </c>
      <c r="Q39" s="41">
        <v>15</v>
      </c>
      <c r="R39" s="41">
        <v>9</v>
      </c>
      <c r="S39" s="39">
        <v>10</v>
      </c>
      <c r="T39" s="55">
        <v>104</v>
      </c>
      <c r="U39" s="38">
        <v>49</v>
      </c>
      <c r="V39" s="39">
        <v>55</v>
      </c>
      <c r="W39" s="40">
        <f>SUM(X39+Y39+Z39)</f>
        <v>0</v>
      </c>
      <c r="X39" s="38">
        <v>0</v>
      </c>
      <c r="Y39" s="41">
        <v>0</v>
      </c>
      <c r="Z39" s="39">
        <v>0</v>
      </c>
      <c r="AA39" s="62">
        <f>SUM(AB39+AC39+AD39)</f>
        <v>89</v>
      </c>
      <c r="AB39" s="38">
        <v>26</v>
      </c>
      <c r="AC39" s="41">
        <v>63</v>
      </c>
      <c r="AD39" s="39">
        <v>0</v>
      </c>
      <c r="AE39" s="43">
        <v>26</v>
      </c>
      <c r="AF39" s="66">
        <v>0</v>
      </c>
      <c r="AG39" s="38">
        <v>8</v>
      </c>
      <c r="AH39" s="39">
        <v>0</v>
      </c>
      <c r="AI39" s="47">
        <v>58</v>
      </c>
      <c r="AJ39" s="45">
        <v>0</v>
      </c>
      <c r="AK39" s="39">
        <v>26</v>
      </c>
      <c r="AL39" s="45">
        <v>0</v>
      </c>
      <c r="AM39" s="39">
        <v>7</v>
      </c>
      <c r="AN39" s="48"/>
      <c r="AO39" s="48"/>
      <c r="AP39" s="48"/>
      <c r="AQ39" s="48"/>
      <c r="AR39" s="49"/>
      <c r="AS39" s="50"/>
      <c r="AT39" s="58"/>
      <c r="AU39" s="59"/>
      <c r="AV39" s="51"/>
      <c r="AW39" s="45"/>
      <c r="AX39" s="39"/>
      <c r="AY39" s="128" t="str">
        <f t="shared" si="5"/>
        <v/>
      </c>
      <c r="AZ39" s="52"/>
      <c r="BA39" s="52"/>
      <c r="BB39" s="52"/>
      <c r="BC39" s="52"/>
      <c r="BD39" s="52"/>
      <c r="BE39" s="52"/>
      <c r="BF39" s="52"/>
      <c r="BG39" s="52"/>
      <c r="BH39" s="52"/>
      <c r="BI39" s="13"/>
      <c r="BJ39" s="13"/>
      <c r="BK39" s="13"/>
      <c r="BL39" s="13"/>
      <c r="BM39" s="13"/>
      <c r="BX39" s="2"/>
      <c r="CA39" s="53" t="str">
        <f t="shared" si="9"/>
        <v/>
      </c>
      <c r="CB39" s="53" t="str">
        <f t="shared" si="10"/>
        <v/>
      </c>
      <c r="CC39" s="53" t="str">
        <f t="shared" si="11"/>
        <v/>
      </c>
      <c r="CD39" s="53" t="str">
        <f t="shared" si="12"/>
        <v/>
      </c>
      <c r="CE39" s="53" t="str">
        <f t="shared" si="13"/>
        <v/>
      </c>
      <c r="CF39" s="53"/>
      <c r="CG39" s="54">
        <f t="shared" si="6"/>
        <v>0</v>
      </c>
      <c r="CH39" s="54">
        <f t="shared" si="7"/>
        <v>0</v>
      </c>
      <c r="CI39" s="54">
        <f t="shared" si="2"/>
        <v>0</v>
      </c>
      <c r="CJ39" s="54">
        <f t="shared" si="3"/>
        <v>0</v>
      </c>
      <c r="CK39" s="54">
        <f t="shared" si="4"/>
        <v>0</v>
      </c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 ht="16.350000000000001" customHeight="1" x14ac:dyDescent="0.2">
      <c r="A40" s="40" t="s">
        <v>41</v>
      </c>
      <c r="B40" s="32">
        <f t="shared" si="14"/>
        <v>0</v>
      </c>
      <c r="C40" s="65">
        <v>0</v>
      </c>
      <c r="D40" s="64">
        <v>0</v>
      </c>
      <c r="E40" s="64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39">
        <v>0</v>
      </c>
      <c r="T40" s="55">
        <v>0</v>
      </c>
      <c r="U40" s="38">
        <v>0</v>
      </c>
      <c r="V40" s="39">
        <v>0</v>
      </c>
      <c r="W40" s="40">
        <f>SUM(X40+Y40+Z40)</f>
        <v>0</v>
      </c>
      <c r="X40" s="38">
        <v>0</v>
      </c>
      <c r="Y40" s="41">
        <v>0</v>
      </c>
      <c r="Z40" s="39">
        <v>0</v>
      </c>
      <c r="AA40" s="62">
        <f>SUM(AB40+AC40+AD40)</f>
        <v>0</v>
      </c>
      <c r="AB40" s="38">
        <v>0</v>
      </c>
      <c r="AC40" s="41">
        <v>0</v>
      </c>
      <c r="AD40" s="39">
        <v>0</v>
      </c>
      <c r="AE40" s="43">
        <v>0</v>
      </c>
      <c r="AF40" s="39">
        <v>0</v>
      </c>
      <c r="AG40" s="38"/>
      <c r="AH40" s="39"/>
      <c r="AI40" s="47">
        <v>0</v>
      </c>
      <c r="AJ40" s="45">
        <v>0</v>
      </c>
      <c r="AK40" s="39">
        <v>0</v>
      </c>
      <c r="AL40" s="45">
        <v>0</v>
      </c>
      <c r="AM40" s="39">
        <v>0</v>
      </c>
      <c r="AN40" s="48"/>
      <c r="AO40" s="48"/>
      <c r="AP40" s="48"/>
      <c r="AQ40" s="48"/>
      <c r="AR40" s="49"/>
      <c r="AS40" s="50"/>
      <c r="AT40" s="58"/>
      <c r="AU40" s="59"/>
      <c r="AV40" s="51"/>
      <c r="AW40" s="45"/>
      <c r="AX40" s="39"/>
      <c r="AY40" s="128" t="str">
        <f t="shared" si="5"/>
        <v/>
      </c>
      <c r="AZ40" s="52"/>
      <c r="BA40" s="52"/>
      <c r="BB40" s="52"/>
      <c r="BC40" s="52"/>
      <c r="BD40" s="52"/>
      <c r="BE40" s="52"/>
      <c r="BF40" s="52"/>
      <c r="BG40" s="52"/>
      <c r="BH40" s="52"/>
      <c r="BI40" s="13"/>
      <c r="BJ40" s="13"/>
      <c r="BK40" s="13"/>
      <c r="BL40" s="13"/>
      <c r="BM40" s="13"/>
      <c r="BX40" s="2"/>
      <c r="CA40" s="53" t="str">
        <f t="shared" si="9"/>
        <v/>
      </c>
      <c r="CB40" s="53" t="str">
        <f t="shared" si="10"/>
        <v/>
      </c>
      <c r="CC40" s="53" t="str">
        <f t="shared" si="11"/>
        <v/>
      </c>
      <c r="CD40" s="53" t="str">
        <f t="shared" si="12"/>
        <v/>
      </c>
      <c r="CE40" s="53" t="str">
        <f t="shared" si="13"/>
        <v/>
      </c>
      <c r="CF40" s="53"/>
      <c r="CG40" s="54">
        <f t="shared" si="6"/>
        <v>0</v>
      </c>
      <c r="CH40" s="54">
        <f t="shared" si="7"/>
        <v>0</v>
      </c>
      <c r="CI40" s="54">
        <f t="shared" si="2"/>
        <v>0</v>
      </c>
      <c r="CJ40" s="54">
        <f t="shared" si="3"/>
        <v>0</v>
      </c>
      <c r="CK40" s="54">
        <f t="shared" si="4"/>
        <v>0</v>
      </c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ht="16.350000000000001" customHeight="1" x14ac:dyDescent="0.2">
      <c r="A41" s="40" t="s">
        <v>42</v>
      </c>
      <c r="B41" s="32">
        <f t="shared" si="14"/>
        <v>8</v>
      </c>
      <c r="C41" s="65">
        <v>0</v>
      </c>
      <c r="D41" s="64">
        <v>0</v>
      </c>
      <c r="E41" s="64">
        <v>3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39">
        <v>0</v>
      </c>
      <c r="T41" s="55">
        <v>8</v>
      </c>
      <c r="U41" s="38">
        <v>1</v>
      </c>
      <c r="V41" s="39">
        <v>7</v>
      </c>
      <c r="W41" s="40">
        <f>SUM(X41+Y41+Z41)</f>
        <v>1</v>
      </c>
      <c r="X41" s="38">
        <v>1</v>
      </c>
      <c r="Y41" s="41">
        <v>0</v>
      </c>
      <c r="Z41" s="39">
        <v>0</v>
      </c>
      <c r="AA41" s="62">
        <f>SUM(AB41+AC41+AD41)</f>
        <v>5</v>
      </c>
      <c r="AB41" s="38">
        <v>4</v>
      </c>
      <c r="AC41" s="41">
        <v>1</v>
      </c>
      <c r="AD41" s="39">
        <v>0</v>
      </c>
      <c r="AE41" s="43">
        <v>5</v>
      </c>
      <c r="AF41" s="39">
        <v>0</v>
      </c>
      <c r="AG41" s="38">
        <v>0</v>
      </c>
      <c r="AH41" s="39">
        <v>0</v>
      </c>
      <c r="AI41" s="47">
        <v>51</v>
      </c>
      <c r="AJ41" s="45">
        <v>0</v>
      </c>
      <c r="AK41" s="39">
        <v>0</v>
      </c>
      <c r="AL41" s="45">
        <v>1</v>
      </c>
      <c r="AM41" s="39">
        <v>0</v>
      </c>
      <c r="AN41" s="48"/>
      <c r="AO41" s="48"/>
      <c r="AP41" s="48">
        <v>28</v>
      </c>
      <c r="AQ41" s="48"/>
      <c r="AR41" s="49"/>
      <c r="AS41" s="50"/>
      <c r="AT41" s="58"/>
      <c r="AU41" s="59"/>
      <c r="AV41" s="51"/>
      <c r="AW41" s="45"/>
      <c r="AX41" s="39"/>
      <c r="AY41" s="128" t="str">
        <f t="shared" si="5"/>
        <v/>
      </c>
      <c r="AZ41" s="52"/>
      <c r="BA41" s="52"/>
      <c r="BB41" s="52"/>
      <c r="BC41" s="52"/>
      <c r="BD41" s="52"/>
      <c r="BE41" s="52"/>
      <c r="BF41" s="52"/>
      <c r="BG41" s="52"/>
      <c r="BH41" s="52"/>
      <c r="BI41" s="13"/>
      <c r="BJ41" s="13"/>
      <c r="BK41" s="13"/>
      <c r="BL41" s="13"/>
      <c r="BM41" s="13"/>
      <c r="BX41" s="2"/>
      <c r="CA41" s="53" t="str">
        <f t="shared" si="9"/>
        <v/>
      </c>
      <c r="CB41" s="53" t="str">
        <f t="shared" si="10"/>
        <v/>
      </c>
      <c r="CC41" s="53" t="str">
        <f t="shared" si="11"/>
        <v/>
      </c>
      <c r="CD41" s="53" t="str">
        <f t="shared" si="12"/>
        <v/>
      </c>
      <c r="CE41" s="53" t="str">
        <f t="shared" si="13"/>
        <v/>
      </c>
      <c r="CF41" s="53"/>
      <c r="CG41" s="54">
        <f t="shared" si="6"/>
        <v>0</v>
      </c>
      <c r="CH41" s="54">
        <f t="shared" si="7"/>
        <v>0</v>
      </c>
      <c r="CI41" s="54">
        <f t="shared" si="2"/>
        <v>0</v>
      </c>
      <c r="CJ41" s="54">
        <f t="shared" si="3"/>
        <v>0</v>
      </c>
      <c r="CK41" s="54">
        <f t="shared" si="4"/>
        <v>0</v>
      </c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 ht="16.350000000000001" customHeight="1" x14ac:dyDescent="0.2">
      <c r="A42" s="40" t="s">
        <v>43</v>
      </c>
      <c r="B42" s="32">
        <f t="shared" si="14"/>
        <v>96</v>
      </c>
      <c r="C42" s="38">
        <v>0</v>
      </c>
      <c r="D42" s="41">
        <v>0</v>
      </c>
      <c r="E42" s="41">
        <v>0</v>
      </c>
      <c r="F42" s="41">
        <v>5</v>
      </c>
      <c r="G42" s="41">
        <v>6</v>
      </c>
      <c r="H42" s="41">
        <v>5</v>
      </c>
      <c r="I42" s="41">
        <v>7</v>
      </c>
      <c r="J42" s="41">
        <v>17</v>
      </c>
      <c r="K42" s="41">
        <v>8</v>
      </c>
      <c r="L42" s="41">
        <v>11</v>
      </c>
      <c r="M42" s="41">
        <v>10</v>
      </c>
      <c r="N42" s="41">
        <v>11</v>
      </c>
      <c r="O42" s="41">
        <v>7</v>
      </c>
      <c r="P42" s="41">
        <v>5</v>
      </c>
      <c r="Q42" s="41">
        <v>3</v>
      </c>
      <c r="R42" s="41">
        <v>1</v>
      </c>
      <c r="S42" s="39">
        <v>0</v>
      </c>
      <c r="T42" s="55">
        <v>96</v>
      </c>
      <c r="U42" s="38">
        <v>48</v>
      </c>
      <c r="V42" s="39">
        <v>48</v>
      </c>
      <c r="W42" s="40">
        <f t="shared" ref="W42:W67" si="15">SUM(X42+Y42+Z42)</f>
        <v>0</v>
      </c>
      <c r="X42" s="38">
        <v>0</v>
      </c>
      <c r="Y42" s="41">
        <v>0</v>
      </c>
      <c r="Z42" s="39">
        <v>0</v>
      </c>
      <c r="AA42" s="62">
        <f>SUM(AB42+AC42+AD42)</f>
        <v>15</v>
      </c>
      <c r="AB42" s="38">
        <v>8</v>
      </c>
      <c r="AC42" s="41">
        <v>7</v>
      </c>
      <c r="AD42" s="39">
        <v>0</v>
      </c>
      <c r="AE42" s="43">
        <v>4</v>
      </c>
      <c r="AF42" s="39">
        <v>4</v>
      </c>
      <c r="AG42" s="38">
        <v>3</v>
      </c>
      <c r="AH42" s="55">
        <v>5</v>
      </c>
      <c r="AI42" s="47">
        <v>212</v>
      </c>
      <c r="AJ42" s="45">
        <v>0</v>
      </c>
      <c r="AK42" s="39">
        <v>0</v>
      </c>
      <c r="AL42" s="45">
        <v>0</v>
      </c>
      <c r="AM42" s="39">
        <v>3</v>
      </c>
      <c r="AN42" s="48"/>
      <c r="AO42" s="48"/>
      <c r="AP42" s="48"/>
      <c r="AQ42" s="48"/>
      <c r="AR42" s="49"/>
      <c r="AS42" s="50"/>
      <c r="AT42" s="58"/>
      <c r="AU42" s="59"/>
      <c r="AV42" s="51"/>
      <c r="AW42" s="45"/>
      <c r="AX42" s="39"/>
      <c r="AY42" s="128" t="str">
        <f t="shared" si="5"/>
        <v/>
      </c>
      <c r="AZ42" s="52"/>
      <c r="BA42" s="52"/>
      <c r="BB42" s="52"/>
      <c r="BC42" s="52"/>
      <c r="BD42" s="52"/>
      <c r="BE42" s="52"/>
      <c r="BF42" s="52"/>
      <c r="BG42" s="52"/>
      <c r="BH42" s="52"/>
      <c r="BI42" s="13"/>
      <c r="BJ42" s="13"/>
      <c r="BK42" s="13"/>
      <c r="BL42" s="13"/>
      <c r="BM42" s="13"/>
      <c r="BX42" s="2"/>
      <c r="CA42" s="53" t="str">
        <f t="shared" si="9"/>
        <v/>
      </c>
      <c r="CB42" s="53" t="str">
        <f t="shared" si="10"/>
        <v/>
      </c>
      <c r="CC42" s="53" t="str">
        <f t="shared" si="11"/>
        <v/>
      </c>
      <c r="CD42" s="53" t="str">
        <f t="shared" si="12"/>
        <v/>
      </c>
      <c r="CE42" s="53" t="str">
        <f t="shared" si="13"/>
        <v/>
      </c>
      <c r="CF42" s="53"/>
      <c r="CG42" s="54">
        <f t="shared" si="6"/>
        <v>0</v>
      </c>
      <c r="CH42" s="54">
        <f t="shared" si="7"/>
        <v>0</v>
      </c>
      <c r="CI42" s="54">
        <f t="shared" si="2"/>
        <v>0</v>
      </c>
      <c r="CJ42" s="54">
        <f t="shared" si="3"/>
        <v>0</v>
      </c>
      <c r="CK42" s="54">
        <f t="shared" si="4"/>
        <v>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 ht="16.350000000000001" customHeight="1" x14ac:dyDescent="0.2">
      <c r="A43" s="40" t="s">
        <v>44</v>
      </c>
      <c r="B43" s="32">
        <f t="shared" si="14"/>
        <v>17</v>
      </c>
      <c r="C43" s="38">
        <v>4</v>
      </c>
      <c r="D43" s="41">
        <v>7</v>
      </c>
      <c r="E43" s="41">
        <v>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39">
        <v>0</v>
      </c>
      <c r="T43" s="55">
        <v>17</v>
      </c>
      <c r="U43" s="38">
        <v>11</v>
      </c>
      <c r="V43" s="39">
        <v>6</v>
      </c>
      <c r="W43" s="40">
        <f t="shared" si="15"/>
        <v>7</v>
      </c>
      <c r="X43" s="38">
        <v>1</v>
      </c>
      <c r="Y43" s="41">
        <v>6</v>
      </c>
      <c r="Z43" s="39">
        <v>0</v>
      </c>
      <c r="AA43" s="62">
        <f t="shared" ref="AA43:AA70" si="16">SUM(AB43+AC43+AD43)</f>
        <v>0</v>
      </c>
      <c r="AB43" s="38">
        <v>0</v>
      </c>
      <c r="AC43" s="41">
        <v>0</v>
      </c>
      <c r="AD43" s="39">
        <v>0</v>
      </c>
      <c r="AE43" s="43">
        <v>0</v>
      </c>
      <c r="AF43" s="48">
        <v>0</v>
      </c>
      <c r="AG43" s="38">
        <v>1</v>
      </c>
      <c r="AH43" s="55">
        <v>2</v>
      </c>
      <c r="AI43" s="47">
        <v>0</v>
      </c>
      <c r="AJ43" s="45">
        <v>0</v>
      </c>
      <c r="AK43" s="39">
        <v>0</v>
      </c>
      <c r="AL43" s="45">
        <v>3</v>
      </c>
      <c r="AM43" s="39">
        <v>0</v>
      </c>
      <c r="AN43" s="48"/>
      <c r="AO43" s="48"/>
      <c r="AP43" s="48"/>
      <c r="AQ43" s="48"/>
      <c r="AR43" s="49"/>
      <c r="AS43" s="50"/>
      <c r="AT43" s="58"/>
      <c r="AU43" s="59"/>
      <c r="AV43" s="51"/>
      <c r="AW43" s="45"/>
      <c r="AX43" s="39"/>
      <c r="AY43" s="128" t="str">
        <f t="shared" si="5"/>
        <v/>
      </c>
      <c r="AZ43" s="52"/>
      <c r="BA43" s="52"/>
      <c r="BB43" s="52"/>
      <c r="BC43" s="52"/>
      <c r="BD43" s="52"/>
      <c r="BE43" s="52"/>
      <c r="BF43" s="52"/>
      <c r="BG43" s="52"/>
      <c r="BH43" s="52"/>
      <c r="BI43" s="13"/>
      <c r="BJ43" s="13"/>
      <c r="BK43" s="13"/>
      <c r="BL43" s="13"/>
      <c r="BM43" s="13"/>
      <c r="BX43" s="2"/>
      <c r="CA43" s="53" t="str">
        <f t="shared" si="9"/>
        <v/>
      </c>
      <c r="CB43" s="53" t="str">
        <f t="shared" si="10"/>
        <v/>
      </c>
      <c r="CC43" s="53" t="str">
        <f t="shared" si="11"/>
        <v/>
      </c>
      <c r="CD43" s="53" t="str">
        <f t="shared" si="12"/>
        <v/>
      </c>
      <c r="CE43" s="53" t="str">
        <f t="shared" si="13"/>
        <v/>
      </c>
      <c r="CF43" s="53"/>
      <c r="CG43" s="54">
        <f t="shared" si="6"/>
        <v>0</v>
      </c>
      <c r="CH43" s="54">
        <f t="shared" si="7"/>
        <v>0</v>
      </c>
      <c r="CI43" s="54">
        <f t="shared" si="2"/>
        <v>0</v>
      </c>
      <c r="CJ43" s="54">
        <f t="shared" si="3"/>
        <v>0</v>
      </c>
      <c r="CK43" s="54">
        <f t="shared" si="4"/>
        <v>0</v>
      </c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16.350000000000001" customHeight="1" x14ac:dyDescent="0.2">
      <c r="A44" s="40" t="s">
        <v>45</v>
      </c>
      <c r="B44" s="32">
        <f t="shared" si="14"/>
        <v>396</v>
      </c>
      <c r="C44" s="38">
        <v>0</v>
      </c>
      <c r="D44" s="41">
        <v>0</v>
      </c>
      <c r="E44" s="41">
        <v>1</v>
      </c>
      <c r="F44" s="41">
        <v>8</v>
      </c>
      <c r="G44" s="41">
        <v>7</v>
      </c>
      <c r="H44" s="41">
        <v>9</v>
      </c>
      <c r="I44" s="41">
        <v>15</v>
      </c>
      <c r="J44" s="41">
        <v>20</v>
      </c>
      <c r="K44" s="41">
        <v>26</v>
      </c>
      <c r="L44" s="41">
        <v>51</v>
      </c>
      <c r="M44" s="41">
        <v>42</v>
      </c>
      <c r="N44" s="41">
        <v>33</v>
      </c>
      <c r="O44" s="41">
        <v>47</v>
      </c>
      <c r="P44" s="41">
        <v>44</v>
      </c>
      <c r="Q44" s="41">
        <v>39</v>
      </c>
      <c r="R44" s="41">
        <v>28</v>
      </c>
      <c r="S44" s="39">
        <v>26</v>
      </c>
      <c r="T44" s="55">
        <v>396</v>
      </c>
      <c r="U44" s="38">
        <v>111</v>
      </c>
      <c r="V44" s="39">
        <v>285</v>
      </c>
      <c r="W44" s="40">
        <f t="shared" si="15"/>
        <v>0</v>
      </c>
      <c r="X44" s="38"/>
      <c r="Y44" s="41"/>
      <c r="Z44" s="39"/>
      <c r="AA44" s="62">
        <f t="shared" si="16"/>
        <v>157</v>
      </c>
      <c r="AB44" s="38">
        <v>46</v>
      </c>
      <c r="AC44" s="41">
        <v>111</v>
      </c>
      <c r="AD44" s="39">
        <v>0</v>
      </c>
      <c r="AE44" s="43">
        <v>46</v>
      </c>
      <c r="AF44" s="66">
        <v>15</v>
      </c>
      <c r="AG44" s="38"/>
      <c r="AH44" s="55"/>
      <c r="AI44" s="55">
        <v>112</v>
      </c>
      <c r="AJ44" s="45">
        <v>0</v>
      </c>
      <c r="AK44" s="39">
        <v>31</v>
      </c>
      <c r="AL44" s="45">
        <v>1</v>
      </c>
      <c r="AM44" s="39">
        <v>41</v>
      </c>
      <c r="AN44" s="48"/>
      <c r="AO44" s="48"/>
      <c r="AP44" s="48"/>
      <c r="AQ44" s="48"/>
      <c r="AR44" s="49"/>
      <c r="AS44" s="50"/>
      <c r="AT44" s="58"/>
      <c r="AU44" s="59"/>
      <c r="AV44" s="51"/>
      <c r="AW44" s="45"/>
      <c r="AX44" s="39"/>
      <c r="AY44" s="128" t="str">
        <f t="shared" si="5"/>
        <v/>
      </c>
      <c r="AZ44" s="52"/>
      <c r="BA44" s="52"/>
      <c r="BB44" s="52"/>
      <c r="BC44" s="52"/>
      <c r="BD44" s="52"/>
      <c r="BE44" s="52"/>
      <c r="BF44" s="52"/>
      <c r="BG44" s="52"/>
      <c r="BH44" s="52"/>
      <c r="BI44" s="13"/>
      <c r="BJ44" s="13"/>
      <c r="BK44" s="13"/>
      <c r="BL44" s="13"/>
      <c r="BM44" s="13"/>
      <c r="BX44" s="2"/>
      <c r="CA44" s="53" t="str">
        <f t="shared" si="9"/>
        <v/>
      </c>
      <c r="CB44" s="53" t="str">
        <f t="shared" si="10"/>
        <v/>
      </c>
      <c r="CC44" s="53" t="str">
        <f t="shared" si="11"/>
        <v/>
      </c>
      <c r="CD44" s="53" t="str">
        <f t="shared" si="12"/>
        <v/>
      </c>
      <c r="CE44" s="53" t="str">
        <f t="shared" si="13"/>
        <v/>
      </c>
      <c r="CF44" s="53"/>
      <c r="CG44" s="54">
        <f t="shared" si="6"/>
        <v>0</v>
      </c>
      <c r="CH44" s="54">
        <f t="shared" si="7"/>
        <v>0</v>
      </c>
      <c r="CI44" s="54">
        <f t="shared" si="2"/>
        <v>0</v>
      </c>
      <c r="CJ44" s="54">
        <f t="shared" si="3"/>
        <v>0</v>
      </c>
      <c r="CK44" s="54">
        <f t="shared" si="4"/>
        <v>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16.350000000000001" customHeight="1" x14ac:dyDescent="0.2">
      <c r="A45" s="67" t="s">
        <v>46</v>
      </c>
      <c r="B45" s="32">
        <f t="shared" si="14"/>
        <v>0</v>
      </c>
      <c r="C45" s="65"/>
      <c r="D45" s="64"/>
      <c r="E45" s="64"/>
      <c r="F45" s="6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39"/>
      <c r="T45" s="55"/>
      <c r="U45" s="38"/>
      <c r="V45" s="39"/>
      <c r="W45" s="40">
        <f t="shared" si="15"/>
        <v>0</v>
      </c>
      <c r="X45" s="38"/>
      <c r="Y45" s="41"/>
      <c r="Z45" s="39"/>
      <c r="AA45" s="62">
        <f t="shared" si="16"/>
        <v>0</v>
      </c>
      <c r="AB45" s="38"/>
      <c r="AC45" s="41"/>
      <c r="AD45" s="39"/>
      <c r="AE45" s="43"/>
      <c r="AF45" s="39">
        <v>0</v>
      </c>
      <c r="AG45" s="38"/>
      <c r="AH45" s="39"/>
      <c r="AI45" s="47"/>
      <c r="AJ45" s="45"/>
      <c r="AK45" s="39"/>
      <c r="AL45" s="45"/>
      <c r="AM45" s="39"/>
      <c r="AN45" s="48"/>
      <c r="AO45" s="48"/>
      <c r="AP45" s="48"/>
      <c r="AQ45" s="48"/>
      <c r="AR45" s="49"/>
      <c r="AS45" s="50"/>
      <c r="AT45" s="58"/>
      <c r="AU45" s="59"/>
      <c r="AV45" s="51"/>
      <c r="AW45" s="45"/>
      <c r="AX45" s="39"/>
      <c r="AY45" s="128" t="str">
        <f t="shared" si="5"/>
        <v/>
      </c>
      <c r="AZ45" s="52"/>
      <c r="BA45" s="52"/>
      <c r="BB45" s="52"/>
      <c r="BC45" s="52"/>
      <c r="BD45" s="52"/>
      <c r="BE45" s="52"/>
      <c r="BF45" s="52"/>
      <c r="BG45" s="52"/>
      <c r="BH45" s="52"/>
      <c r="BI45" s="13"/>
      <c r="BJ45" s="13"/>
      <c r="BK45" s="13"/>
      <c r="BL45" s="13"/>
      <c r="BM45" s="13"/>
      <c r="BX45" s="2"/>
      <c r="CA45" s="53" t="str">
        <f t="shared" si="9"/>
        <v/>
      </c>
      <c r="CB45" s="53" t="str">
        <f t="shared" si="10"/>
        <v/>
      </c>
      <c r="CC45" s="53" t="str">
        <f t="shared" si="11"/>
        <v/>
      </c>
      <c r="CD45" s="53" t="str">
        <f t="shared" si="12"/>
        <v/>
      </c>
      <c r="CE45" s="53" t="str">
        <f t="shared" si="13"/>
        <v/>
      </c>
      <c r="CF45" s="53"/>
      <c r="CG45" s="54">
        <f t="shared" si="6"/>
        <v>0</v>
      </c>
      <c r="CH45" s="54">
        <f t="shared" si="7"/>
        <v>0</v>
      </c>
      <c r="CI45" s="54">
        <f t="shared" si="2"/>
        <v>0</v>
      </c>
      <c r="CJ45" s="54">
        <f t="shared" si="3"/>
        <v>0</v>
      </c>
      <c r="CK45" s="54">
        <f t="shared" si="4"/>
        <v>0</v>
      </c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16.350000000000001" customHeight="1" x14ac:dyDescent="0.2">
      <c r="A46" s="68" t="s">
        <v>47</v>
      </c>
      <c r="B46" s="32">
        <f t="shared" si="14"/>
        <v>0</v>
      </c>
      <c r="C46" s="65"/>
      <c r="D46" s="64"/>
      <c r="E46" s="64"/>
      <c r="F46" s="6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9"/>
      <c r="T46" s="55"/>
      <c r="U46" s="38"/>
      <c r="V46" s="39"/>
      <c r="W46" s="40">
        <f t="shared" si="15"/>
        <v>0</v>
      </c>
      <c r="X46" s="38"/>
      <c r="Y46" s="41"/>
      <c r="Z46" s="39"/>
      <c r="AA46" s="62">
        <f t="shared" si="16"/>
        <v>0</v>
      </c>
      <c r="AB46" s="38"/>
      <c r="AC46" s="41"/>
      <c r="AD46" s="39"/>
      <c r="AE46" s="43"/>
      <c r="AF46" s="66">
        <v>0</v>
      </c>
      <c r="AG46" s="38"/>
      <c r="AH46" s="39"/>
      <c r="AI46" s="47"/>
      <c r="AJ46" s="45"/>
      <c r="AK46" s="39"/>
      <c r="AL46" s="38"/>
      <c r="AM46" s="55"/>
      <c r="AN46" s="48"/>
      <c r="AO46" s="48"/>
      <c r="AP46" s="48"/>
      <c r="AQ46" s="48"/>
      <c r="AR46" s="49"/>
      <c r="AS46" s="50"/>
      <c r="AT46" s="58"/>
      <c r="AU46" s="59"/>
      <c r="AV46" s="51"/>
      <c r="AW46" s="38"/>
      <c r="AX46" s="55"/>
      <c r="AY46" s="128" t="str">
        <f t="shared" si="5"/>
        <v/>
      </c>
      <c r="AZ46" s="52"/>
      <c r="BA46" s="52"/>
      <c r="BB46" s="52"/>
      <c r="BC46" s="52"/>
      <c r="BD46" s="52"/>
      <c r="BE46" s="52"/>
      <c r="BF46" s="52"/>
      <c r="BG46" s="52"/>
      <c r="BH46" s="52"/>
      <c r="BI46" s="13"/>
      <c r="BJ46" s="13"/>
      <c r="BK46" s="13"/>
      <c r="BL46" s="13"/>
      <c r="BM46" s="13"/>
      <c r="BX46" s="2"/>
      <c r="CA46" s="53" t="str">
        <f t="shared" si="9"/>
        <v/>
      </c>
      <c r="CB46" s="53" t="str">
        <f t="shared" si="10"/>
        <v/>
      </c>
      <c r="CC46" s="53" t="str">
        <f t="shared" si="11"/>
        <v/>
      </c>
      <c r="CD46" s="53" t="str">
        <f t="shared" si="12"/>
        <v/>
      </c>
      <c r="CE46" s="53" t="str">
        <f t="shared" si="13"/>
        <v/>
      </c>
      <c r="CF46" s="53"/>
      <c r="CG46" s="54">
        <f t="shared" si="6"/>
        <v>0</v>
      </c>
      <c r="CH46" s="54">
        <f t="shared" si="7"/>
        <v>0</v>
      </c>
      <c r="CI46" s="54">
        <f t="shared" si="2"/>
        <v>0</v>
      </c>
      <c r="CJ46" s="54">
        <f t="shared" si="3"/>
        <v>0</v>
      </c>
      <c r="CK46" s="54">
        <f t="shared" si="4"/>
        <v>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16.350000000000001" customHeight="1" x14ac:dyDescent="0.2">
      <c r="A47" s="40" t="s">
        <v>48</v>
      </c>
      <c r="B47" s="32">
        <f t="shared" si="14"/>
        <v>0</v>
      </c>
      <c r="C47" s="65"/>
      <c r="D47" s="64"/>
      <c r="E47" s="64"/>
      <c r="F47" s="64"/>
      <c r="G47" s="64"/>
      <c r="H47" s="64"/>
      <c r="I47" s="64"/>
      <c r="J47" s="64"/>
      <c r="K47" s="64"/>
      <c r="L47" s="41"/>
      <c r="M47" s="41"/>
      <c r="N47" s="41"/>
      <c r="O47" s="41"/>
      <c r="P47" s="41"/>
      <c r="Q47" s="41"/>
      <c r="R47" s="41"/>
      <c r="S47" s="39"/>
      <c r="T47" s="55"/>
      <c r="U47" s="38"/>
      <c r="V47" s="39"/>
      <c r="W47" s="40">
        <f t="shared" si="15"/>
        <v>0</v>
      </c>
      <c r="X47" s="38"/>
      <c r="Y47" s="41"/>
      <c r="Z47" s="39"/>
      <c r="AA47" s="62">
        <f t="shared" si="16"/>
        <v>0</v>
      </c>
      <c r="AB47" s="38"/>
      <c r="AC47" s="41"/>
      <c r="AD47" s="39"/>
      <c r="AE47" s="43"/>
      <c r="AF47" s="39">
        <v>0</v>
      </c>
      <c r="AG47" s="38"/>
      <c r="AH47" s="39"/>
      <c r="AI47" s="47"/>
      <c r="AJ47" s="45"/>
      <c r="AK47" s="39"/>
      <c r="AL47" s="38"/>
      <c r="AM47" s="55"/>
      <c r="AN47" s="48"/>
      <c r="AO47" s="48"/>
      <c r="AP47" s="48"/>
      <c r="AQ47" s="48"/>
      <c r="AR47" s="49"/>
      <c r="AS47" s="50"/>
      <c r="AT47" s="58"/>
      <c r="AU47" s="59"/>
      <c r="AV47" s="51"/>
      <c r="AW47" s="38"/>
      <c r="AX47" s="55"/>
      <c r="AY47" s="128" t="str">
        <f t="shared" si="5"/>
        <v/>
      </c>
      <c r="AZ47" s="52"/>
      <c r="BA47" s="52"/>
      <c r="BB47" s="52"/>
      <c r="BC47" s="52"/>
      <c r="BD47" s="52"/>
      <c r="BE47" s="52"/>
      <c r="BF47" s="52"/>
      <c r="BG47" s="52"/>
      <c r="BH47" s="52"/>
      <c r="BI47" s="13"/>
      <c r="BJ47" s="13"/>
      <c r="BK47" s="13"/>
      <c r="BL47" s="13"/>
      <c r="BM47" s="13"/>
      <c r="BX47" s="2"/>
      <c r="CA47" s="53" t="str">
        <f t="shared" si="9"/>
        <v/>
      </c>
      <c r="CB47" s="53" t="str">
        <f t="shared" si="10"/>
        <v/>
      </c>
      <c r="CC47" s="53" t="str">
        <f t="shared" si="11"/>
        <v/>
      </c>
      <c r="CD47" s="53" t="str">
        <f t="shared" si="12"/>
        <v/>
      </c>
      <c r="CE47" s="53" t="str">
        <f t="shared" si="13"/>
        <v/>
      </c>
      <c r="CF47" s="53"/>
      <c r="CG47" s="54">
        <f t="shared" si="6"/>
        <v>0</v>
      </c>
      <c r="CH47" s="54">
        <f t="shared" si="7"/>
        <v>0</v>
      </c>
      <c r="CI47" s="54">
        <f t="shared" si="2"/>
        <v>0</v>
      </c>
      <c r="CJ47" s="54">
        <f t="shared" si="3"/>
        <v>0</v>
      </c>
      <c r="CK47" s="54">
        <f t="shared" si="4"/>
        <v>0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6.350000000000001" customHeight="1" x14ac:dyDescent="0.2">
      <c r="A48" s="40" t="s">
        <v>49</v>
      </c>
      <c r="B48" s="32">
        <f t="shared" si="14"/>
        <v>0</v>
      </c>
      <c r="C48" s="65"/>
      <c r="D48" s="64"/>
      <c r="E48" s="64"/>
      <c r="F48" s="6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9"/>
      <c r="T48" s="51"/>
      <c r="U48" s="58"/>
      <c r="V48" s="48"/>
      <c r="W48" s="31">
        <f t="shared" si="15"/>
        <v>0</v>
      </c>
      <c r="X48" s="58"/>
      <c r="Y48" s="59"/>
      <c r="Z48" s="48"/>
      <c r="AA48" s="62">
        <f t="shared" si="16"/>
        <v>0</v>
      </c>
      <c r="AB48" s="38"/>
      <c r="AC48" s="41"/>
      <c r="AD48" s="39"/>
      <c r="AE48" s="43"/>
      <c r="AF48" s="39">
        <v>0</v>
      </c>
      <c r="AG48" s="38"/>
      <c r="AH48" s="39"/>
      <c r="AI48" s="47"/>
      <c r="AJ48" s="45"/>
      <c r="AK48" s="39"/>
      <c r="AL48" s="38"/>
      <c r="AM48" s="55"/>
      <c r="AN48" s="48"/>
      <c r="AO48" s="48"/>
      <c r="AP48" s="48"/>
      <c r="AQ48" s="48"/>
      <c r="AR48" s="49"/>
      <c r="AS48" s="50"/>
      <c r="AT48" s="58"/>
      <c r="AU48" s="59"/>
      <c r="AV48" s="51"/>
      <c r="AW48" s="38"/>
      <c r="AX48" s="55"/>
      <c r="AY48" s="128" t="str">
        <f t="shared" si="5"/>
        <v/>
      </c>
      <c r="AZ48" s="52"/>
      <c r="BA48" s="52"/>
      <c r="BB48" s="52"/>
      <c r="BC48" s="52"/>
      <c r="BD48" s="52"/>
      <c r="BE48" s="52"/>
      <c r="BF48" s="52"/>
      <c r="BG48" s="52"/>
      <c r="BH48" s="52"/>
      <c r="BI48" s="13"/>
      <c r="BJ48" s="13"/>
      <c r="BK48" s="13"/>
      <c r="BL48" s="13"/>
      <c r="BM48" s="13"/>
      <c r="BX48" s="2"/>
      <c r="CA48" s="53" t="str">
        <f t="shared" si="9"/>
        <v/>
      </c>
      <c r="CB48" s="53" t="str">
        <f t="shared" si="10"/>
        <v/>
      </c>
      <c r="CC48" s="53" t="str">
        <f t="shared" si="11"/>
        <v/>
      </c>
      <c r="CD48" s="53" t="str">
        <f t="shared" si="12"/>
        <v/>
      </c>
      <c r="CE48" s="53" t="str">
        <f t="shared" si="13"/>
        <v/>
      </c>
      <c r="CF48" s="53"/>
      <c r="CG48" s="54">
        <f t="shared" si="6"/>
        <v>0</v>
      </c>
      <c r="CH48" s="54">
        <f t="shared" si="7"/>
        <v>0</v>
      </c>
      <c r="CI48" s="54">
        <f t="shared" si="2"/>
        <v>0</v>
      </c>
      <c r="CJ48" s="54">
        <f t="shared" si="3"/>
        <v>0</v>
      </c>
      <c r="CK48" s="54">
        <f t="shared" si="4"/>
        <v>0</v>
      </c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16.350000000000001" customHeight="1" x14ac:dyDescent="0.2">
      <c r="A49" s="40" t="s">
        <v>50</v>
      </c>
      <c r="B49" s="32">
        <f t="shared" si="14"/>
        <v>0</v>
      </c>
      <c r="C49" s="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39"/>
      <c r="T49" s="55"/>
      <c r="U49" s="38"/>
      <c r="V49" s="39"/>
      <c r="W49" s="40">
        <f t="shared" si="15"/>
        <v>0</v>
      </c>
      <c r="X49" s="38"/>
      <c r="Y49" s="41"/>
      <c r="Z49" s="39"/>
      <c r="AA49" s="62">
        <f t="shared" si="16"/>
        <v>0</v>
      </c>
      <c r="AB49" s="38"/>
      <c r="AC49" s="41"/>
      <c r="AD49" s="39"/>
      <c r="AE49" s="43"/>
      <c r="AF49" s="66">
        <v>0</v>
      </c>
      <c r="AG49" s="38"/>
      <c r="AH49" s="39"/>
      <c r="AI49" s="47"/>
      <c r="AJ49" s="45"/>
      <c r="AK49" s="39"/>
      <c r="AL49" s="45"/>
      <c r="AM49" s="39"/>
      <c r="AN49" s="48"/>
      <c r="AO49" s="48"/>
      <c r="AP49" s="48"/>
      <c r="AQ49" s="48"/>
      <c r="AR49" s="49"/>
      <c r="AS49" s="50"/>
      <c r="AT49" s="58"/>
      <c r="AU49" s="59"/>
      <c r="AV49" s="51"/>
      <c r="AW49" s="45"/>
      <c r="AX49" s="39"/>
      <c r="AY49" s="128" t="str">
        <f t="shared" si="5"/>
        <v/>
      </c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  <c r="BX49" s="2"/>
      <c r="CA49" s="53" t="str">
        <f t="shared" si="9"/>
        <v/>
      </c>
      <c r="CB49" s="53" t="str">
        <f t="shared" si="10"/>
        <v/>
      </c>
      <c r="CC49" s="53" t="str">
        <f t="shared" si="11"/>
        <v/>
      </c>
      <c r="CD49" s="53" t="str">
        <f t="shared" si="12"/>
        <v/>
      </c>
      <c r="CE49" s="53" t="str">
        <f t="shared" si="13"/>
        <v/>
      </c>
      <c r="CF49" s="53"/>
      <c r="CG49" s="54">
        <f t="shared" si="6"/>
        <v>0</v>
      </c>
      <c r="CH49" s="54">
        <f t="shared" si="7"/>
        <v>0</v>
      </c>
      <c r="CI49" s="54">
        <f t="shared" si="2"/>
        <v>0</v>
      </c>
      <c r="CJ49" s="54">
        <f t="shared" si="3"/>
        <v>0</v>
      </c>
      <c r="CK49" s="54">
        <f t="shared" si="4"/>
        <v>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6.350000000000001" customHeight="1" x14ac:dyDescent="0.2">
      <c r="A50" s="40" t="s">
        <v>51</v>
      </c>
      <c r="B50" s="32">
        <f t="shared" si="14"/>
        <v>36</v>
      </c>
      <c r="C50" s="38">
        <v>0</v>
      </c>
      <c r="D50" s="41">
        <v>0</v>
      </c>
      <c r="E50" s="41">
        <v>0</v>
      </c>
      <c r="F50" s="41">
        <v>0</v>
      </c>
      <c r="G50" s="41">
        <v>1</v>
      </c>
      <c r="H50" s="41">
        <v>1</v>
      </c>
      <c r="I50" s="41">
        <v>0</v>
      </c>
      <c r="J50" s="41">
        <v>1</v>
      </c>
      <c r="K50" s="41">
        <v>0</v>
      </c>
      <c r="L50" s="41">
        <v>0</v>
      </c>
      <c r="M50" s="41">
        <v>2</v>
      </c>
      <c r="N50" s="41">
        <v>5</v>
      </c>
      <c r="O50" s="41">
        <v>3</v>
      </c>
      <c r="P50" s="41">
        <v>6</v>
      </c>
      <c r="Q50" s="41">
        <v>6</v>
      </c>
      <c r="R50" s="41">
        <v>5</v>
      </c>
      <c r="S50" s="39">
        <v>6</v>
      </c>
      <c r="T50" s="55">
        <v>36</v>
      </c>
      <c r="U50" s="38">
        <v>22</v>
      </c>
      <c r="V50" s="39">
        <v>14</v>
      </c>
      <c r="W50" s="40">
        <f t="shared" si="15"/>
        <v>0</v>
      </c>
      <c r="X50" s="38"/>
      <c r="Y50" s="41"/>
      <c r="Z50" s="39"/>
      <c r="AA50" s="62">
        <f t="shared" si="16"/>
        <v>26</v>
      </c>
      <c r="AB50" s="38">
        <v>1</v>
      </c>
      <c r="AC50" s="41">
        <v>25</v>
      </c>
      <c r="AD50" s="39">
        <v>0</v>
      </c>
      <c r="AE50" s="43">
        <v>1</v>
      </c>
      <c r="AF50" s="39">
        <v>0</v>
      </c>
      <c r="AG50" s="38"/>
      <c r="AH50" s="39"/>
      <c r="AI50" s="47"/>
      <c r="AJ50" s="45">
        <v>0</v>
      </c>
      <c r="AK50" s="39">
        <v>9</v>
      </c>
      <c r="AL50" s="45">
        <v>0</v>
      </c>
      <c r="AM50" s="39">
        <v>3</v>
      </c>
      <c r="AN50" s="48"/>
      <c r="AO50" s="48"/>
      <c r="AP50" s="48"/>
      <c r="AQ50" s="48"/>
      <c r="AR50" s="49"/>
      <c r="AS50" s="50"/>
      <c r="AT50" s="58"/>
      <c r="AU50" s="59"/>
      <c r="AV50" s="51"/>
      <c r="AW50" s="45"/>
      <c r="AX50" s="39"/>
      <c r="AY50" s="128" t="str">
        <f t="shared" si="5"/>
        <v/>
      </c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  <c r="BX50" s="2"/>
      <c r="CA50" s="53" t="str">
        <f t="shared" si="9"/>
        <v/>
      </c>
      <c r="CB50" s="53" t="str">
        <f t="shared" si="10"/>
        <v/>
      </c>
      <c r="CC50" s="53" t="str">
        <f t="shared" si="11"/>
        <v/>
      </c>
      <c r="CD50" s="53" t="str">
        <f t="shared" si="12"/>
        <v/>
      </c>
      <c r="CE50" s="53" t="str">
        <f t="shared" si="13"/>
        <v/>
      </c>
      <c r="CF50" s="53"/>
      <c r="CG50" s="54">
        <f t="shared" si="6"/>
        <v>0</v>
      </c>
      <c r="CH50" s="54">
        <f t="shared" si="7"/>
        <v>0</v>
      </c>
      <c r="CI50" s="54">
        <f t="shared" si="2"/>
        <v>0</v>
      </c>
      <c r="CJ50" s="54">
        <f t="shared" si="3"/>
        <v>0</v>
      </c>
      <c r="CK50" s="54">
        <f t="shared" si="4"/>
        <v>0</v>
      </c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16.350000000000001" customHeight="1" x14ac:dyDescent="0.2">
      <c r="A51" s="40" t="s">
        <v>52</v>
      </c>
      <c r="B51" s="32">
        <f t="shared" si="14"/>
        <v>0</v>
      </c>
      <c r="C51" s="3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39"/>
      <c r="T51" s="55"/>
      <c r="U51" s="38"/>
      <c r="V51" s="39"/>
      <c r="W51" s="40">
        <f t="shared" si="15"/>
        <v>0</v>
      </c>
      <c r="X51" s="38"/>
      <c r="Y51" s="41"/>
      <c r="Z51" s="39"/>
      <c r="AA51" s="62">
        <f t="shared" si="16"/>
        <v>0</v>
      </c>
      <c r="AB51" s="38"/>
      <c r="AC51" s="41"/>
      <c r="AD51" s="39"/>
      <c r="AE51" s="43"/>
      <c r="AF51" s="57">
        <v>0</v>
      </c>
      <c r="AG51" s="38"/>
      <c r="AH51" s="39"/>
      <c r="AI51" s="47"/>
      <c r="AJ51" s="45"/>
      <c r="AK51" s="39"/>
      <c r="AL51" s="69"/>
      <c r="AM51" s="57"/>
      <c r="AN51" s="70"/>
      <c r="AO51" s="39"/>
      <c r="AP51" s="48"/>
      <c r="AQ51" s="48"/>
      <c r="AR51" s="49"/>
      <c r="AS51" s="50"/>
      <c r="AT51" s="58"/>
      <c r="AU51" s="59"/>
      <c r="AV51" s="51"/>
      <c r="AW51" s="69"/>
      <c r="AX51" s="57"/>
      <c r="AY51" s="128" t="str">
        <f t="shared" si="5"/>
        <v/>
      </c>
      <c r="AZ51" s="52"/>
      <c r="BA51" s="52"/>
      <c r="BB51" s="52"/>
      <c r="BC51" s="52"/>
      <c r="BD51" s="52"/>
      <c r="BE51" s="52"/>
      <c r="BF51" s="52"/>
      <c r="BG51" s="52"/>
      <c r="BH51" s="52"/>
      <c r="BI51" s="13"/>
      <c r="BJ51" s="13"/>
      <c r="BK51" s="13"/>
      <c r="BL51" s="13"/>
      <c r="BM51" s="13"/>
      <c r="BX51" s="2"/>
      <c r="CA51" s="53" t="str">
        <f t="shared" si="9"/>
        <v/>
      </c>
      <c r="CB51" s="53" t="str">
        <f t="shared" si="10"/>
        <v/>
      </c>
      <c r="CC51" s="53" t="str">
        <f t="shared" si="11"/>
        <v/>
      </c>
      <c r="CD51" s="53" t="str">
        <f t="shared" si="12"/>
        <v/>
      </c>
      <c r="CE51" s="53" t="str">
        <f t="shared" si="13"/>
        <v/>
      </c>
      <c r="CF51" s="53"/>
      <c r="CG51" s="54">
        <f t="shared" si="6"/>
        <v>0</v>
      </c>
      <c r="CH51" s="54">
        <f t="shared" si="7"/>
        <v>0</v>
      </c>
      <c r="CI51" s="54">
        <f t="shared" si="2"/>
        <v>0</v>
      </c>
      <c r="CJ51" s="54">
        <f t="shared" si="3"/>
        <v>0</v>
      </c>
      <c r="CK51" s="54">
        <f t="shared" si="4"/>
        <v>0</v>
      </c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16.350000000000001" customHeight="1" x14ac:dyDescent="0.2">
      <c r="A52" s="40" t="s">
        <v>53</v>
      </c>
      <c r="B52" s="32">
        <f t="shared" si="14"/>
        <v>0</v>
      </c>
      <c r="C52" s="3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55"/>
      <c r="U52" s="38"/>
      <c r="V52" s="39"/>
      <c r="W52" s="40">
        <f t="shared" si="15"/>
        <v>0</v>
      </c>
      <c r="X52" s="38"/>
      <c r="Y52" s="41"/>
      <c r="Z52" s="39"/>
      <c r="AA52" s="62">
        <f t="shared" si="16"/>
        <v>0</v>
      </c>
      <c r="AB52" s="38"/>
      <c r="AC52" s="41"/>
      <c r="AD52" s="39"/>
      <c r="AE52" s="43"/>
      <c r="AF52" s="57">
        <v>0</v>
      </c>
      <c r="AG52" s="38"/>
      <c r="AH52" s="39"/>
      <c r="AI52" s="47"/>
      <c r="AJ52" s="45"/>
      <c r="AK52" s="39"/>
      <c r="AL52" s="69"/>
      <c r="AM52" s="57"/>
      <c r="AN52" s="70"/>
      <c r="AO52" s="39"/>
      <c r="AP52" s="48"/>
      <c r="AQ52" s="48"/>
      <c r="AR52" s="49"/>
      <c r="AS52" s="50"/>
      <c r="AT52" s="58"/>
      <c r="AU52" s="59"/>
      <c r="AV52" s="51"/>
      <c r="AW52" s="69"/>
      <c r="AX52" s="57"/>
      <c r="AY52" s="128" t="str">
        <f t="shared" si="5"/>
        <v/>
      </c>
      <c r="AZ52" s="52"/>
      <c r="BA52" s="52"/>
      <c r="BB52" s="52"/>
      <c r="BC52" s="52"/>
      <c r="BD52" s="52"/>
      <c r="BE52" s="52"/>
      <c r="BF52" s="52"/>
      <c r="BG52" s="52"/>
      <c r="BH52" s="52"/>
      <c r="BI52" s="13"/>
      <c r="BJ52" s="13"/>
      <c r="BK52" s="13"/>
      <c r="BL52" s="13"/>
      <c r="BM52" s="13"/>
      <c r="BX52" s="2"/>
      <c r="CA52" s="53" t="str">
        <f t="shared" si="9"/>
        <v/>
      </c>
      <c r="CB52" s="53" t="str">
        <f t="shared" si="10"/>
        <v/>
      </c>
      <c r="CC52" s="53" t="str">
        <f t="shared" si="11"/>
        <v/>
      </c>
      <c r="CD52" s="53" t="str">
        <f t="shared" si="12"/>
        <v/>
      </c>
      <c r="CE52" s="53" t="str">
        <f t="shared" si="13"/>
        <v/>
      </c>
      <c r="CF52" s="53"/>
      <c r="CG52" s="54">
        <f t="shared" si="6"/>
        <v>0</v>
      </c>
      <c r="CH52" s="54">
        <f t="shared" si="7"/>
        <v>0</v>
      </c>
      <c r="CI52" s="54">
        <f t="shared" si="2"/>
        <v>0</v>
      </c>
      <c r="CJ52" s="54">
        <f t="shared" si="3"/>
        <v>0</v>
      </c>
      <c r="CK52" s="54">
        <f t="shared" si="4"/>
        <v>0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16.350000000000001" customHeight="1" x14ac:dyDescent="0.2">
      <c r="A53" s="40" t="s">
        <v>54</v>
      </c>
      <c r="B53" s="32">
        <f t="shared" si="14"/>
        <v>0</v>
      </c>
      <c r="C53" s="3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39"/>
      <c r="T53" s="55"/>
      <c r="U53" s="38"/>
      <c r="V53" s="39"/>
      <c r="W53" s="40">
        <f t="shared" si="15"/>
        <v>0</v>
      </c>
      <c r="X53" s="38"/>
      <c r="Y53" s="41"/>
      <c r="Z53" s="39"/>
      <c r="AA53" s="62">
        <f t="shared" si="16"/>
        <v>0</v>
      </c>
      <c r="AB53" s="38"/>
      <c r="AC53" s="41"/>
      <c r="AD53" s="39"/>
      <c r="AE53" s="43"/>
      <c r="AF53" s="57">
        <v>0</v>
      </c>
      <c r="AG53" s="38"/>
      <c r="AH53" s="39"/>
      <c r="AI53" s="47"/>
      <c r="AJ53" s="45"/>
      <c r="AK53" s="39"/>
      <c r="AL53" s="69"/>
      <c r="AM53" s="57"/>
      <c r="AN53" s="70"/>
      <c r="AO53" s="39"/>
      <c r="AP53" s="48"/>
      <c r="AQ53" s="48"/>
      <c r="AR53" s="49"/>
      <c r="AS53" s="50"/>
      <c r="AT53" s="58"/>
      <c r="AU53" s="59"/>
      <c r="AV53" s="51"/>
      <c r="AW53" s="69"/>
      <c r="AX53" s="57"/>
      <c r="AY53" s="128" t="str">
        <f t="shared" si="5"/>
        <v/>
      </c>
      <c r="AZ53" s="52"/>
      <c r="BA53" s="52"/>
      <c r="BB53" s="52"/>
      <c r="BC53" s="52"/>
      <c r="BD53" s="52"/>
      <c r="BE53" s="52"/>
      <c r="BF53" s="52"/>
      <c r="BG53" s="52"/>
      <c r="BH53" s="52"/>
      <c r="BI53" s="13"/>
      <c r="BJ53" s="13"/>
      <c r="BK53" s="13"/>
      <c r="BL53" s="13"/>
      <c r="BM53" s="13"/>
      <c r="BX53" s="2"/>
      <c r="CA53" s="53" t="str">
        <f t="shared" si="9"/>
        <v/>
      </c>
      <c r="CB53" s="53" t="str">
        <f t="shared" si="10"/>
        <v/>
      </c>
      <c r="CC53" s="53" t="str">
        <f t="shared" si="11"/>
        <v/>
      </c>
      <c r="CD53" s="53" t="str">
        <f t="shared" si="12"/>
        <v/>
      </c>
      <c r="CE53" s="53" t="str">
        <f t="shared" si="13"/>
        <v/>
      </c>
      <c r="CF53" s="53"/>
      <c r="CG53" s="54">
        <f t="shared" si="6"/>
        <v>0</v>
      </c>
      <c r="CH53" s="54">
        <f t="shared" si="7"/>
        <v>0</v>
      </c>
      <c r="CI53" s="54">
        <f t="shared" si="2"/>
        <v>0</v>
      </c>
      <c r="CJ53" s="54">
        <f t="shared" si="3"/>
        <v>0</v>
      </c>
      <c r="CK53" s="54">
        <f t="shared" si="4"/>
        <v>0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16.350000000000001" customHeight="1" x14ac:dyDescent="0.2">
      <c r="A54" s="31" t="s">
        <v>55</v>
      </c>
      <c r="B54" s="32">
        <f t="shared" si="14"/>
        <v>239</v>
      </c>
      <c r="C54" s="38">
        <v>0</v>
      </c>
      <c r="D54" s="41">
        <v>0</v>
      </c>
      <c r="E54" s="41">
        <v>0</v>
      </c>
      <c r="F54" s="41">
        <v>1</v>
      </c>
      <c r="G54" s="41">
        <v>1</v>
      </c>
      <c r="H54" s="41">
        <v>3</v>
      </c>
      <c r="I54" s="41">
        <v>4</v>
      </c>
      <c r="J54" s="41">
        <v>0</v>
      </c>
      <c r="K54" s="41">
        <v>2</v>
      </c>
      <c r="L54" s="41">
        <v>8</v>
      </c>
      <c r="M54" s="41">
        <v>13</v>
      </c>
      <c r="N54" s="41">
        <v>20</v>
      </c>
      <c r="O54" s="41">
        <v>28</v>
      </c>
      <c r="P54" s="41">
        <v>49</v>
      </c>
      <c r="Q54" s="41">
        <v>34</v>
      </c>
      <c r="R54" s="41">
        <v>25</v>
      </c>
      <c r="S54" s="39">
        <v>51</v>
      </c>
      <c r="T54" s="55">
        <v>238</v>
      </c>
      <c r="U54" s="38">
        <v>108</v>
      </c>
      <c r="V54" s="39">
        <v>131</v>
      </c>
      <c r="W54" s="40">
        <f t="shared" si="15"/>
        <v>0</v>
      </c>
      <c r="X54" s="38">
        <v>0</v>
      </c>
      <c r="Y54" s="41">
        <v>0</v>
      </c>
      <c r="Z54" s="39">
        <v>0</v>
      </c>
      <c r="AA54" s="62">
        <f t="shared" si="16"/>
        <v>106</v>
      </c>
      <c r="AB54" s="38">
        <v>2</v>
      </c>
      <c r="AC54" s="41">
        <v>104</v>
      </c>
      <c r="AD54" s="39">
        <v>0</v>
      </c>
      <c r="AE54" s="43">
        <v>2</v>
      </c>
      <c r="AF54" s="57">
        <v>0</v>
      </c>
      <c r="AG54" s="38">
        <v>2</v>
      </c>
      <c r="AH54" s="39">
        <v>0</v>
      </c>
      <c r="AI54" s="47">
        <v>30</v>
      </c>
      <c r="AJ54" s="45">
        <v>0</v>
      </c>
      <c r="AK54" s="39">
        <v>0</v>
      </c>
      <c r="AL54" s="69">
        <v>0</v>
      </c>
      <c r="AM54" s="57">
        <v>1</v>
      </c>
      <c r="AN54" s="70"/>
      <c r="AO54" s="39"/>
      <c r="AP54" s="48">
        <v>1</v>
      </c>
      <c r="AQ54" s="48"/>
      <c r="AR54" s="49"/>
      <c r="AS54" s="50"/>
      <c r="AT54" s="58"/>
      <c r="AU54" s="59"/>
      <c r="AV54" s="51"/>
      <c r="AW54" s="69"/>
      <c r="AX54" s="57"/>
      <c r="AY54" s="128" t="str">
        <f t="shared" si="5"/>
        <v/>
      </c>
      <c r="AZ54" s="52"/>
      <c r="BA54" s="52"/>
      <c r="BB54" s="52"/>
      <c r="BC54" s="52"/>
      <c r="BD54" s="52"/>
      <c r="BE54" s="52"/>
      <c r="BF54" s="52"/>
      <c r="BG54" s="52"/>
      <c r="BH54" s="52"/>
      <c r="BI54" s="13"/>
      <c r="BJ54" s="13"/>
      <c r="BK54" s="13"/>
      <c r="BL54" s="13"/>
      <c r="BM54" s="13"/>
      <c r="BX54" s="2"/>
      <c r="CA54" s="53" t="str">
        <f t="shared" si="9"/>
        <v/>
      </c>
      <c r="CB54" s="53" t="str">
        <f t="shared" si="10"/>
        <v/>
      </c>
      <c r="CC54" s="53" t="str">
        <f t="shared" si="11"/>
        <v/>
      </c>
      <c r="CD54" s="53" t="str">
        <f t="shared" si="12"/>
        <v/>
      </c>
      <c r="CE54" s="53" t="str">
        <f t="shared" si="13"/>
        <v/>
      </c>
      <c r="CF54" s="53"/>
      <c r="CG54" s="54">
        <f t="shared" si="6"/>
        <v>0</v>
      </c>
      <c r="CH54" s="54">
        <f t="shared" si="7"/>
        <v>0</v>
      </c>
      <c r="CI54" s="54">
        <f t="shared" si="2"/>
        <v>0</v>
      </c>
      <c r="CJ54" s="54">
        <f t="shared" si="3"/>
        <v>0</v>
      </c>
      <c r="CK54" s="54">
        <f t="shared" si="4"/>
        <v>0</v>
      </c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16.350000000000001" customHeight="1" x14ac:dyDescent="0.2">
      <c r="A55" s="68" t="s">
        <v>56</v>
      </c>
      <c r="B55" s="32">
        <f t="shared" si="14"/>
        <v>195</v>
      </c>
      <c r="C55" s="38">
        <v>0</v>
      </c>
      <c r="D55" s="41">
        <v>0</v>
      </c>
      <c r="E55" s="41">
        <v>0</v>
      </c>
      <c r="F55" s="41">
        <v>1</v>
      </c>
      <c r="G55" s="41">
        <v>22</v>
      </c>
      <c r="H55" s="41">
        <v>63</v>
      </c>
      <c r="I55" s="41">
        <v>54</v>
      </c>
      <c r="J55" s="41">
        <v>43</v>
      </c>
      <c r="K55" s="41">
        <v>11</v>
      </c>
      <c r="L55" s="41">
        <v>0</v>
      </c>
      <c r="M55" s="41">
        <v>1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39">
        <v>0</v>
      </c>
      <c r="T55" s="55">
        <v>195</v>
      </c>
      <c r="U55" s="38">
        <v>0</v>
      </c>
      <c r="V55" s="39">
        <v>195</v>
      </c>
      <c r="W55" s="40">
        <f t="shared" si="15"/>
        <v>0</v>
      </c>
      <c r="X55" s="38">
        <v>0</v>
      </c>
      <c r="Y55" s="41">
        <v>0</v>
      </c>
      <c r="Z55" s="39">
        <v>0</v>
      </c>
      <c r="AA55" s="62">
        <f t="shared" si="16"/>
        <v>57</v>
      </c>
      <c r="AB55" s="38">
        <v>31</v>
      </c>
      <c r="AC55" s="41">
        <v>26</v>
      </c>
      <c r="AD55" s="39">
        <v>0</v>
      </c>
      <c r="AE55" s="43">
        <v>21</v>
      </c>
      <c r="AF55" s="57">
        <v>0</v>
      </c>
      <c r="AG55" s="38">
        <v>16</v>
      </c>
      <c r="AH55" s="39">
        <v>27</v>
      </c>
      <c r="AI55" s="47">
        <v>7</v>
      </c>
      <c r="AJ55" s="45">
        <v>0</v>
      </c>
      <c r="AK55" s="39">
        <v>0</v>
      </c>
      <c r="AL55" s="69">
        <v>0</v>
      </c>
      <c r="AM55" s="57">
        <v>19</v>
      </c>
      <c r="AN55" s="70"/>
      <c r="AO55" s="39"/>
      <c r="AP55" s="48"/>
      <c r="AQ55" s="48"/>
      <c r="AR55" s="49"/>
      <c r="AS55" s="50"/>
      <c r="AT55" s="58"/>
      <c r="AU55" s="59"/>
      <c r="AV55" s="51"/>
      <c r="AW55" s="69"/>
      <c r="AX55" s="57"/>
      <c r="AY55" s="128" t="str">
        <f t="shared" si="5"/>
        <v/>
      </c>
      <c r="AZ55" s="52"/>
      <c r="BA55" s="52"/>
      <c r="BB55" s="52"/>
      <c r="BC55" s="52"/>
      <c r="BD55" s="52"/>
      <c r="BE55" s="52"/>
      <c r="BF55" s="52"/>
      <c r="BG55" s="52"/>
      <c r="BH55" s="52"/>
      <c r="BI55" s="13"/>
      <c r="BJ55" s="13"/>
      <c r="BK55" s="13"/>
      <c r="BL55" s="13"/>
      <c r="BM55" s="13"/>
      <c r="BX55" s="2"/>
      <c r="CA55" s="53" t="str">
        <f t="shared" si="9"/>
        <v/>
      </c>
      <c r="CB55" s="53" t="str">
        <f t="shared" si="10"/>
        <v/>
      </c>
      <c r="CC55" s="53" t="str">
        <f t="shared" si="11"/>
        <v/>
      </c>
      <c r="CD55" s="53" t="str">
        <f t="shared" si="12"/>
        <v/>
      </c>
      <c r="CE55" s="53" t="str">
        <f t="shared" si="13"/>
        <v/>
      </c>
      <c r="CF55" s="53"/>
      <c r="CG55" s="54">
        <f t="shared" si="6"/>
        <v>0</v>
      </c>
      <c r="CH55" s="54">
        <f t="shared" si="7"/>
        <v>0</v>
      </c>
      <c r="CI55" s="54">
        <f t="shared" si="2"/>
        <v>0</v>
      </c>
      <c r="CJ55" s="54">
        <f t="shared" si="3"/>
        <v>0</v>
      </c>
      <c r="CK55" s="54">
        <f t="shared" si="4"/>
        <v>0</v>
      </c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16.350000000000001" customHeight="1" x14ac:dyDescent="0.2">
      <c r="A56" s="68" t="s">
        <v>57</v>
      </c>
      <c r="B56" s="32">
        <f t="shared" si="14"/>
        <v>42</v>
      </c>
      <c r="C56" s="38">
        <v>1</v>
      </c>
      <c r="D56" s="41">
        <v>14</v>
      </c>
      <c r="E56" s="41">
        <v>17</v>
      </c>
      <c r="F56" s="41">
        <v>8</v>
      </c>
      <c r="G56" s="41">
        <v>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39">
        <v>0</v>
      </c>
      <c r="T56" s="55">
        <v>42</v>
      </c>
      <c r="U56" s="38">
        <v>1</v>
      </c>
      <c r="V56" s="39">
        <v>41</v>
      </c>
      <c r="W56" s="40">
        <f t="shared" si="15"/>
        <v>11</v>
      </c>
      <c r="X56" s="38">
        <v>3</v>
      </c>
      <c r="Y56" s="41">
        <v>8</v>
      </c>
      <c r="Z56" s="39">
        <v>0</v>
      </c>
      <c r="AA56" s="62">
        <f t="shared" si="16"/>
        <v>4</v>
      </c>
      <c r="AB56" s="38">
        <v>1</v>
      </c>
      <c r="AC56" s="41">
        <v>3</v>
      </c>
      <c r="AD56" s="39">
        <v>0</v>
      </c>
      <c r="AE56" s="43">
        <v>1</v>
      </c>
      <c r="AF56" s="57">
        <v>0</v>
      </c>
      <c r="AG56" s="38">
        <v>0</v>
      </c>
      <c r="AH56" s="39">
        <v>0</v>
      </c>
      <c r="AI56" s="47">
        <v>6</v>
      </c>
      <c r="AJ56" s="45">
        <v>0</v>
      </c>
      <c r="AK56" s="39">
        <v>0</v>
      </c>
      <c r="AL56" s="69">
        <v>1</v>
      </c>
      <c r="AM56" s="57">
        <v>0</v>
      </c>
      <c r="AN56" s="70"/>
      <c r="AO56" s="39"/>
      <c r="AP56" s="48"/>
      <c r="AQ56" s="48"/>
      <c r="AR56" s="49"/>
      <c r="AS56" s="50"/>
      <c r="AT56" s="58"/>
      <c r="AU56" s="59"/>
      <c r="AV56" s="51"/>
      <c r="AW56" s="69"/>
      <c r="AX56" s="57"/>
      <c r="AY56" s="128" t="str">
        <f t="shared" si="5"/>
        <v/>
      </c>
      <c r="AZ56" s="52"/>
      <c r="BA56" s="52"/>
      <c r="BB56" s="52"/>
      <c r="BC56" s="52"/>
      <c r="BD56" s="52"/>
      <c r="BE56" s="52"/>
      <c r="BF56" s="52"/>
      <c r="BG56" s="52"/>
      <c r="BH56" s="52"/>
      <c r="BI56" s="13"/>
      <c r="BJ56" s="13"/>
      <c r="BK56" s="13"/>
      <c r="BL56" s="13"/>
      <c r="BM56" s="13"/>
      <c r="BX56" s="2"/>
      <c r="CA56" s="53" t="str">
        <f t="shared" si="9"/>
        <v/>
      </c>
      <c r="CB56" s="53" t="str">
        <f t="shared" si="10"/>
        <v/>
      </c>
      <c r="CC56" s="53" t="str">
        <f t="shared" si="11"/>
        <v/>
      </c>
      <c r="CD56" s="53" t="str">
        <f t="shared" si="12"/>
        <v/>
      </c>
      <c r="CE56" s="53" t="str">
        <f t="shared" si="13"/>
        <v/>
      </c>
      <c r="CF56" s="53"/>
      <c r="CG56" s="54">
        <f t="shared" si="6"/>
        <v>0</v>
      </c>
      <c r="CH56" s="54">
        <f t="shared" si="7"/>
        <v>0</v>
      </c>
      <c r="CI56" s="54">
        <f t="shared" si="2"/>
        <v>0</v>
      </c>
      <c r="CJ56" s="54">
        <f t="shared" si="3"/>
        <v>0</v>
      </c>
      <c r="CK56" s="54">
        <f t="shared" si="4"/>
        <v>0</v>
      </c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6.350000000000001" customHeight="1" x14ac:dyDescent="0.2">
      <c r="A57" s="68" t="s">
        <v>58</v>
      </c>
      <c r="B57" s="32">
        <f t="shared" si="14"/>
        <v>176</v>
      </c>
      <c r="C57" s="38">
        <v>0</v>
      </c>
      <c r="D57" s="41">
        <v>0</v>
      </c>
      <c r="E57" s="41">
        <v>0</v>
      </c>
      <c r="F57" s="41">
        <v>1</v>
      </c>
      <c r="G57" s="41">
        <v>8</v>
      </c>
      <c r="H57" s="41">
        <v>21</v>
      </c>
      <c r="I57" s="41">
        <v>29</v>
      </c>
      <c r="J57" s="41">
        <v>25</v>
      </c>
      <c r="K57" s="41">
        <v>20</v>
      </c>
      <c r="L57" s="41">
        <v>20</v>
      </c>
      <c r="M57" s="41">
        <v>18</v>
      </c>
      <c r="N57" s="41">
        <v>8</v>
      </c>
      <c r="O57" s="41">
        <v>8</v>
      </c>
      <c r="P57" s="41">
        <v>5</v>
      </c>
      <c r="Q57" s="41">
        <v>7</v>
      </c>
      <c r="R57" s="41">
        <v>2</v>
      </c>
      <c r="S57" s="39">
        <v>4</v>
      </c>
      <c r="T57" s="55">
        <v>176</v>
      </c>
      <c r="U57" s="38">
        <v>0</v>
      </c>
      <c r="V57" s="39">
        <v>176</v>
      </c>
      <c r="W57" s="40">
        <f t="shared" si="15"/>
        <v>0</v>
      </c>
      <c r="X57" s="38">
        <v>0</v>
      </c>
      <c r="Y57" s="41">
        <v>0</v>
      </c>
      <c r="Z57" s="39">
        <v>0</v>
      </c>
      <c r="AA57" s="62">
        <f t="shared" si="16"/>
        <v>76</v>
      </c>
      <c r="AB57" s="38">
        <v>17</v>
      </c>
      <c r="AC57" s="41">
        <v>59</v>
      </c>
      <c r="AD57" s="39">
        <v>0</v>
      </c>
      <c r="AE57" s="43">
        <v>17</v>
      </c>
      <c r="AF57" s="57">
        <v>0</v>
      </c>
      <c r="AG57" s="38">
        <v>29</v>
      </c>
      <c r="AH57" s="39">
        <v>23</v>
      </c>
      <c r="AI57" s="47">
        <v>6</v>
      </c>
      <c r="AJ57" s="45">
        <v>0</v>
      </c>
      <c r="AK57" s="39">
        <v>0</v>
      </c>
      <c r="AL57" s="69">
        <v>0</v>
      </c>
      <c r="AM57" s="57">
        <v>25</v>
      </c>
      <c r="AN57" s="70"/>
      <c r="AO57" s="39"/>
      <c r="AP57" s="48"/>
      <c r="AQ57" s="48"/>
      <c r="AR57" s="49"/>
      <c r="AS57" s="50"/>
      <c r="AT57" s="58"/>
      <c r="AU57" s="59"/>
      <c r="AV57" s="51"/>
      <c r="AW57" s="69"/>
      <c r="AX57" s="57"/>
      <c r="AY57" s="128" t="str">
        <f t="shared" si="5"/>
        <v/>
      </c>
      <c r="AZ57" s="52"/>
      <c r="BA57" s="52"/>
      <c r="BB57" s="52"/>
      <c r="BC57" s="52"/>
      <c r="BD57" s="52"/>
      <c r="BE57" s="52"/>
      <c r="BF57" s="52"/>
      <c r="BG57" s="52"/>
      <c r="BH57" s="52"/>
      <c r="BI57" s="13"/>
      <c r="BJ57" s="13"/>
      <c r="BK57" s="13"/>
      <c r="BL57" s="13"/>
      <c r="BM57" s="13"/>
      <c r="BX57" s="2"/>
      <c r="CA57" s="53" t="str">
        <f t="shared" si="9"/>
        <v/>
      </c>
      <c r="CB57" s="53" t="str">
        <f t="shared" si="10"/>
        <v/>
      </c>
      <c r="CC57" s="53" t="str">
        <f t="shared" si="11"/>
        <v/>
      </c>
      <c r="CD57" s="53" t="str">
        <f t="shared" si="12"/>
        <v/>
      </c>
      <c r="CE57" s="53" t="str">
        <f t="shared" si="13"/>
        <v/>
      </c>
      <c r="CF57" s="53"/>
      <c r="CG57" s="54">
        <f t="shared" si="6"/>
        <v>0</v>
      </c>
      <c r="CH57" s="54">
        <f t="shared" si="7"/>
        <v>0</v>
      </c>
      <c r="CI57" s="54">
        <f t="shared" si="2"/>
        <v>0</v>
      </c>
      <c r="CJ57" s="54">
        <f t="shared" si="3"/>
        <v>0</v>
      </c>
      <c r="CK57" s="54">
        <f t="shared" si="4"/>
        <v>0</v>
      </c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16.350000000000001" customHeight="1" x14ac:dyDescent="0.2">
      <c r="A58" s="40" t="s">
        <v>59</v>
      </c>
      <c r="B58" s="32">
        <f t="shared" si="14"/>
        <v>304</v>
      </c>
      <c r="C58" s="38">
        <v>13</v>
      </c>
      <c r="D58" s="41">
        <v>3</v>
      </c>
      <c r="E58" s="41">
        <v>3</v>
      </c>
      <c r="F58" s="41">
        <v>7</v>
      </c>
      <c r="G58" s="41">
        <v>4</v>
      </c>
      <c r="H58" s="41">
        <v>6</v>
      </c>
      <c r="I58" s="41">
        <v>8</v>
      </c>
      <c r="J58" s="41">
        <v>18</v>
      </c>
      <c r="K58" s="41">
        <v>16</v>
      </c>
      <c r="L58" s="41">
        <v>20</v>
      </c>
      <c r="M58" s="41">
        <v>9</v>
      </c>
      <c r="N58" s="41">
        <v>45</v>
      </c>
      <c r="O58" s="41">
        <v>45</v>
      </c>
      <c r="P58" s="41">
        <v>26</v>
      </c>
      <c r="Q58" s="41">
        <v>28</v>
      </c>
      <c r="R58" s="41">
        <v>33</v>
      </c>
      <c r="S58" s="39">
        <v>20</v>
      </c>
      <c r="T58" s="55">
        <v>304</v>
      </c>
      <c r="U58" s="38">
        <v>181</v>
      </c>
      <c r="V58" s="39">
        <v>123</v>
      </c>
      <c r="W58" s="40">
        <f t="shared" si="15"/>
        <v>15</v>
      </c>
      <c r="X58" s="38">
        <v>0</v>
      </c>
      <c r="Y58" s="41">
        <v>15</v>
      </c>
      <c r="Z58" s="39">
        <v>0</v>
      </c>
      <c r="AA58" s="62">
        <f t="shared" si="16"/>
        <v>187</v>
      </c>
      <c r="AB58" s="38">
        <v>14</v>
      </c>
      <c r="AC58" s="41">
        <v>173</v>
      </c>
      <c r="AD58" s="39">
        <v>0</v>
      </c>
      <c r="AE58" s="43">
        <v>14</v>
      </c>
      <c r="AF58" s="57">
        <v>4</v>
      </c>
      <c r="AG58" s="38">
        <v>1</v>
      </c>
      <c r="AH58" s="39">
        <v>21</v>
      </c>
      <c r="AI58" s="47">
        <v>266</v>
      </c>
      <c r="AJ58" s="45">
        <v>0</v>
      </c>
      <c r="AK58" s="39">
        <v>0</v>
      </c>
      <c r="AL58" s="69">
        <v>3</v>
      </c>
      <c r="AM58" s="57">
        <v>42</v>
      </c>
      <c r="AN58" s="70"/>
      <c r="AO58" s="39"/>
      <c r="AP58" s="48"/>
      <c r="AQ58" s="48"/>
      <c r="AR58" s="49"/>
      <c r="AS58" s="50"/>
      <c r="AT58" s="58"/>
      <c r="AU58" s="59"/>
      <c r="AV58" s="51"/>
      <c r="AW58" s="69"/>
      <c r="AX58" s="57"/>
      <c r="AY58" s="128" t="str">
        <f t="shared" si="5"/>
        <v/>
      </c>
      <c r="AZ58" s="52"/>
      <c r="BA58" s="52"/>
      <c r="BB58" s="52"/>
      <c r="BC58" s="52"/>
      <c r="BD58" s="52"/>
      <c r="BE58" s="52"/>
      <c r="BF58" s="52"/>
      <c r="BG58" s="52"/>
      <c r="BH58" s="52"/>
      <c r="BI58" s="13"/>
      <c r="BJ58" s="13"/>
      <c r="BK58" s="13"/>
      <c r="BL58" s="13"/>
      <c r="BM58" s="13"/>
      <c r="BX58" s="2"/>
      <c r="CA58" s="53" t="str">
        <f t="shared" si="9"/>
        <v/>
      </c>
      <c r="CB58" s="53" t="str">
        <f t="shared" si="10"/>
        <v/>
      </c>
      <c r="CC58" s="53" t="str">
        <f t="shared" si="11"/>
        <v/>
      </c>
      <c r="CD58" s="53" t="str">
        <f t="shared" si="12"/>
        <v/>
      </c>
      <c r="CE58" s="53" t="str">
        <f t="shared" si="13"/>
        <v/>
      </c>
      <c r="CF58" s="53"/>
      <c r="CG58" s="54">
        <f t="shared" si="6"/>
        <v>0</v>
      </c>
      <c r="CH58" s="54">
        <f t="shared" si="7"/>
        <v>0</v>
      </c>
      <c r="CI58" s="54">
        <f t="shared" si="2"/>
        <v>0</v>
      </c>
      <c r="CJ58" s="54">
        <f t="shared" si="3"/>
        <v>0</v>
      </c>
      <c r="CK58" s="54">
        <f t="shared" si="4"/>
        <v>0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16.350000000000001" customHeight="1" x14ac:dyDescent="0.2">
      <c r="A59" s="40" t="s">
        <v>60</v>
      </c>
      <c r="B59" s="32">
        <f t="shared" si="14"/>
        <v>156</v>
      </c>
      <c r="C59" s="38">
        <v>13</v>
      </c>
      <c r="D59" s="41">
        <v>21</v>
      </c>
      <c r="E59" s="41">
        <v>8</v>
      </c>
      <c r="F59" s="41">
        <v>7</v>
      </c>
      <c r="G59" s="41">
        <v>5</v>
      </c>
      <c r="H59" s="41">
        <v>7</v>
      </c>
      <c r="I59" s="41">
        <v>1</v>
      </c>
      <c r="J59" s="41">
        <v>4</v>
      </c>
      <c r="K59" s="41">
        <v>2</v>
      </c>
      <c r="L59" s="41">
        <v>8</v>
      </c>
      <c r="M59" s="41">
        <v>10</v>
      </c>
      <c r="N59" s="41">
        <v>13</v>
      </c>
      <c r="O59" s="41">
        <v>11</v>
      </c>
      <c r="P59" s="41">
        <v>10</v>
      </c>
      <c r="Q59" s="41">
        <v>18</v>
      </c>
      <c r="R59" s="41">
        <v>10</v>
      </c>
      <c r="S59" s="39">
        <v>8</v>
      </c>
      <c r="T59" s="55">
        <v>156</v>
      </c>
      <c r="U59" s="38">
        <v>68</v>
      </c>
      <c r="V59" s="39">
        <v>88</v>
      </c>
      <c r="W59" s="40">
        <f t="shared" si="15"/>
        <v>40</v>
      </c>
      <c r="X59" s="38">
        <v>2</v>
      </c>
      <c r="Y59" s="41">
        <v>38</v>
      </c>
      <c r="Z59" s="39">
        <v>0</v>
      </c>
      <c r="AA59" s="62">
        <f t="shared" si="16"/>
        <v>111</v>
      </c>
      <c r="AB59" s="38">
        <v>3</v>
      </c>
      <c r="AC59" s="41">
        <v>108</v>
      </c>
      <c r="AD59" s="39">
        <v>0</v>
      </c>
      <c r="AE59" s="43">
        <v>5</v>
      </c>
      <c r="AF59" s="39">
        <v>0</v>
      </c>
      <c r="AG59" s="38">
        <v>18</v>
      </c>
      <c r="AH59" s="39">
        <v>0</v>
      </c>
      <c r="AI59" s="47">
        <v>1</v>
      </c>
      <c r="AJ59" s="45">
        <v>3</v>
      </c>
      <c r="AK59" s="39">
        <v>36</v>
      </c>
      <c r="AL59" s="69">
        <v>8</v>
      </c>
      <c r="AM59" s="57">
        <v>10</v>
      </c>
      <c r="AN59" s="70"/>
      <c r="AO59" s="39"/>
      <c r="AP59" s="48"/>
      <c r="AQ59" s="48"/>
      <c r="AR59" s="49"/>
      <c r="AS59" s="50"/>
      <c r="AT59" s="58"/>
      <c r="AU59" s="59"/>
      <c r="AV59" s="51"/>
      <c r="AW59" s="69"/>
      <c r="AX59" s="57"/>
      <c r="AY59" s="128" t="str">
        <f t="shared" si="5"/>
        <v/>
      </c>
      <c r="AZ59" s="52"/>
      <c r="BA59" s="52"/>
      <c r="BB59" s="52"/>
      <c r="BC59" s="52"/>
      <c r="BD59" s="52"/>
      <c r="BE59" s="52"/>
      <c r="BF59" s="52"/>
      <c r="BG59" s="52"/>
      <c r="BH59" s="52"/>
      <c r="BI59" s="13"/>
      <c r="BJ59" s="13"/>
      <c r="BK59" s="13"/>
      <c r="BL59" s="13"/>
      <c r="BM59" s="13"/>
      <c r="BX59" s="2"/>
      <c r="CA59" s="53" t="str">
        <f t="shared" si="9"/>
        <v/>
      </c>
      <c r="CB59" s="53" t="str">
        <f t="shared" si="10"/>
        <v/>
      </c>
      <c r="CC59" s="53" t="str">
        <f t="shared" si="11"/>
        <v/>
      </c>
      <c r="CD59" s="53" t="str">
        <f t="shared" si="12"/>
        <v/>
      </c>
      <c r="CE59" s="53" t="str">
        <f t="shared" si="13"/>
        <v/>
      </c>
      <c r="CF59" s="53"/>
      <c r="CG59" s="54">
        <f t="shared" si="6"/>
        <v>0</v>
      </c>
      <c r="CH59" s="54">
        <f t="shared" si="7"/>
        <v>0</v>
      </c>
      <c r="CI59" s="54">
        <f t="shared" si="2"/>
        <v>0</v>
      </c>
      <c r="CJ59" s="54">
        <f t="shared" si="3"/>
        <v>0</v>
      </c>
      <c r="CK59" s="54">
        <f t="shared" si="4"/>
        <v>0</v>
      </c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6.350000000000001" customHeight="1" x14ac:dyDescent="0.2">
      <c r="A60" s="40" t="s">
        <v>61</v>
      </c>
      <c r="B60" s="32">
        <f t="shared" si="14"/>
        <v>110</v>
      </c>
      <c r="C60" s="38">
        <v>52</v>
      </c>
      <c r="D60" s="41">
        <v>33</v>
      </c>
      <c r="E60" s="41">
        <v>25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39">
        <v>0</v>
      </c>
      <c r="T60" s="55">
        <v>110</v>
      </c>
      <c r="U60" s="38">
        <v>45</v>
      </c>
      <c r="V60" s="39">
        <v>65</v>
      </c>
      <c r="W60" s="40">
        <f t="shared" si="15"/>
        <v>65</v>
      </c>
      <c r="X60" s="38">
        <v>7</v>
      </c>
      <c r="Y60" s="41">
        <v>58</v>
      </c>
      <c r="Z60" s="39">
        <v>0</v>
      </c>
      <c r="AA60" s="62">
        <f t="shared" si="16"/>
        <v>0</v>
      </c>
      <c r="AB60" s="38"/>
      <c r="AC60" s="41"/>
      <c r="AD60" s="39"/>
      <c r="AE60" s="43">
        <v>6</v>
      </c>
      <c r="AF60" s="39">
        <v>0</v>
      </c>
      <c r="AG60" s="38">
        <v>0</v>
      </c>
      <c r="AH60" s="39">
        <v>0</v>
      </c>
      <c r="AI60" s="47">
        <v>0</v>
      </c>
      <c r="AJ60" s="45">
        <v>0</v>
      </c>
      <c r="AK60" s="39">
        <v>0</v>
      </c>
      <c r="AL60" s="69">
        <v>5</v>
      </c>
      <c r="AM60" s="57">
        <v>0</v>
      </c>
      <c r="AN60" s="70"/>
      <c r="AO60" s="39"/>
      <c r="AP60" s="48"/>
      <c r="AQ60" s="48"/>
      <c r="AR60" s="49"/>
      <c r="AS60" s="50"/>
      <c r="AT60" s="58"/>
      <c r="AU60" s="59"/>
      <c r="AV60" s="51"/>
      <c r="AW60" s="69"/>
      <c r="AX60" s="57"/>
      <c r="AY60" s="128" t="str">
        <f t="shared" si="5"/>
        <v/>
      </c>
      <c r="AZ60" s="52"/>
      <c r="BA60" s="52"/>
      <c r="BB60" s="52"/>
      <c r="BC60" s="52"/>
      <c r="BD60" s="52"/>
      <c r="BE60" s="52"/>
      <c r="BF60" s="52"/>
      <c r="BG60" s="52"/>
      <c r="BH60" s="52"/>
      <c r="BI60" s="13"/>
      <c r="BJ60" s="13"/>
      <c r="BK60" s="13"/>
      <c r="BL60" s="13"/>
      <c r="BM60" s="13"/>
      <c r="BX60" s="2"/>
      <c r="CA60" s="53" t="str">
        <f t="shared" si="9"/>
        <v/>
      </c>
      <c r="CB60" s="53" t="str">
        <f t="shared" si="10"/>
        <v/>
      </c>
      <c r="CC60" s="53" t="str">
        <f t="shared" si="11"/>
        <v/>
      </c>
      <c r="CD60" s="53" t="str">
        <f t="shared" si="12"/>
        <v/>
      </c>
      <c r="CE60" s="53" t="str">
        <f t="shared" si="13"/>
        <v/>
      </c>
      <c r="CF60" s="53"/>
      <c r="CG60" s="54">
        <f t="shared" si="6"/>
        <v>0</v>
      </c>
      <c r="CH60" s="54">
        <f t="shared" si="7"/>
        <v>0</v>
      </c>
      <c r="CI60" s="54">
        <f t="shared" si="2"/>
        <v>0</v>
      </c>
      <c r="CJ60" s="54">
        <f t="shared" si="3"/>
        <v>0</v>
      </c>
      <c r="CK60" s="54">
        <f t="shared" si="4"/>
        <v>0</v>
      </c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16.350000000000001" customHeight="1" x14ac:dyDescent="0.2">
      <c r="A61" s="40" t="s">
        <v>62</v>
      </c>
      <c r="B61" s="32">
        <f t="shared" si="14"/>
        <v>317</v>
      </c>
      <c r="C61" s="38">
        <v>0</v>
      </c>
      <c r="D61" s="41">
        <v>1</v>
      </c>
      <c r="E61" s="41">
        <v>0</v>
      </c>
      <c r="F61" s="41">
        <v>7</v>
      </c>
      <c r="G61" s="41">
        <v>20</v>
      </c>
      <c r="H61" s="41">
        <v>19</v>
      </c>
      <c r="I61" s="41">
        <v>21</v>
      </c>
      <c r="J61" s="41">
        <v>19</v>
      </c>
      <c r="K61" s="41">
        <v>28</v>
      </c>
      <c r="L61" s="41">
        <v>23</v>
      </c>
      <c r="M61" s="41">
        <v>31</v>
      </c>
      <c r="N61" s="41">
        <v>34</v>
      </c>
      <c r="O61" s="41">
        <v>30</v>
      </c>
      <c r="P61" s="41">
        <v>24</v>
      </c>
      <c r="Q61" s="41">
        <v>18</v>
      </c>
      <c r="R61" s="41">
        <v>18</v>
      </c>
      <c r="S61" s="39">
        <v>24</v>
      </c>
      <c r="T61" s="55">
        <v>317</v>
      </c>
      <c r="U61" s="38">
        <v>160</v>
      </c>
      <c r="V61" s="39">
        <v>157</v>
      </c>
      <c r="W61" s="40">
        <f t="shared" si="15"/>
        <v>0</v>
      </c>
      <c r="X61" s="38"/>
      <c r="Y61" s="41"/>
      <c r="Z61" s="39"/>
      <c r="AA61" s="62">
        <f t="shared" si="16"/>
        <v>154</v>
      </c>
      <c r="AB61" s="38">
        <v>16</v>
      </c>
      <c r="AC61" s="41">
        <v>138</v>
      </c>
      <c r="AD61" s="39"/>
      <c r="AE61" s="43">
        <v>12</v>
      </c>
      <c r="AF61" s="66">
        <v>3</v>
      </c>
      <c r="AG61" s="38">
        <v>1</v>
      </c>
      <c r="AH61" s="39">
        <v>3</v>
      </c>
      <c r="AI61" s="47">
        <v>9</v>
      </c>
      <c r="AJ61" s="45">
        <v>0</v>
      </c>
      <c r="AK61" s="39">
        <v>22</v>
      </c>
      <c r="AL61" s="69">
        <v>0</v>
      </c>
      <c r="AM61" s="57">
        <v>32</v>
      </c>
      <c r="AN61" s="70"/>
      <c r="AO61" s="39"/>
      <c r="AP61" s="48"/>
      <c r="AQ61" s="48"/>
      <c r="AR61" s="49"/>
      <c r="AS61" s="50"/>
      <c r="AT61" s="58"/>
      <c r="AU61" s="59"/>
      <c r="AV61" s="51"/>
      <c r="AW61" s="69"/>
      <c r="AX61" s="57"/>
      <c r="AY61" s="128" t="str">
        <f t="shared" si="5"/>
        <v/>
      </c>
      <c r="AZ61" s="52"/>
      <c r="BA61" s="52"/>
      <c r="BB61" s="52"/>
      <c r="BC61" s="52"/>
      <c r="BD61" s="52"/>
      <c r="BE61" s="52"/>
      <c r="BF61" s="52"/>
      <c r="BG61" s="52"/>
      <c r="BH61" s="52"/>
      <c r="BI61" s="13"/>
      <c r="BJ61" s="13"/>
      <c r="BK61" s="13"/>
      <c r="BL61" s="13"/>
      <c r="BM61" s="13"/>
      <c r="BX61" s="2"/>
      <c r="CA61" s="53" t="str">
        <f t="shared" si="9"/>
        <v/>
      </c>
      <c r="CB61" s="53" t="str">
        <f t="shared" si="10"/>
        <v/>
      </c>
      <c r="CC61" s="53" t="str">
        <f t="shared" si="11"/>
        <v/>
      </c>
      <c r="CD61" s="53" t="str">
        <f t="shared" si="12"/>
        <v/>
      </c>
      <c r="CE61" s="53" t="str">
        <f t="shared" si="13"/>
        <v/>
      </c>
      <c r="CF61" s="53"/>
      <c r="CG61" s="54">
        <f t="shared" si="6"/>
        <v>0</v>
      </c>
      <c r="CH61" s="54">
        <f t="shared" si="7"/>
        <v>0</v>
      </c>
      <c r="CI61" s="54">
        <f t="shared" si="2"/>
        <v>0</v>
      </c>
      <c r="CJ61" s="54">
        <f t="shared" si="3"/>
        <v>0</v>
      </c>
      <c r="CK61" s="54">
        <f t="shared" si="4"/>
        <v>0</v>
      </c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16.350000000000001" customHeight="1" x14ac:dyDescent="0.2">
      <c r="A62" s="40" t="s">
        <v>63</v>
      </c>
      <c r="B62" s="32">
        <f t="shared" si="14"/>
        <v>0</v>
      </c>
      <c r="C62" s="38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9">
        <v>0</v>
      </c>
      <c r="T62" s="55">
        <v>0</v>
      </c>
      <c r="U62" s="38">
        <v>0</v>
      </c>
      <c r="V62" s="39">
        <v>0</v>
      </c>
      <c r="W62" s="40">
        <f t="shared" si="15"/>
        <v>0</v>
      </c>
      <c r="X62" s="38"/>
      <c r="Y62" s="41"/>
      <c r="Z62" s="39"/>
      <c r="AA62" s="62">
        <f t="shared" si="16"/>
        <v>0</v>
      </c>
      <c r="AB62" s="38"/>
      <c r="AC62" s="41"/>
      <c r="AD62" s="39"/>
      <c r="AE62" s="43"/>
      <c r="AF62" s="57">
        <v>0</v>
      </c>
      <c r="AG62" s="38"/>
      <c r="AH62" s="39"/>
      <c r="AI62" s="47"/>
      <c r="AJ62" s="45"/>
      <c r="AK62" s="39"/>
      <c r="AL62" s="69">
        <v>0</v>
      </c>
      <c r="AM62" s="57">
        <v>0</v>
      </c>
      <c r="AN62" s="70"/>
      <c r="AO62" s="39"/>
      <c r="AP62" s="48"/>
      <c r="AQ62" s="48"/>
      <c r="AR62" s="49"/>
      <c r="AS62" s="50"/>
      <c r="AT62" s="58"/>
      <c r="AU62" s="59"/>
      <c r="AV62" s="51"/>
      <c r="AW62" s="69"/>
      <c r="AX62" s="57"/>
      <c r="AY62" s="128" t="str">
        <f t="shared" si="5"/>
        <v/>
      </c>
      <c r="AZ62" s="52"/>
      <c r="BA62" s="52"/>
      <c r="BB62" s="52"/>
      <c r="BC62" s="52"/>
      <c r="BD62" s="52"/>
      <c r="BE62" s="52"/>
      <c r="BF62" s="52"/>
      <c r="BG62" s="52"/>
      <c r="BH62" s="52"/>
      <c r="BI62" s="13"/>
      <c r="BJ62" s="13"/>
      <c r="BK62" s="13"/>
      <c r="BL62" s="13"/>
      <c r="BM62" s="13"/>
      <c r="BX62" s="2"/>
      <c r="CA62" s="53" t="str">
        <f t="shared" si="9"/>
        <v/>
      </c>
      <c r="CB62" s="53" t="str">
        <f t="shared" si="10"/>
        <v/>
      </c>
      <c r="CC62" s="53" t="str">
        <f t="shared" si="11"/>
        <v/>
      </c>
      <c r="CD62" s="53" t="str">
        <f t="shared" si="12"/>
        <v/>
      </c>
      <c r="CE62" s="53" t="str">
        <f t="shared" si="13"/>
        <v/>
      </c>
      <c r="CF62" s="53"/>
      <c r="CG62" s="54">
        <f t="shared" si="6"/>
        <v>0</v>
      </c>
      <c r="CH62" s="54">
        <f t="shared" si="7"/>
        <v>0</v>
      </c>
      <c r="CI62" s="54">
        <f t="shared" si="2"/>
        <v>0</v>
      </c>
      <c r="CJ62" s="54">
        <f t="shared" si="3"/>
        <v>0</v>
      </c>
      <c r="CK62" s="54">
        <f t="shared" si="4"/>
        <v>0</v>
      </c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16.350000000000001" customHeight="1" x14ac:dyDescent="0.2">
      <c r="A63" s="40" t="s">
        <v>64</v>
      </c>
      <c r="B63" s="32">
        <f t="shared" si="14"/>
        <v>334</v>
      </c>
      <c r="C63" s="38">
        <v>0</v>
      </c>
      <c r="D63" s="41">
        <v>0</v>
      </c>
      <c r="E63" s="41">
        <v>0</v>
      </c>
      <c r="F63" s="41">
        <v>0</v>
      </c>
      <c r="G63" s="41">
        <v>3</v>
      </c>
      <c r="H63" s="41">
        <v>4</v>
      </c>
      <c r="I63" s="41">
        <v>6</v>
      </c>
      <c r="J63" s="41">
        <v>9</v>
      </c>
      <c r="K63" s="41">
        <v>10</v>
      </c>
      <c r="L63" s="41">
        <v>13</v>
      </c>
      <c r="M63" s="41">
        <v>21</v>
      </c>
      <c r="N63" s="41">
        <v>21</v>
      </c>
      <c r="O63" s="41">
        <v>28</v>
      </c>
      <c r="P63" s="41">
        <v>52</v>
      </c>
      <c r="Q63" s="41">
        <v>57</v>
      </c>
      <c r="R63" s="41">
        <v>46</v>
      </c>
      <c r="S63" s="39">
        <v>64</v>
      </c>
      <c r="T63" s="55">
        <v>334</v>
      </c>
      <c r="U63" s="38">
        <v>291</v>
      </c>
      <c r="V63" s="39">
        <v>43</v>
      </c>
      <c r="W63" s="40">
        <f t="shared" si="15"/>
        <v>0</v>
      </c>
      <c r="X63" s="38"/>
      <c r="Y63" s="41"/>
      <c r="Z63" s="39"/>
      <c r="AA63" s="62">
        <f t="shared" si="16"/>
        <v>152</v>
      </c>
      <c r="AB63" s="38">
        <v>38</v>
      </c>
      <c r="AC63" s="41">
        <v>114</v>
      </c>
      <c r="AD63" s="39">
        <v>0</v>
      </c>
      <c r="AE63" s="43">
        <v>38</v>
      </c>
      <c r="AF63" s="57">
        <v>15</v>
      </c>
      <c r="AG63" s="38">
        <v>3</v>
      </c>
      <c r="AH63" s="39">
        <v>3</v>
      </c>
      <c r="AI63" s="47"/>
      <c r="AJ63" s="45">
        <v>0</v>
      </c>
      <c r="AK63" s="39">
        <v>23</v>
      </c>
      <c r="AL63" s="69">
        <v>0</v>
      </c>
      <c r="AM63" s="57">
        <v>29</v>
      </c>
      <c r="AN63" s="70"/>
      <c r="AO63" s="39"/>
      <c r="AP63" s="48"/>
      <c r="AQ63" s="48"/>
      <c r="AR63" s="49"/>
      <c r="AS63" s="50"/>
      <c r="AT63" s="58"/>
      <c r="AU63" s="59"/>
      <c r="AV63" s="51"/>
      <c r="AW63" s="69"/>
      <c r="AX63" s="57"/>
      <c r="AY63" s="128" t="str">
        <f t="shared" si="5"/>
        <v/>
      </c>
      <c r="AZ63" s="52"/>
      <c r="BA63" s="52"/>
      <c r="BB63" s="52"/>
      <c r="BC63" s="52"/>
      <c r="BD63" s="52"/>
      <c r="BE63" s="52"/>
      <c r="BF63" s="52"/>
      <c r="BG63" s="52"/>
      <c r="BH63" s="52"/>
      <c r="BI63" s="13"/>
      <c r="BJ63" s="13"/>
      <c r="BK63" s="13"/>
      <c r="BL63" s="13"/>
      <c r="BM63" s="13"/>
      <c r="BX63" s="2"/>
      <c r="CA63" s="53" t="str">
        <f t="shared" si="9"/>
        <v/>
      </c>
      <c r="CB63" s="53" t="str">
        <f t="shared" si="10"/>
        <v/>
      </c>
      <c r="CC63" s="53" t="str">
        <f t="shared" si="11"/>
        <v/>
      </c>
      <c r="CD63" s="53" t="str">
        <f t="shared" si="12"/>
        <v/>
      </c>
      <c r="CE63" s="53" t="str">
        <f t="shared" si="13"/>
        <v/>
      </c>
      <c r="CF63" s="53"/>
      <c r="CG63" s="54">
        <f t="shared" si="6"/>
        <v>0</v>
      </c>
      <c r="CH63" s="54">
        <f t="shared" si="7"/>
        <v>0</v>
      </c>
      <c r="CI63" s="54">
        <f t="shared" si="2"/>
        <v>0</v>
      </c>
      <c r="CJ63" s="54">
        <f t="shared" si="3"/>
        <v>0</v>
      </c>
      <c r="CK63" s="54">
        <f t="shared" si="4"/>
        <v>0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16.350000000000001" customHeight="1" x14ac:dyDescent="0.2">
      <c r="A64" s="40" t="s">
        <v>65</v>
      </c>
      <c r="B64" s="32">
        <f t="shared" si="14"/>
        <v>0</v>
      </c>
      <c r="C64" s="38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39">
        <v>0</v>
      </c>
      <c r="T64" s="55">
        <v>0</v>
      </c>
      <c r="U64" s="38">
        <v>0</v>
      </c>
      <c r="V64" s="39">
        <v>0</v>
      </c>
      <c r="W64" s="40">
        <f t="shared" si="15"/>
        <v>0</v>
      </c>
      <c r="X64" s="38"/>
      <c r="Y64" s="41"/>
      <c r="Z64" s="39"/>
      <c r="AA64" s="62">
        <f t="shared" si="16"/>
        <v>0</v>
      </c>
      <c r="AB64" s="38"/>
      <c r="AC64" s="41"/>
      <c r="AD64" s="39"/>
      <c r="AE64" s="43"/>
      <c r="AF64" s="57">
        <v>0</v>
      </c>
      <c r="AG64" s="38"/>
      <c r="AH64" s="39"/>
      <c r="AI64" s="47"/>
      <c r="AJ64" s="45"/>
      <c r="AK64" s="39"/>
      <c r="AL64" s="71">
        <v>0</v>
      </c>
      <c r="AM64" s="72">
        <v>0</v>
      </c>
      <c r="AN64" s="70"/>
      <c r="AO64" s="39"/>
      <c r="AP64" s="48"/>
      <c r="AQ64" s="48"/>
      <c r="AR64" s="49"/>
      <c r="AS64" s="50"/>
      <c r="AT64" s="58"/>
      <c r="AU64" s="59"/>
      <c r="AV64" s="51"/>
      <c r="AW64" s="71"/>
      <c r="AX64" s="72"/>
      <c r="AY64" s="128" t="str">
        <f t="shared" si="5"/>
        <v/>
      </c>
      <c r="AZ64" s="52"/>
      <c r="BA64" s="52"/>
      <c r="BB64" s="52"/>
      <c r="BC64" s="52"/>
      <c r="BD64" s="52"/>
      <c r="BE64" s="52"/>
      <c r="BF64" s="52"/>
      <c r="BG64" s="52"/>
      <c r="BH64" s="52"/>
      <c r="BI64" s="13"/>
      <c r="BJ64" s="13"/>
      <c r="BK64" s="13"/>
      <c r="BL64" s="13"/>
      <c r="BM64" s="13"/>
      <c r="BX64" s="2"/>
      <c r="CA64" s="53" t="str">
        <f t="shared" si="9"/>
        <v/>
      </c>
      <c r="CB64" s="53" t="str">
        <f t="shared" si="10"/>
        <v/>
      </c>
      <c r="CC64" s="53" t="str">
        <f t="shared" si="11"/>
        <v/>
      </c>
      <c r="CD64" s="53" t="str">
        <f t="shared" si="12"/>
        <v/>
      </c>
      <c r="CE64" s="53" t="str">
        <f t="shared" si="13"/>
        <v/>
      </c>
      <c r="CF64" s="53"/>
      <c r="CG64" s="54">
        <f t="shared" si="6"/>
        <v>0</v>
      </c>
      <c r="CH64" s="54">
        <f t="shared" si="7"/>
        <v>0</v>
      </c>
      <c r="CI64" s="54">
        <f t="shared" si="2"/>
        <v>0</v>
      </c>
      <c r="CJ64" s="54">
        <f t="shared" si="3"/>
        <v>0</v>
      </c>
      <c r="CK64" s="54">
        <f t="shared" si="4"/>
        <v>0</v>
      </c>
    </row>
    <row r="65" spans="1:104" ht="16.350000000000001" customHeight="1" x14ac:dyDescent="0.2">
      <c r="A65" s="40" t="s">
        <v>66</v>
      </c>
      <c r="B65" s="32">
        <f t="shared" si="14"/>
        <v>70</v>
      </c>
      <c r="C65" s="38">
        <v>0</v>
      </c>
      <c r="D65" s="41">
        <v>0</v>
      </c>
      <c r="E65" s="41">
        <v>0</v>
      </c>
      <c r="F65" s="41">
        <v>0</v>
      </c>
      <c r="G65" s="41">
        <v>2</v>
      </c>
      <c r="H65" s="41">
        <v>6</v>
      </c>
      <c r="I65" s="41">
        <v>15</v>
      </c>
      <c r="J65" s="41">
        <v>10</v>
      </c>
      <c r="K65" s="41">
        <v>8</v>
      </c>
      <c r="L65" s="41">
        <v>5</v>
      </c>
      <c r="M65" s="41">
        <v>8</v>
      </c>
      <c r="N65" s="41">
        <v>9</v>
      </c>
      <c r="O65" s="41">
        <v>5</v>
      </c>
      <c r="P65" s="41">
        <v>2</v>
      </c>
      <c r="Q65" s="41">
        <v>0</v>
      </c>
      <c r="R65" s="41">
        <v>0</v>
      </c>
      <c r="S65" s="39">
        <v>0</v>
      </c>
      <c r="T65" s="55">
        <v>70</v>
      </c>
      <c r="U65" s="38">
        <v>12</v>
      </c>
      <c r="V65" s="39">
        <v>58</v>
      </c>
      <c r="W65" s="40">
        <f t="shared" si="15"/>
        <v>0</v>
      </c>
      <c r="X65" s="38"/>
      <c r="Y65" s="41"/>
      <c r="Z65" s="39"/>
      <c r="AA65" s="62">
        <f t="shared" si="16"/>
        <v>70</v>
      </c>
      <c r="AB65" s="38">
        <v>0</v>
      </c>
      <c r="AC65" s="41">
        <v>70</v>
      </c>
      <c r="AD65" s="39">
        <v>0</v>
      </c>
      <c r="AE65" s="43">
        <v>0</v>
      </c>
      <c r="AF65" s="39">
        <v>0</v>
      </c>
      <c r="AG65" s="38">
        <v>5</v>
      </c>
      <c r="AH65" s="39">
        <v>0</v>
      </c>
      <c r="AI65" s="47">
        <v>3</v>
      </c>
      <c r="AJ65" s="45">
        <v>0</v>
      </c>
      <c r="AK65" s="39">
        <v>0</v>
      </c>
      <c r="AL65" s="71">
        <v>0</v>
      </c>
      <c r="AM65" s="72">
        <v>3</v>
      </c>
      <c r="AN65" s="70"/>
      <c r="AO65" s="39"/>
      <c r="AP65" s="48"/>
      <c r="AQ65" s="48"/>
      <c r="AR65" s="49"/>
      <c r="AS65" s="50"/>
      <c r="AT65" s="58"/>
      <c r="AU65" s="59"/>
      <c r="AV65" s="51"/>
      <c r="AW65" s="71"/>
      <c r="AX65" s="72"/>
      <c r="AY65" s="128" t="str">
        <f t="shared" si="5"/>
        <v/>
      </c>
      <c r="AZ65" s="52"/>
      <c r="BA65" s="52"/>
      <c r="BB65" s="52"/>
      <c r="BC65" s="52"/>
      <c r="BD65" s="52"/>
      <c r="BE65" s="52"/>
      <c r="BF65" s="52"/>
      <c r="BG65" s="52"/>
      <c r="BH65" s="52"/>
      <c r="BI65" s="13"/>
      <c r="BJ65" s="13"/>
      <c r="BK65" s="13"/>
      <c r="BL65" s="13"/>
      <c r="BM65" s="13"/>
      <c r="BX65" s="2"/>
      <c r="CA65" s="53" t="str">
        <f t="shared" si="9"/>
        <v/>
      </c>
      <c r="CB65" s="53" t="str">
        <f t="shared" si="10"/>
        <v/>
      </c>
      <c r="CC65" s="53" t="str">
        <f t="shared" si="11"/>
        <v/>
      </c>
      <c r="CD65" s="53" t="str">
        <f t="shared" si="12"/>
        <v/>
      </c>
      <c r="CE65" s="53" t="str">
        <f t="shared" si="13"/>
        <v/>
      </c>
      <c r="CF65" s="53"/>
      <c r="CG65" s="54">
        <f t="shared" si="6"/>
        <v>0</v>
      </c>
      <c r="CH65" s="54">
        <f t="shared" si="7"/>
        <v>0</v>
      </c>
      <c r="CI65" s="54">
        <f t="shared" si="2"/>
        <v>0</v>
      </c>
      <c r="CJ65" s="54">
        <f t="shared" si="3"/>
        <v>0</v>
      </c>
      <c r="CK65" s="54">
        <f t="shared" si="4"/>
        <v>0</v>
      </c>
    </row>
    <row r="66" spans="1:104" ht="16.350000000000001" customHeight="1" x14ac:dyDescent="0.2">
      <c r="A66" s="40" t="s">
        <v>67</v>
      </c>
      <c r="B66" s="32">
        <f>SUM(L66+M66+N66+O66+P66+Q66+R66+S66)</f>
        <v>0</v>
      </c>
      <c r="C66" s="442"/>
      <c r="D66" s="443"/>
      <c r="E66" s="443"/>
      <c r="F66" s="443"/>
      <c r="G66" s="443"/>
      <c r="H66" s="443"/>
      <c r="I66" s="443"/>
      <c r="J66" s="443"/>
      <c r="K66" s="443"/>
      <c r="L66" s="41"/>
      <c r="M66" s="41"/>
      <c r="N66" s="41"/>
      <c r="O66" s="41"/>
      <c r="P66" s="41"/>
      <c r="Q66" s="41"/>
      <c r="R66" s="41"/>
      <c r="S66" s="39"/>
      <c r="T66" s="55"/>
      <c r="U66" s="38"/>
      <c r="V66" s="39"/>
      <c r="W66" s="40">
        <f t="shared" si="15"/>
        <v>0</v>
      </c>
      <c r="X66" s="38"/>
      <c r="Y66" s="41"/>
      <c r="Z66" s="39"/>
      <c r="AA66" s="62">
        <f t="shared" si="16"/>
        <v>0</v>
      </c>
      <c r="AB66" s="38"/>
      <c r="AC66" s="41"/>
      <c r="AD66" s="39"/>
      <c r="AE66" s="43"/>
      <c r="AF66" s="39"/>
      <c r="AG66" s="38"/>
      <c r="AH66" s="39"/>
      <c r="AI66" s="47"/>
      <c r="AJ66" s="45"/>
      <c r="AK66" s="39"/>
      <c r="AL66" s="71"/>
      <c r="AM66" s="72"/>
      <c r="AN66" s="70"/>
      <c r="AO66" s="39"/>
      <c r="AP66" s="48"/>
      <c r="AQ66" s="48"/>
      <c r="AR66" s="49"/>
      <c r="AS66" s="50"/>
      <c r="AT66" s="58"/>
      <c r="AU66" s="59"/>
      <c r="AV66" s="51"/>
      <c r="AW66" s="71"/>
      <c r="AX66" s="72"/>
      <c r="AY66" s="128" t="str">
        <f t="shared" si="5"/>
        <v/>
      </c>
      <c r="AZ66" s="52"/>
      <c r="BA66" s="52"/>
      <c r="BB66" s="52"/>
      <c r="BC66" s="52"/>
      <c r="BD66" s="52"/>
      <c r="BE66" s="52"/>
      <c r="BF66" s="52"/>
      <c r="BG66" s="52"/>
      <c r="BH66" s="52"/>
      <c r="BI66" s="13"/>
      <c r="BJ66" s="13"/>
      <c r="BK66" s="13"/>
      <c r="BL66" s="13"/>
      <c r="BM66" s="13"/>
      <c r="BX66" s="2"/>
      <c r="CA66" s="53" t="str">
        <f t="shared" si="9"/>
        <v/>
      </c>
      <c r="CB66" s="53" t="str">
        <f t="shared" si="10"/>
        <v/>
      </c>
      <c r="CC66" s="53" t="str">
        <f t="shared" si="11"/>
        <v/>
      </c>
      <c r="CD66" s="53" t="str">
        <f t="shared" si="12"/>
        <v/>
      </c>
      <c r="CE66" s="53" t="str">
        <f t="shared" si="13"/>
        <v/>
      </c>
      <c r="CF66" s="53"/>
      <c r="CG66" s="54">
        <f t="shared" si="6"/>
        <v>0</v>
      </c>
      <c r="CH66" s="54">
        <f t="shared" si="7"/>
        <v>0</v>
      </c>
      <c r="CI66" s="54">
        <f t="shared" si="2"/>
        <v>0</v>
      </c>
      <c r="CJ66" s="54">
        <f t="shared" si="3"/>
        <v>0</v>
      </c>
      <c r="CK66" s="54">
        <f t="shared" si="4"/>
        <v>0</v>
      </c>
    </row>
    <row r="67" spans="1:104" ht="16.350000000000001" customHeight="1" x14ac:dyDescent="0.2">
      <c r="A67" s="40" t="s">
        <v>68</v>
      </c>
      <c r="B67" s="32">
        <f>SUM(C67:S67)</f>
        <v>0</v>
      </c>
      <c r="C67" s="38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39"/>
      <c r="T67" s="55"/>
      <c r="U67" s="38"/>
      <c r="V67" s="39"/>
      <c r="W67" s="40">
        <f t="shared" si="15"/>
        <v>0</v>
      </c>
      <c r="X67" s="38"/>
      <c r="Y67" s="41"/>
      <c r="Z67" s="39"/>
      <c r="AA67" s="62">
        <f t="shared" si="16"/>
        <v>0</v>
      </c>
      <c r="AB67" s="38"/>
      <c r="AC67" s="41"/>
      <c r="AD67" s="39"/>
      <c r="AE67" s="43"/>
      <c r="AF67" s="39"/>
      <c r="AG67" s="38"/>
      <c r="AH67" s="39"/>
      <c r="AI67" s="47"/>
      <c r="AJ67" s="45"/>
      <c r="AK67" s="39"/>
      <c r="AL67" s="38"/>
      <c r="AM67" s="72"/>
      <c r="AN67" s="70"/>
      <c r="AO67" s="39"/>
      <c r="AP67" s="48"/>
      <c r="AQ67" s="48"/>
      <c r="AR67" s="73"/>
      <c r="AS67" s="50"/>
      <c r="AT67" s="58"/>
      <c r="AU67" s="59"/>
      <c r="AV67" s="51"/>
      <c r="AW67" s="38"/>
      <c r="AX67" s="72"/>
      <c r="AY67" s="128" t="str">
        <f t="shared" si="5"/>
        <v/>
      </c>
      <c r="AZ67" s="52"/>
      <c r="BA67" s="52"/>
      <c r="BB67" s="52"/>
      <c r="BC67" s="52"/>
      <c r="BD67" s="52"/>
      <c r="BE67" s="52"/>
      <c r="BF67" s="52"/>
      <c r="BG67" s="52"/>
      <c r="BH67" s="52"/>
      <c r="BI67" s="13"/>
      <c r="BJ67" s="13"/>
      <c r="BK67" s="13"/>
      <c r="BL67" s="13"/>
      <c r="BM67" s="13"/>
      <c r="BX67" s="2"/>
      <c r="CA67" s="53" t="str">
        <f t="shared" si="9"/>
        <v/>
      </c>
      <c r="CB67" s="53" t="str">
        <f t="shared" si="10"/>
        <v/>
      </c>
      <c r="CC67" s="53" t="str">
        <f t="shared" si="11"/>
        <v/>
      </c>
      <c r="CD67" s="53" t="str">
        <f t="shared" si="12"/>
        <v/>
      </c>
      <c r="CE67" s="53" t="str">
        <f t="shared" si="13"/>
        <v/>
      </c>
      <c r="CF67" s="53"/>
      <c r="CG67" s="54">
        <f t="shared" si="6"/>
        <v>0</v>
      </c>
      <c r="CH67" s="54">
        <f t="shared" si="7"/>
        <v>0</v>
      </c>
      <c r="CI67" s="54">
        <f t="shared" si="2"/>
        <v>0</v>
      </c>
      <c r="CJ67" s="54">
        <f t="shared" si="3"/>
        <v>0</v>
      </c>
      <c r="CK67" s="54">
        <f t="shared" si="4"/>
        <v>0</v>
      </c>
    </row>
    <row r="68" spans="1:104" ht="16.350000000000001" customHeight="1" x14ac:dyDescent="0.2">
      <c r="A68" s="40" t="s">
        <v>69</v>
      </c>
      <c r="B68" s="32">
        <f>SUM(C68:S68)</f>
        <v>0</v>
      </c>
      <c r="C68" s="38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39"/>
      <c r="T68" s="55"/>
      <c r="U68" s="38"/>
      <c r="V68" s="39"/>
      <c r="W68" s="40">
        <f>SUM(X68+Y68+Z68)</f>
        <v>0</v>
      </c>
      <c r="X68" s="38"/>
      <c r="Y68" s="41"/>
      <c r="Z68" s="39"/>
      <c r="AA68" s="62">
        <f t="shared" si="16"/>
        <v>0</v>
      </c>
      <c r="AB68" s="38"/>
      <c r="AC68" s="41"/>
      <c r="AD68" s="39"/>
      <c r="AE68" s="43"/>
      <c r="AF68" s="39"/>
      <c r="AG68" s="38"/>
      <c r="AH68" s="55"/>
      <c r="AI68" s="47"/>
      <c r="AJ68" s="45"/>
      <c r="AK68" s="39"/>
      <c r="AL68" s="38"/>
      <c r="AM68" s="55"/>
      <c r="AN68" s="70"/>
      <c r="AO68" s="39"/>
      <c r="AP68" s="70"/>
      <c r="AQ68" s="39"/>
      <c r="AR68" s="73"/>
      <c r="AS68" s="74"/>
      <c r="AT68" s="38"/>
      <c r="AU68" s="41"/>
      <c r="AV68" s="55"/>
      <c r="AW68" s="38"/>
      <c r="AX68" s="55"/>
      <c r="AY68" s="128" t="str">
        <f t="shared" si="5"/>
        <v/>
      </c>
      <c r="AZ68" s="52"/>
      <c r="BA68" s="52"/>
      <c r="BB68" s="52"/>
      <c r="BC68" s="52"/>
      <c r="BD68" s="52"/>
      <c r="BE68" s="52"/>
      <c r="BF68" s="52"/>
      <c r="BG68" s="52"/>
      <c r="BH68" s="52"/>
      <c r="BI68" s="13"/>
      <c r="BJ68" s="13"/>
      <c r="BK68" s="13"/>
      <c r="BL68" s="13"/>
      <c r="BM68" s="13"/>
      <c r="BX68" s="2"/>
      <c r="CA68" s="53" t="str">
        <f t="shared" si="9"/>
        <v/>
      </c>
      <c r="CB68" s="53" t="str">
        <f t="shared" si="10"/>
        <v/>
      </c>
      <c r="CC68" s="53" t="str">
        <f t="shared" si="11"/>
        <v/>
      </c>
      <c r="CD68" s="53" t="str">
        <f t="shared" si="12"/>
        <v/>
      </c>
      <c r="CE68" s="53" t="str">
        <f t="shared" si="13"/>
        <v/>
      </c>
      <c r="CF68" s="53"/>
      <c r="CG68" s="54">
        <f t="shared" si="6"/>
        <v>0</v>
      </c>
      <c r="CH68" s="54">
        <f t="shared" si="7"/>
        <v>0</v>
      </c>
      <c r="CI68" s="54">
        <f t="shared" si="2"/>
        <v>0</v>
      </c>
      <c r="CJ68" s="54">
        <f t="shared" si="3"/>
        <v>0</v>
      </c>
      <c r="CK68" s="54">
        <f t="shared" si="4"/>
        <v>0</v>
      </c>
    </row>
    <row r="69" spans="1:104" ht="16.350000000000001" customHeight="1" x14ac:dyDescent="0.2">
      <c r="A69" s="31" t="s">
        <v>70</v>
      </c>
      <c r="B69" s="32">
        <f>SUM(C69:S69)</f>
        <v>0</v>
      </c>
      <c r="C69" s="38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39"/>
      <c r="T69" s="51"/>
      <c r="U69" s="75"/>
      <c r="V69" s="48"/>
      <c r="W69" s="31">
        <f>SUM(X69+Y69+Z69)</f>
        <v>0</v>
      </c>
      <c r="X69" s="75"/>
      <c r="Y69" s="59"/>
      <c r="Z69" s="76"/>
      <c r="AA69" s="77">
        <f t="shared" si="16"/>
        <v>0</v>
      </c>
      <c r="AB69" s="75"/>
      <c r="AC69" s="59"/>
      <c r="AD69" s="48"/>
      <c r="AE69" s="76"/>
      <c r="AF69" s="48"/>
      <c r="AG69" s="58"/>
      <c r="AH69" s="51"/>
      <c r="AI69" s="76"/>
      <c r="AJ69" s="75"/>
      <c r="AK69" s="48"/>
      <c r="AL69" s="58"/>
      <c r="AM69" s="51"/>
      <c r="AN69" s="51"/>
      <c r="AO69" s="51"/>
      <c r="AP69" s="51"/>
      <c r="AQ69" s="51"/>
      <c r="AR69" s="49"/>
      <c r="AS69" s="78"/>
      <c r="AT69" s="58"/>
      <c r="AU69" s="59"/>
      <c r="AV69" s="51"/>
      <c r="AW69" s="58"/>
      <c r="AX69" s="51"/>
      <c r="AY69" s="128" t="str">
        <f t="shared" si="5"/>
        <v/>
      </c>
      <c r="AZ69" s="52"/>
      <c r="BA69" s="52"/>
      <c r="BB69" s="52"/>
      <c r="BC69" s="52"/>
      <c r="BD69" s="52"/>
      <c r="BE69" s="52"/>
      <c r="BF69" s="52"/>
      <c r="BG69" s="52"/>
      <c r="BH69" s="52"/>
      <c r="BI69" s="13"/>
      <c r="BJ69" s="13"/>
      <c r="BK69" s="13"/>
      <c r="BL69" s="13"/>
      <c r="BM69" s="13"/>
      <c r="BX69" s="2"/>
      <c r="CA69" s="53" t="str">
        <f t="shared" si="9"/>
        <v/>
      </c>
      <c r="CB69" s="53" t="str">
        <f t="shared" si="10"/>
        <v/>
      </c>
      <c r="CC69" s="53" t="str">
        <f t="shared" si="11"/>
        <v/>
      </c>
      <c r="CD69" s="53" t="str">
        <f t="shared" si="12"/>
        <v/>
      </c>
      <c r="CE69" s="53" t="str">
        <f t="shared" si="13"/>
        <v/>
      </c>
      <c r="CF69" s="53"/>
      <c r="CG69" s="54">
        <f t="shared" si="6"/>
        <v>0</v>
      </c>
      <c r="CH69" s="54">
        <f t="shared" si="7"/>
        <v>0</v>
      </c>
      <c r="CI69" s="54">
        <f t="shared" si="2"/>
        <v>0</v>
      </c>
      <c r="CJ69" s="54">
        <f t="shared" si="3"/>
        <v>0</v>
      </c>
      <c r="CK69" s="54">
        <f t="shared" si="4"/>
        <v>0</v>
      </c>
    </row>
    <row r="70" spans="1:104" ht="16.350000000000001" customHeight="1" x14ac:dyDescent="0.2">
      <c r="A70" s="42" t="s">
        <v>71</v>
      </c>
      <c r="B70" s="79">
        <f>SUM(C70:S70)</f>
        <v>0</v>
      </c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2"/>
      <c r="T70" s="83"/>
      <c r="U70" s="84"/>
      <c r="V70" s="82"/>
      <c r="W70" s="85">
        <f>SUM(X70+Y70+Z70)</f>
        <v>0</v>
      </c>
      <c r="X70" s="84"/>
      <c r="Y70" s="81"/>
      <c r="Z70" s="86"/>
      <c r="AA70" s="87">
        <f t="shared" si="16"/>
        <v>0</v>
      </c>
      <c r="AB70" s="84"/>
      <c r="AC70" s="81"/>
      <c r="AD70" s="82"/>
      <c r="AE70" s="86"/>
      <c r="AF70" s="82"/>
      <c r="AG70" s="80"/>
      <c r="AH70" s="83"/>
      <c r="AI70" s="86"/>
      <c r="AJ70" s="84"/>
      <c r="AK70" s="82"/>
      <c r="AL70" s="80"/>
      <c r="AM70" s="83"/>
      <c r="AN70" s="83"/>
      <c r="AO70" s="83"/>
      <c r="AP70" s="83"/>
      <c r="AQ70" s="83"/>
      <c r="AR70" s="88"/>
      <c r="AS70" s="89"/>
      <c r="AT70" s="80"/>
      <c r="AU70" s="81"/>
      <c r="AV70" s="83"/>
      <c r="AW70" s="80"/>
      <c r="AX70" s="83"/>
      <c r="AY70" s="128" t="str">
        <f t="shared" si="5"/>
        <v/>
      </c>
      <c r="AZ70" s="52"/>
      <c r="BA70" s="52"/>
      <c r="BB70" s="52"/>
      <c r="BC70" s="52"/>
      <c r="BD70" s="52"/>
      <c r="BE70" s="52"/>
      <c r="BF70" s="52"/>
      <c r="BG70" s="52"/>
      <c r="BH70" s="52"/>
      <c r="BI70" s="13"/>
      <c r="BJ70" s="13"/>
      <c r="BK70" s="13"/>
      <c r="BL70" s="13"/>
      <c r="BM70" s="13"/>
      <c r="BX70" s="2"/>
      <c r="CA70" s="53" t="str">
        <f t="shared" si="9"/>
        <v/>
      </c>
      <c r="CB70" s="53" t="str">
        <f t="shared" si="10"/>
        <v/>
      </c>
      <c r="CC70" s="53" t="str">
        <f t="shared" si="11"/>
        <v/>
      </c>
      <c r="CD70" s="53" t="str">
        <f t="shared" si="12"/>
        <v/>
      </c>
      <c r="CE70" s="53" t="str">
        <f t="shared" si="13"/>
        <v/>
      </c>
      <c r="CF70" s="53"/>
      <c r="CG70" s="54">
        <f t="shared" si="6"/>
        <v>0</v>
      </c>
      <c r="CH70" s="54">
        <f t="shared" si="7"/>
        <v>0</v>
      </c>
      <c r="CI70" s="54">
        <f t="shared" si="2"/>
        <v>0</v>
      </c>
      <c r="CJ70" s="54">
        <f t="shared" si="3"/>
        <v>0</v>
      </c>
      <c r="CK70" s="54">
        <f t="shared" si="4"/>
        <v>0</v>
      </c>
    </row>
    <row r="71" spans="1:104" s="5" customFormat="1" ht="16.350000000000001" customHeight="1" x14ac:dyDescent="0.15">
      <c r="A71" s="574" t="s">
        <v>118</v>
      </c>
      <c r="B71" s="536">
        <f t="shared" ref="B71:AA71" si="17">SUM(B11:B70)</f>
        <v>3910</v>
      </c>
      <c r="C71" s="91">
        <f t="shared" si="17"/>
        <v>248</v>
      </c>
      <c r="D71" s="92">
        <f t="shared" si="17"/>
        <v>161</v>
      </c>
      <c r="E71" s="92">
        <f t="shared" si="17"/>
        <v>112</v>
      </c>
      <c r="F71" s="92">
        <f t="shared" si="17"/>
        <v>73</v>
      </c>
      <c r="G71" s="92">
        <f t="shared" si="17"/>
        <v>113</v>
      </c>
      <c r="H71" s="92">
        <f t="shared" si="17"/>
        <v>188</v>
      </c>
      <c r="I71" s="92">
        <f t="shared" si="17"/>
        <v>224</v>
      </c>
      <c r="J71" s="92">
        <f t="shared" si="17"/>
        <v>251</v>
      </c>
      <c r="K71" s="92">
        <f t="shared" si="17"/>
        <v>189</v>
      </c>
      <c r="L71" s="92">
        <f t="shared" si="17"/>
        <v>235</v>
      </c>
      <c r="M71" s="92">
        <f t="shared" si="17"/>
        <v>261</v>
      </c>
      <c r="N71" s="92">
        <f t="shared" si="17"/>
        <v>311</v>
      </c>
      <c r="O71" s="92">
        <f t="shared" si="17"/>
        <v>308</v>
      </c>
      <c r="P71" s="92">
        <f t="shared" si="17"/>
        <v>322</v>
      </c>
      <c r="Q71" s="92">
        <f t="shared" si="17"/>
        <v>320</v>
      </c>
      <c r="R71" s="92">
        <f t="shared" si="17"/>
        <v>261</v>
      </c>
      <c r="S71" s="93">
        <f t="shared" si="17"/>
        <v>333</v>
      </c>
      <c r="T71" s="94">
        <f t="shared" si="17"/>
        <v>3907</v>
      </c>
      <c r="U71" s="95">
        <f t="shared" si="17"/>
        <v>1648</v>
      </c>
      <c r="V71" s="93">
        <f t="shared" si="17"/>
        <v>2262</v>
      </c>
      <c r="W71" s="95">
        <f t="shared" si="17"/>
        <v>225</v>
      </c>
      <c r="X71" s="95">
        <f t="shared" si="17"/>
        <v>30</v>
      </c>
      <c r="Y71" s="92">
        <f t="shared" si="17"/>
        <v>195</v>
      </c>
      <c r="Z71" s="94">
        <f t="shared" si="17"/>
        <v>0</v>
      </c>
      <c r="AA71" s="91">
        <f t="shared" si="17"/>
        <v>1703</v>
      </c>
      <c r="AB71" s="95">
        <f t="shared" ref="AB71:AX71" si="18">SUM(AB11:AB70)</f>
        <v>323</v>
      </c>
      <c r="AC71" s="92">
        <f t="shared" si="18"/>
        <v>1380</v>
      </c>
      <c r="AD71" s="93">
        <f t="shared" si="18"/>
        <v>0</v>
      </c>
      <c r="AE71" s="95">
        <f t="shared" si="18"/>
        <v>318</v>
      </c>
      <c r="AF71" s="93">
        <f t="shared" si="18"/>
        <v>56</v>
      </c>
      <c r="AG71" s="91">
        <f t="shared" si="18"/>
        <v>130</v>
      </c>
      <c r="AH71" s="96">
        <f t="shared" si="18"/>
        <v>146</v>
      </c>
      <c r="AI71" s="96">
        <f t="shared" si="18"/>
        <v>2054</v>
      </c>
      <c r="AJ71" s="95">
        <f t="shared" si="18"/>
        <v>4</v>
      </c>
      <c r="AK71" s="93">
        <f t="shared" si="18"/>
        <v>224</v>
      </c>
      <c r="AL71" s="91">
        <f t="shared" si="18"/>
        <v>27</v>
      </c>
      <c r="AM71" s="96">
        <f t="shared" si="18"/>
        <v>274</v>
      </c>
      <c r="AN71" s="96">
        <f t="shared" si="18"/>
        <v>0</v>
      </c>
      <c r="AO71" s="96">
        <f t="shared" si="18"/>
        <v>0</v>
      </c>
      <c r="AP71" s="96">
        <f t="shared" si="18"/>
        <v>29</v>
      </c>
      <c r="AQ71" s="97">
        <f t="shared" si="18"/>
        <v>0</v>
      </c>
      <c r="AR71" s="98">
        <f t="shared" si="18"/>
        <v>0</v>
      </c>
      <c r="AS71" s="99">
        <f t="shared" si="18"/>
        <v>0</v>
      </c>
      <c r="AT71" s="98">
        <f t="shared" si="18"/>
        <v>0</v>
      </c>
      <c r="AU71" s="100">
        <f t="shared" si="18"/>
        <v>0</v>
      </c>
      <c r="AV71" s="101">
        <f t="shared" si="18"/>
        <v>0</v>
      </c>
      <c r="AW71" s="98">
        <f t="shared" si="18"/>
        <v>0</v>
      </c>
      <c r="AX71" s="101">
        <f t="shared" si="18"/>
        <v>0</v>
      </c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Y71" s="103"/>
      <c r="CA71" s="104"/>
      <c r="CB71" s="104"/>
      <c r="CC71" s="104"/>
      <c r="CD71" s="104"/>
      <c r="CE71" s="104"/>
      <c r="CF71" s="104"/>
      <c r="CG71" s="105"/>
      <c r="CH71" s="105"/>
      <c r="CI71" s="105"/>
      <c r="CJ71" s="105"/>
      <c r="CK71" s="105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</row>
    <row r="72" spans="1:104" ht="31.35" customHeight="1" x14ac:dyDescent="0.2">
      <c r="A72" s="106" t="s">
        <v>133</v>
      </c>
      <c r="B72" s="107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CG72" s="12"/>
      <c r="CH72" s="12"/>
      <c r="CI72" s="12"/>
      <c r="CJ72" s="12"/>
      <c r="CK72" s="12"/>
    </row>
    <row r="73" spans="1:104" ht="16.350000000000001" customHeight="1" x14ac:dyDescent="0.2">
      <c r="A73" s="537" t="s">
        <v>134</v>
      </c>
      <c r="B73" s="569" t="s">
        <v>118</v>
      </c>
      <c r="C73" s="511" t="s">
        <v>135</v>
      </c>
      <c r="D73" s="512" t="s">
        <v>136</v>
      </c>
      <c r="E73" s="513" t="s">
        <v>137</v>
      </c>
      <c r="F73" s="513" t="s">
        <v>138</v>
      </c>
      <c r="G73" s="513" t="s">
        <v>139</v>
      </c>
      <c r="H73" s="514" t="s">
        <v>140</v>
      </c>
      <c r="I73" s="514" t="s">
        <v>141</v>
      </c>
      <c r="J73" s="514" t="s">
        <v>142</v>
      </c>
      <c r="K73" s="514" t="s">
        <v>143</v>
      </c>
      <c r="L73" s="514" t="s">
        <v>144</v>
      </c>
      <c r="M73" s="514" t="s">
        <v>145</v>
      </c>
      <c r="N73" s="514" t="s">
        <v>146</v>
      </c>
      <c r="O73" s="514" t="s">
        <v>147</v>
      </c>
      <c r="P73" s="514" t="s">
        <v>148</v>
      </c>
      <c r="Q73" s="514" t="s">
        <v>149</v>
      </c>
      <c r="R73" s="514" t="s">
        <v>150</v>
      </c>
      <c r="S73" s="515" t="s">
        <v>151</v>
      </c>
      <c r="T73" s="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CG73" s="12"/>
      <c r="CH73" s="12"/>
      <c r="CI73" s="12"/>
      <c r="CJ73" s="12"/>
      <c r="CK73" s="12"/>
    </row>
    <row r="74" spans="1:104" ht="16.350000000000001" customHeight="1" x14ac:dyDescent="0.2">
      <c r="A74" s="538" t="s">
        <v>152</v>
      </c>
      <c r="B74" s="539">
        <f t="shared" ref="B74:B88" si="19">SUM(C74:S74)</f>
        <v>0</v>
      </c>
      <c r="C74" s="529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4"/>
      <c r="T74" s="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CG74" s="12"/>
      <c r="CH74" s="12"/>
      <c r="CI74" s="12"/>
      <c r="CJ74" s="12"/>
      <c r="CK74" s="12"/>
    </row>
    <row r="75" spans="1:104" ht="16.350000000000001" customHeight="1" x14ac:dyDescent="0.2">
      <c r="A75" s="111" t="s">
        <v>153</v>
      </c>
      <c r="B75" s="112">
        <f t="shared" si="19"/>
        <v>107</v>
      </c>
      <c r="C75" s="38">
        <v>2</v>
      </c>
      <c r="D75" s="41">
        <v>14</v>
      </c>
      <c r="E75" s="41">
        <v>17</v>
      </c>
      <c r="F75" s="41">
        <v>4</v>
      </c>
      <c r="G75" s="41">
        <v>2</v>
      </c>
      <c r="H75" s="41">
        <v>0</v>
      </c>
      <c r="I75" s="41">
        <v>0</v>
      </c>
      <c r="J75" s="41">
        <v>1</v>
      </c>
      <c r="K75" s="41">
        <v>3</v>
      </c>
      <c r="L75" s="41">
        <v>7</v>
      </c>
      <c r="M75" s="41">
        <v>4</v>
      </c>
      <c r="N75" s="41">
        <v>10</v>
      </c>
      <c r="O75" s="41">
        <v>10</v>
      </c>
      <c r="P75" s="41">
        <v>12</v>
      </c>
      <c r="Q75" s="41">
        <v>6</v>
      </c>
      <c r="R75" s="41">
        <v>12</v>
      </c>
      <c r="S75" s="39">
        <v>3</v>
      </c>
      <c r="T75" s="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CG75" s="12"/>
      <c r="CH75" s="12"/>
      <c r="CI75" s="12"/>
      <c r="CJ75" s="12"/>
      <c r="CK75" s="12"/>
    </row>
    <row r="76" spans="1:104" ht="16.350000000000001" customHeight="1" x14ac:dyDescent="0.2">
      <c r="A76" s="111" t="s">
        <v>154</v>
      </c>
      <c r="B76" s="112">
        <f t="shared" si="19"/>
        <v>156</v>
      </c>
      <c r="C76" s="38"/>
      <c r="D76" s="41"/>
      <c r="E76" s="41"/>
      <c r="F76" s="41">
        <v>2</v>
      </c>
      <c r="G76" s="41"/>
      <c r="H76" s="41">
        <v>1</v>
      </c>
      <c r="I76" s="41">
        <v>8</v>
      </c>
      <c r="J76" s="41">
        <v>5</v>
      </c>
      <c r="K76" s="41">
        <v>16</v>
      </c>
      <c r="L76" s="41">
        <v>26</v>
      </c>
      <c r="M76" s="41">
        <v>22</v>
      </c>
      <c r="N76" s="41">
        <v>16</v>
      </c>
      <c r="O76" s="41">
        <v>15</v>
      </c>
      <c r="P76" s="41">
        <v>19</v>
      </c>
      <c r="Q76" s="41">
        <v>11</v>
      </c>
      <c r="R76" s="41">
        <v>7</v>
      </c>
      <c r="S76" s="39">
        <v>8</v>
      </c>
      <c r="T76" s="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CG76" s="12"/>
      <c r="CH76" s="12"/>
      <c r="CI76" s="12"/>
      <c r="CJ76" s="12"/>
      <c r="CK76" s="12"/>
    </row>
    <row r="77" spans="1:104" ht="16.350000000000001" customHeight="1" x14ac:dyDescent="0.2">
      <c r="A77" s="111" t="s">
        <v>155</v>
      </c>
      <c r="B77" s="112">
        <f t="shared" si="19"/>
        <v>195</v>
      </c>
      <c r="C77" s="38">
        <v>0</v>
      </c>
      <c r="D77" s="41">
        <v>0</v>
      </c>
      <c r="E77" s="41">
        <v>0</v>
      </c>
      <c r="F77" s="41">
        <v>1</v>
      </c>
      <c r="G77" s="41">
        <v>22</v>
      </c>
      <c r="H77" s="41">
        <v>63</v>
      </c>
      <c r="I77" s="41">
        <v>54</v>
      </c>
      <c r="J77" s="41">
        <v>43</v>
      </c>
      <c r="K77" s="41">
        <v>11</v>
      </c>
      <c r="L77" s="41">
        <v>0</v>
      </c>
      <c r="M77" s="41">
        <v>1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39">
        <v>0</v>
      </c>
      <c r="T77" s="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CG77" s="12"/>
      <c r="CH77" s="12"/>
      <c r="CI77" s="12"/>
      <c r="CJ77" s="12"/>
      <c r="CK77" s="12"/>
    </row>
    <row r="78" spans="1:104" ht="16.350000000000001" customHeight="1" x14ac:dyDescent="0.2">
      <c r="A78" s="111" t="s">
        <v>156</v>
      </c>
      <c r="B78" s="112">
        <f t="shared" si="19"/>
        <v>0</v>
      </c>
      <c r="C78" s="38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39"/>
      <c r="T78" s="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CG78" s="12"/>
      <c r="CH78" s="12"/>
      <c r="CI78" s="12"/>
      <c r="CJ78" s="12"/>
      <c r="CK78" s="12"/>
    </row>
    <row r="79" spans="1:104" ht="16.350000000000001" customHeight="1" x14ac:dyDescent="0.2">
      <c r="A79" s="111" t="s">
        <v>157</v>
      </c>
      <c r="B79" s="112">
        <f t="shared" si="19"/>
        <v>106</v>
      </c>
      <c r="C79" s="38"/>
      <c r="D79" s="41"/>
      <c r="E79" s="41"/>
      <c r="F79" s="41"/>
      <c r="G79" s="41">
        <v>3</v>
      </c>
      <c r="H79" s="41"/>
      <c r="I79" s="41"/>
      <c r="J79" s="41">
        <v>11</v>
      </c>
      <c r="K79" s="41"/>
      <c r="L79" s="41">
        <v>5</v>
      </c>
      <c r="M79" s="41">
        <v>8</v>
      </c>
      <c r="N79" s="41">
        <v>8</v>
      </c>
      <c r="O79" s="41">
        <v>9</v>
      </c>
      <c r="P79" s="41">
        <v>11</v>
      </c>
      <c r="Q79" s="41">
        <v>17</v>
      </c>
      <c r="R79" s="41">
        <v>17</v>
      </c>
      <c r="S79" s="39">
        <v>17</v>
      </c>
      <c r="T79" s="3"/>
      <c r="CG79" s="12"/>
      <c r="CH79" s="12"/>
      <c r="CI79" s="12"/>
      <c r="CJ79" s="12"/>
      <c r="CK79" s="12"/>
    </row>
    <row r="80" spans="1:104" ht="16.350000000000001" customHeight="1" x14ac:dyDescent="0.2">
      <c r="A80" s="111" t="s">
        <v>158</v>
      </c>
      <c r="B80" s="112">
        <f t="shared" si="19"/>
        <v>188</v>
      </c>
      <c r="C80" s="38"/>
      <c r="D80" s="41"/>
      <c r="E80" s="41"/>
      <c r="F80" s="41"/>
      <c r="G80" s="41">
        <v>1</v>
      </c>
      <c r="H80" s="41">
        <v>1</v>
      </c>
      <c r="I80" s="41">
        <v>4</v>
      </c>
      <c r="J80" s="41"/>
      <c r="K80" s="41">
        <v>2</v>
      </c>
      <c r="L80" s="41">
        <v>5</v>
      </c>
      <c r="M80" s="41">
        <v>10</v>
      </c>
      <c r="N80" s="41">
        <v>16</v>
      </c>
      <c r="O80" s="41">
        <v>23</v>
      </c>
      <c r="P80" s="41">
        <v>35</v>
      </c>
      <c r="Q80" s="41">
        <v>29</v>
      </c>
      <c r="R80" s="41">
        <v>19</v>
      </c>
      <c r="S80" s="39">
        <v>43</v>
      </c>
      <c r="T80" s="3"/>
      <c r="CG80" s="12"/>
      <c r="CH80" s="12"/>
      <c r="CI80" s="12"/>
      <c r="CJ80" s="12"/>
      <c r="CK80" s="12"/>
    </row>
    <row r="81" spans="1:89" ht="16.350000000000001" customHeight="1" x14ac:dyDescent="0.2">
      <c r="A81" s="111" t="s">
        <v>159</v>
      </c>
      <c r="B81" s="112">
        <f t="shared" si="19"/>
        <v>0</v>
      </c>
      <c r="C81" s="38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39"/>
      <c r="T81" s="3"/>
      <c r="CG81" s="12"/>
      <c r="CH81" s="12"/>
      <c r="CI81" s="12"/>
      <c r="CJ81" s="12"/>
      <c r="CK81" s="12"/>
    </row>
    <row r="82" spans="1:89" ht="16.350000000000001" customHeight="1" x14ac:dyDescent="0.2">
      <c r="A82" s="111" t="s">
        <v>160</v>
      </c>
      <c r="B82" s="112">
        <f t="shared" si="19"/>
        <v>108</v>
      </c>
      <c r="C82" s="38"/>
      <c r="D82" s="41"/>
      <c r="E82" s="41"/>
      <c r="F82" s="41">
        <v>1</v>
      </c>
      <c r="G82" s="41">
        <v>5</v>
      </c>
      <c r="H82" s="41">
        <v>18</v>
      </c>
      <c r="I82" s="41">
        <v>20</v>
      </c>
      <c r="J82" s="41">
        <v>18</v>
      </c>
      <c r="K82" s="41">
        <v>11</v>
      </c>
      <c r="L82" s="41">
        <v>12</v>
      </c>
      <c r="M82" s="41">
        <v>8</v>
      </c>
      <c r="N82" s="41">
        <v>5</v>
      </c>
      <c r="O82" s="41">
        <v>6</v>
      </c>
      <c r="P82" s="41">
        <v>2</v>
      </c>
      <c r="Q82" s="41">
        <v>1</v>
      </c>
      <c r="R82" s="41">
        <v>1</v>
      </c>
      <c r="S82" s="39"/>
      <c r="T82" s="10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CG82" s="12"/>
      <c r="CH82" s="12"/>
      <c r="CI82" s="12"/>
      <c r="CJ82" s="12"/>
      <c r="CK82" s="12"/>
    </row>
    <row r="83" spans="1:89" ht="16.350000000000001" customHeight="1" x14ac:dyDescent="0.2">
      <c r="A83" s="111" t="s">
        <v>161</v>
      </c>
      <c r="B83" s="112">
        <f t="shared" si="19"/>
        <v>0</v>
      </c>
      <c r="C83" s="38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9"/>
      <c r="T83" s="3"/>
      <c r="CG83" s="12"/>
      <c r="CH83" s="12"/>
      <c r="CI83" s="12"/>
      <c r="CJ83" s="12"/>
      <c r="CK83" s="12"/>
    </row>
    <row r="84" spans="1:89" ht="16.350000000000001" customHeight="1" x14ac:dyDescent="0.2">
      <c r="A84" s="111" t="s">
        <v>162</v>
      </c>
      <c r="B84" s="112">
        <f t="shared" si="19"/>
        <v>25</v>
      </c>
      <c r="C84" s="38">
        <v>0</v>
      </c>
      <c r="D84" s="41">
        <v>8</v>
      </c>
      <c r="E84" s="41">
        <v>11</v>
      </c>
      <c r="F84" s="41">
        <v>6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9">
        <v>0</v>
      </c>
      <c r="T84" s="3"/>
      <c r="CG84" s="12"/>
      <c r="CH84" s="12"/>
      <c r="CI84" s="12"/>
      <c r="CJ84" s="12"/>
      <c r="CK84" s="12"/>
    </row>
    <row r="85" spans="1:89" ht="16.350000000000001" customHeight="1" x14ac:dyDescent="0.2">
      <c r="A85" s="111" t="s">
        <v>163</v>
      </c>
      <c r="B85" s="112">
        <f t="shared" si="19"/>
        <v>35</v>
      </c>
      <c r="C85" s="38">
        <v>34</v>
      </c>
      <c r="D85" s="41"/>
      <c r="E85" s="41">
        <v>1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39"/>
      <c r="T85" s="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CG85" s="12"/>
      <c r="CH85" s="12"/>
      <c r="CI85" s="12"/>
      <c r="CJ85" s="12"/>
      <c r="CK85" s="12"/>
    </row>
    <row r="86" spans="1:89" ht="16.350000000000001" customHeight="1" x14ac:dyDescent="0.2">
      <c r="A86" s="111" t="s">
        <v>164</v>
      </c>
      <c r="B86" s="112">
        <f t="shared" si="19"/>
        <v>4</v>
      </c>
      <c r="C86" s="38">
        <v>0</v>
      </c>
      <c r="D86" s="41">
        <v>0</v>
      </c>
      <c r="E86" s="41">
        <v>0</v>
      </c>
      <c r="F86" s="41">
        <v>0</v>
      </c>
      <c r="G86" s="41">
        <v>1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1</v>
      </c>
      <c r="N86" s="41">
        <v>1</v>
      </c>
      <c r="O86" s="41">
        <v>1</v>
      </c>
      <c r="P86" s="41">
        <v>0</v>
      </c>
      <c r="Q86" s="41">
        <v>0</v>
      </c>
      <c r="R86" s="41">
        <v>0</v>
      </c>
      <c r="S86" s="39">
        <v>0</v>
      </c>
      <c r="T86" s="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CG86" s="12"/>
      <c r="CH86" s="12"/>
      <c r="CI86" s="12"/>
      <c r="CJ86" s="12"/>
      <c r="CK86" s="12"/>
    </row>
    <row r="87" spans="1:89" ht="16.350000000000001" customHeight="1" x14ac:dyDescent="0.2">
      <c r="A87" s="111" t="s">
        <v>165</v>
      </c>
      <c r="B87" s="112">
        <f t="shared" si="19"/>
        <v>4</v>
      </c>
      <c r="C87" s="38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3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9">
        <v>0</v>
      </c>
      <c r="T87" s="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CG87" s="12"/>
      <c r="CH87" s="12"/>
      <c r="CI87" s="12"/>
      <c r="CJ87" s="12"/>
      <c r="CK87" s="12"/>
    </row>
    <row r="88" spans="1:89" ht="16.350000000000001" customHeight="1" x14ac:dyDescent="0.2">
      <c r="A88" s="113" t="s">
        <v>166</v>
      </c>
      <c r="B88" s="114">
        <f t="shared" si="19"/>
        <v>236</v>
      </c>
      <c r="C88" s="80">
        <v>0</v>
      </c>
      <c r="D88" s="81">
        <v>0</v>
      </c>
      <c r="E88" s="81">
        <v>0</v>
      </c>
      <c r="F88" s="81">
        <v>0</v>
      </c>
      <c r="G88" s="81">
        <v>8</v>
      </c>
      <c r="H88" s="81">
        <v>19</v>
      </c>
      <c r="I88" s="81">
        <v>36</v>
      </c>
      <c r="J88" s="81">
        <v>38</v>
      </c>
      <c r="K88" s="81">
        <v>25</v>
      </c>
      <c r="L88" s="81">
        <v>20</v>
      </c>
      <c r="M88" s="81">
        <v>29</v>
      </c>
      <c r="N88" s="81">
        <v>32</v>
      </c>
      <c r="O88" s="81">
        <v>24</v>
      </c>
      <c r="P88" s="81">
        <v>5</v>
      </c>
      <c r="Q88" s="81">
        <v>0</v>
      </c>
      <c r="R88" s="81">
        <v>0</v>
      </c>
      <c r="S88" s="82">
        <v>0</v>
      </c>
      <c r="T88" s="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CG88" s="12"/>
      <c r="CH88" s="12"/>
      <c r="CI88" s="12"/>
      <c r="CJ88" s="12"/>
      <c r="CK88" s="12"/>
    </row>
    <row r="89" spans="1:89" ht="16.350000000000001" customHeight="1" x14ac:dyDescent="0.2">
      <c r="A89" s="115" t="s">
        <v>167</v>
      </c>
      <c r="B89" s="536">
        <f t="shared" ref="B89:S89" si="20">SUM(B74:B88)</f>
        <v>1164</v>
      </c>
      <c r="C89" s="91">
        <f t="shared" si="20"/>
        <v>36</v>
      </c>
      <c r="D89" s="92">
        <f t="shared" si="20"/>
        <v>22</v>
      </c>
      <c r="E89" s="92">
        <f t="shared" si="20"/>
        <v>29</v>
      </c>
      <c r="F89" s="92">
        <f t="shared" si="20"/>
        <v>14</v>
      </c>
      <c r="G89" s="92">
        <f t="shared" si="20"/>
        <v>42</v>
      </c>
      <c r="H89" s="92">
        <f t="shared" si="20"/>
        <v>102</v>
      </c>
      <c r="I89" s="92">
        <f t="shared" si="20"/>
        <v>122</v>
      </c>
      <c r="J89" s="92">
        <f t="shared" si="20"/>
        <v>119</v>
      </c>
      <c r="K89" s="92">
        <f t="shared" si="20"/>
        <v>69</v>
      </c>
      <c r="L89" s="92">
        <f t="shared" si="20"/>
        <v>75</v>
      </c>
      <c r="M89" s="92">
        <f t="shared" si="20"/>
        <v>83</v>
      </c>
      <c r="N89" s="92">
        <f t="shared" si="20"/>
        <v>88</v>
      </c>
      <c r="O89" s="92">
        <f t="shared" si="20"/>
        <v>88</v>
      </c>
      <c r="P89" s="92">
        <f t="shared" si="20"/>
        <v>84</v>
      </c>
      <c r="Q89" s="92">
        <f t="shared" si="20"/>
        <v>64</v>
      </c>
      <c r="R89" s="92">
        <f t="shared" si="20"/>
        <v>56</v>
      </c>
      <c r="S89" s="93">
        <f t="shared" si="20"/>
        <v>71</v>
      </c>
      <c r="T89" s="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CG89" s="12"/>
      <c r="CH89" s="12"/>
      <c r="CI89" s="12"/>
      <c r="CJ89" s="12"/>
      <c r="CK89" s="12"/>
    </row>
    <row r="90" spans="1:89" ht="31.35" customHeight="1" x14ac:dyDescent="0.2">
      <c r="A90" s="106" t="s">
        <v>168</v>
      </c>
      <c r="B90" s="116"/>
      <c r="C90" s="116"/>
      <c r="D90" s="116"/>
      <c r="E90" s="116"/>
      <c r="F90" s="1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C90" s="117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CG90" s="12"/>
      <c r="CH90" s="12"/>
      <c r="CI90" s="12"/>
      <c r="CJ90" s="12"/>
      <c r="CK90" s="12"/>
    </row>
    <row r="91" spans="1:89" ht="16.350000000000001" customHeight="1" x14ac:dyDescent="0.2">
      <c r="A91" s="694" t="s">
        <v>169</v>
      </c>
      <c r="B91" s="695"/>
      <c r="C91" s="694" t="s">
        <v>167</v>
      </c>
      <c r="D91" s="700"/>
      <c r="E91" s="695"/>
      <c r="F91" s="736" t="s">
        <v>170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40"/>
      <c r="AN91" s="663" t="s">
        <v>171</v>
      </c>
      <c r="AO91" s="684" t="s">
        <v>172</v>
      </c>
      <c r="AP91" s="687" t="s">
        <v>173</v>
      </c>
      <c r="AQ91" s="663" t="s">
        <v>174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CG91" s="12"/>
      <c r="CH91" s="12"/>
      <c r="CI91" s="12"/>
      <c r="CJ91" s="12"/>
      <c r="CK91" s="12"/>
    </row>
    <row r="92" spans="1:89" ht="16.350000000000001" customHeight="1" x14ac:dyDescent="0.2">
      <c r="A92" s="696"/>
      <c r="B92" s="697"/>
      <c r="C92" s="698"/>
      <c r="D92" s="701"/>
      <c r="E92" s="699"/>
      <c r="F92" s="738" t="s">
        <v>99</v>
      </c>
      <c r="G92" s="739"/>
      <c r="H92" s="738" t="s">
        <v>100</v>
      </c>
      <c r="I92" s="739"/>
      <c r="J92" s="738" t="s">
        <v>101</v>
      </c>
      <c r="K92" s="739"/>
      <c r="L92" s="738" t="s">
        <v>102</v>
      </c>
      <c r="M92" s="739"/>
      <c r="N92" s="738" t="s">
        <v>103</v>
      </c>
      <c r="O92" s="739"/>
      <c r="P92" s="736" t="s">
        <v>104</v>
      </c>
      <c r="Q92" s="737"/>
      <c r="R92" s="736" t="s">
        <v>105</v>
      </c>
      <c r="S92" s="737"/>
      <c r="T92" s="736" t="s">
        <v>106</v>
      </c>
      <c r="U92" s="737"/>
      <c r="V92" s="736" t="s">
        <v>107</v>
      </c>
      <c r="W92" s="737"/>
      <c r="X92" s="736" t="s">
        <v>108</v>
      </c>
      <c r="Y92" s="737"/>
      <c r="Z92" s="736" t="s">
        <v>109</v>
      </c>
      <c r="AA92" s="737"/>
      <c r="AB92" s="736" t="s">
        <v>110</v>
      </c>
      <c r="AC92" s="737"/>
      <c r="AD92" s="736" t="s">
        <v>111</v>
      </c>
      <c r="AE92" s="737"/>
      <c r="AF92" s="736" t="s">
        <v>112</v>
      </c>
      <c r="AG92" s="737"/>
      <c r="AH92" s="736" t="s">
        <v>113</v>
      </c>
      <c r="AI92" s="737"/>
      <c r="AJ92" s="736" t="s">
        <v>114</v>
      </c>
      <c r="AK92" s="737"/>
      <c r="AL92" s="736" t="s">
        <v>115</v>
      </c>
      <c r="AM92" s="740"/>
      <c r="AN92" s="680"/>
      <c r="AO92" s="685"/>
      <c r="AP92" s="688"/>
      <c r="AQ92" s="680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CG92" s="12"/>
      <c r="CH92" s="12"/>
      <c r="CI92" s="12"/>
      <c r="CJ92" s="12"/>
      <c r="CK92" s="12"/>
    </row>
    <row r="93" spans="1:89" ht="16.350000000000001" customHeight="1" x14ac:dyDescent="0.2">
      <c r="A93" s="698"/>
      <c r="B93" s="699"/>
      <c r="C93" s="518" t="s">
        <v>175</v>
      </c>
      <c r="D93" s="514" t="s">
        <v>116</v>
      </c>
      <c r="E93" s="573" t="s">
        <v>117</v>
      </c>
      <c r="F93" s="570" t="s">
        <v>116</v>
      </c>
      <c r="G93" s="567" t="s">
        <v>117</v>
      </c>
      <c r="H93" s="570" t="s">
        <v>116</v>
      </c>
      <c r="I93" s="567" t="s">
        <v>117</v>
      </c>
      <c r="J93" s="570" t="s">
        <v>116</v>
      </c>
      <c r="K93" s="567" t="s">
        <v>117</v>
      </c>
      <c r="L93" s="570" t="s">
        <v>116</v>
      </c>
      <c r="M93" s="567" t="s">
        <v>117</v>
      </c>
      <c r="N93" s="570" t="s">
        <v>116</v>
      </c>
      <c r="O93" s="567" t="s">
        <v>117</v>
      </c>
      <c r="P93" s="570" t="s">
        <v>116</v>
      </c>
      <c r="Q93" s="567" t="s">
        <v>117</v>
      </c>
      <c r="R93" s="570" t="s">
        <v>116</v>
      </c>
      <c r="S93" s="567" t="s">
        <v>117</v>
      </c>
      <c r="T93" s="570" t="s">
        <v>116</v>
      </c>
      <c r="U93" s="567" t="s">
        <v>117</v>
      </c>
      <c r="V93" s="570" t="s">
        <v>116</v>
      </c>
      <c r="W93" s="567" t="s">
        <v>117</v>
      </c>
      <c r="X93" s="570" t="s">
        <v>116</v>
      </c>
      <c r="Y93" s="567" t="s">
        <v>117</v>
      </c>
      <c r="Z93" s="570" t="s">
        <v>116</v>
      </c>
      <c r="AA93" s="567" t="s">
        <v>117</v>
      </c>
      <c r="AB93" s="570" t="s">
        <v>116</v>
      </c>
      <c r="AC93" s="567" t="s">
        <v>117</v>
      </c>
      <c r="AD93" s="570" t="s">
        <v>116</v>
      </c>
      <c r="AE93" s="567" t="s">
        <v>117</v>
      </c>
      <c r="AF93" s="570" t="s">
        <v>116</v>
      </c>
      <c r="AG93" s="567" t="s">
        <v>117</v>
      </c>
      <c r="AH93" s="570" t="s">
        <v>116</v>
      </c>
      <c r="AI93" s="567" t="s">
        <v>117</v>
      </c>
      <c r="AJ93" s="570" t="s">
        <v>116</v>
      </c>
      <c r="AK93" s="567" t="s">
        <v>117</v>
      </c>
      <c r="AL93" s="570" t="s">
        <v>116</v>
      </c>
      <c r="AM93" s="118" t="s">
        <v>117</v>
      </c>
      <c r="AN93" s="668"/>
      <c r="AO93" s="686"/>
      <c r="AP93" s="689"/>
      <c r="AQ93" s="668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CG93" s="12"/>
      <c r="CH93" s="12"/>
      <c r="CI93" s="12"/>
      <c r="CJ93" s="12"/>
      <c r="CK93" s="12"/>
    </row>
    <row r="94" spans="1:89" ht="16.350000000000001" customHeight="1" x14ac:dyDescent="0.2">
      <c r="A94" s="692" t="s">
        <v>176</v>
      </c>
      <c r="B94" s="693"/>
      <c r="C94" s="541">
        <f>SUM(D94+E94)</f>
        <v>690</v>
      </c>
      <c r="D94" s="120">
        <f>SUM(F94+H94+J94+L94+N94+P94+R94+T94+V94+X94+Z94+AB94+AD94+AF94+AH94+AJ94+AL94)</f>
        <v>359</v>
      </c>
      <c r="E94" s="121">
        <f>SUM(G94+I94+K94+M94+O94+Q94+S94+U94+W94+Y94+AA94+AC94+AE94+AG94+AI94+AK94+AM94)</f>
        <v>331</v>
      </c>
      <c r="F94" s="122">
        <v>3</v>
      </c>
      <c r="G94" s="123">
        <v>5</v>
      </c>
      <c r="H94" s="122">
        <v>3</v>
      </c>
      <c r="I94" s="123">
        <v>1</v>
      </c>
      <c r="J94" s="122">
        <v>1</v>
      </c>
      <c r="K94" s="44">
        <v>3</v>
      </c>
      <c r="L94" s="122">
        <v>1</v>
      </c>
      <c r="M94" s="44">
        <v>0</v>
      </c>
      <c r="N94" s="122">
        <v>2</v>
      </c>
      <c r="O94" s="44">
        <v>1</v>
      </c>
      <c r="P94" s="122">
        <v>2</v>
      </c>
      <c r="Q94" s="44">
        <v>3</v>
      </c>
      <c r="R94" s="122">
        <v>4</v>
      </c>
      <c r="S94" s="44">
        <v>6</v>
      </c>
      <c r="T94" s="122">
        <v>5</v>
      </c>
      <c r="U94" s="44">
        <v>10</v>
      </c>
      <c r="V94" s="122">
        <v>5</v>
      </c>
      <c r="W94" s="44">
        <v>6</v>
      </c>
      <c r="X94" s="122">
        <v>7</v>
      </c>
      <c r="Y94" s="44">
        <v>11</v>
      </c>
      <c r="Z94" s="122">
        <v>24</v>
      </c>
      <c r="AA94" s="44">
        <v>13</v>
      </c>
      <c r="AB94" s="122">
        <v>32</v>
      </c>
      <c r="AC94" s="44">
        <v>24</v>
      </c>
      <c r="AD94" s="122">
        <v>40</v>
      </c>
      <c r="AE94" s="44">
        <v>39</v>
      </c>
      <c r="AF94" s="122">
        <v>47</v>
      </c>
      <c r="AG94" s="44">
        <v>48</v>
      </c>
      <c r="AH94" s="122">
        <v>52</v>
      </c>
      <c r="AI94" s="44">
        <v>56</v>
      </c>
      <c r="AJ94" s="122">
        <v>64</v>
      </c>
      <c r="AK94" s="44">
        <v>46</v>
      </c>
      <c r="AL94" s="124">
        <v>67</v>
      </c>
      <c r="AM94" s="125">
        <v>59</v>
      </c>
      <c r="AN94" s="123">
        <v>690</v>
      </c>
      <c r="AO94" s="126">
        <v>402</v>
      </c>
      <c r="AP94" s="127">
        <v>0</v>
      </c>
      <c r="AQ94" s="123">
        <v>2</v>
      </c>
      <c r="AR94" s="128" t="str">
        <f>CA94&amp;CB94&amp;CC94&amp;CD94</f>
        <v/>
      </c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13"/>
      <c r="BE94" s="13"/>
      <c r="CA94" s="129" t="str">
        <f>IF(CG94=1,"* El número de Beneficiarios NO DEBE ser mayor que el Total. ","")</f>
        <v/>
      </c>
      <c r="CB94" s="129" t="str">
        <f>IF(CH94=1,"* No olvide digitar la columna Beneficiarios y/o Pueblos Originarios y/o Migrantes (Digite CEROS si no tiene.). ","")</f>
        <v/>
      </c>
      <c r="CC94" s="129" t="str">
        <f>IF(CI94=1,"* El número de Pueblos Originarios y/o Migrantes NO DEBE ser mayor que el Total. ","")</f>
        <v/>
      </c>
      <c r="CD94" s="129" t="str">
        <f>IF(CJ94=1,"* El número de Controles NO DEBE ser mayor que el Total. ","")</f>
        <v/>
      </c>
      <c r="CE94" s="129"/>
      <c r="CF94" s="129"/>
      <c r="CG94" s="54">
        <f>IF(C94&lt;AN94,1,0)</f>
        <v>0</v>
      </c>
      <c r="CH94" s="54">
        <f>IF(AND(C94&lt;&gt;0,OR(AN94="",AP94="",AQ94="")),1,0)</f>
        <v>0</v>
      </c>
      <c r="CI94" s="54">
        <f>IF(OR(C94&lt;AP94,C94&lt;AQ94),1,0)</f>
        <v>0</v>
      </c>
      <c r="CJ94" s="54">
        <f>IF(C94&lt;AO94,1,0)</f>
        <v>0</v>
      </c>
      <c r="CK94" s="12"/>
    </row>
    <row r="95" spans="1:89" ht="16.350000000000001" customHeight="1" x14ac:dyDescent="0.2">
      <c r="A95" s="669" t="s">
        <v>177</v>
      </c>
      <c r="B95" s="538" t="s">
        <v>178</v>
      </c>
      <c r="C95" s="130">
        <f>SUM(D95:E95)</f>
        <v>185</v>
      </c>
      <c r="D95" s="542"/>
      <c r="E95" s="543">
        <f>SUM(K95+M95+O95+Q95+S95+U95+W95+Y95+AA95+AC95+AE95+AG95+AI95+AK95+AM95)</f>
        <v>185</v>
      </c>
      <c r="F95" s="544"/>
      <c r="G95" s="545"/>
      <c r="H95" s="544"/>
      <c r="I95" s="545"/>
      <c r="J95" s="544"/>
      <c r="K95" s="534"/>
      <c r="L95" s="544"/>
      <c r="M95" s="534">
        <v>2</v>
      </c>
      <c r="N95" s="544"/>
      <c r="O95" s="534">
        <v>22</v>
      </c>
      <c r="P95" s="544"/>
      <c r="Q95" s="534">
        <v>59</v>
      </c>
      <c r="R95" s="544"/>
      <c r="S95" s="534">
        <v>54</v>
      </c>
      <c r="T95" s="544"/>
      <c r="U95" s="534">
        <v>38</v>
      </c>
      <c r="V95" s="544"/>
      <c r="W95" s="534">
        <v>10</v>
      </c>
      <c r="X95" s="544"/>
      <c r="Y95" s="534"/>
      <c r="Z95" s="544"/>
      <c r="AA95" s="534"/>
      <c r="AB95" s="544"/>
      <c r="AC95" s="534"/>
      <c r="AD95" s="544"/>
      <c r="AE95" s="534"/>
      <c r="AF95" s="544"/>
      <c r="AG95" s="534"/>
      <c r="AH95" s="544"/>
      <c r="AI95" s="534"/>
      <c r="AJ95" s="544"/>
      <c r="AK95" s="534"/>
      <c r="AL95" s="544"/>
      <c r="AM95" s="546"/>
      <c r="AN95" s="533">
        <v>185</v>
      </c>
      <c r="AO95" s="547">
        <v>157</v>
      </c>
      <c r="AP95" s="548">
        <v>0</v>
      </c>
      <c r="AQ95" s="533">
        <v>0</v>
      </c>
      <c r="AR95" s="128" t="str">
        <f t="shared" ref="AR95:AR103" si="21">CA95&amp;CB95&amp;CC95&amp;CD95</f>
        <v/>
      </c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13"/>
      <c r="BE95" s="13"/>
      <c r="CA95" s="129" t="str">
        <f t="shared" ref="CA95:CA102" si="22">IF(CG95=1,"* El número de Beneficiarios NO DEBE ser mayor que el Total. ","")</f>
        <v/>
      </c>
      <c r="CB95" s="129" t="str">
        <f t="shared" ref="CB95:CB102" si="23">IF(CH95=1,"* No olvide digitar la columna Beneficiarios y/o Pueblos Originarios y/o Migrantes (Digite CEROS si no tiene.). ","")</f>
        <v/>
      </c>
      <c r="CC95" s="129" t="str">
        <f t="shared" ref="CC95:CC102" si="24">IF(CI95=1,"* El número de Pueblos Originarios y/o Migrantes NO DEBE ser mayor que el Total. ","")</f>
        <v/>
      </c>
      <c r="CD95" s="129" t="str">
        <f t="shared" ref="CD95:CD102" si="25">IF(CJ95=1,"* El número de Controles NO DEBE ser mayor que el Total. ","")</f>
        <v/>
      </c>
      <c r="CE95" s="129"/>
      <c r="CF95" s="129"/>
      <c r="CG95" s="54">
        <f>IF(E95&lt;AN95,1,0)</f>
        <v>0</v>
      </c>
      <c r="CH95" s="54">
        <f>IF(AND(E95&lt;&gt;0,OR(AN95="",AP95="",AQ95="")),1,0)</f>
        <v>0</v>
      </c>
      <c r="CI95" s="54">
        <f>IF(OR(E95&lt;AP95,E95&lt;AQ95),1,0)</f>
        <v>0</v>
      </c>
      <c r="CJ95" s="54">
        <f>IF(E95&lt;AO95,1,0)</f>
        <v>0</v>
      </c>
      <c r="CK95" s="12"/>
    </row>
    <row r="96" spans="1:89" ht="16.350000000000001" customHeight="1" x14ac:dyDescent="0.2">
      <c r="A96" s="670"/>
      <c r="B96" s="111" t="s">
        <v>179</v>
      </c>
      <c r="C96" s="130">
        <f>SUM(D96:E96)</f>
        <v>3</v>
      </c>
      <c r="D96" s="138"/>
      <c r="E96" s="139">
        <f>SUM(K96+M96+O96+Q96+S96+U96+W96+Y96+AA96+AC96+AE96+AG96+AI96+AK96+AM96)</f>
        <v>3</v>
      </c>
      <c r="F96" s="140"/>
      <c r="G96" s="141"/>
      <c r="H96" s="140"/>
      <c r="I96" s="141"/>
      <c r="J96" s="140"/>
      <c r="K96" s="48"/>
      <c r="L96" s="140"/>
      <c r="M96" s="48"/>
      <c r="N96" s="140"/>
      <c r="O96" s="48"/>
      <c r="P96" s="140"/>
      <c r="Q96" s="48">
        <v>2</v>
      </c>
      <c r="R96" s="140"/>
      <c r="S96" s="48">
        <v>1</v>
      </c>
      <c r="T96" s="140"/>
      <c r="U96" s="48"/>
      <c r="V96" s="140"/>
      <c r="W96" s="48"/>
      <c r="X96" s="140"/>
      <c r="Y96" s="48"/>
      <c r="Z96" s="140"/>
      <c r="AA96" s="48"/>
      <c r="AB96" s="140"/>
      <c r="AC96" s="48"/>
      <c r="AD96" s="140"/>
      <c r="AE96" s="48"/>
      <c r="AF96" s="140"/>
      <c r="AG96" s="48"/>
      <c r="AH96" s="140"/>
      <c r="AI96" s="48"/>
      <c r="AJ96" s="140"/>
      <c r="AK96" s="48"/>
      <c r="AL96" s="142"/>
      <c r="AM96" s="143"/>
      <c r="AN96" s="51">
        <v>3</v>
      </c>
      <c r="AO96" s="144">
        <v>0</v>
      </c>
      <c r="AP96" s="145">
        <v>0</v>
      </c>
      <c r="AQ96" s="51">
        <v>0</v>
      </c>
      <c r="AR96" s="128" t="str">
        <f t="shared" si="21"/>
        <v/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13"/>
      <c r="BE96" s="13"/>
      <c r="CA96" s="129" t="str">
        <f t="shared" si="22"/>
        <v/>
      </c>
      <c r="CB96" s="129" t="str">
        <f t="shared" si="23"/>
        <v/>
      </c>
      <c r="CC96" s="129" t="str">
        <f t="shared" si="24"/>
        <v/>
      </c>
      <c r="CD96" s="129" t="str">
        <f t="shared" si="25"/>
        <v/>
      </c>
      <c r="CE96" s="129"/>
      <c r="CF96" s="129"/>
      <c r="CG96" s="54">
        <f>IF(E96&lt;AN96,1,0)</f>
        <v>0</v>
      </c>
      <c r="CH96" s="54">
        <f>IF(AND(E96&lt;&gt;0,OR(AN96="",AP96="",AQ96="")),1,0)</f>
        <v>0</v>
      </c>
      <c r="CI96" s="54">
        <f>IF(OR(E96&lt;AP96,E96&lt;AQ96),1,0)</f>
        <v>0</v>
      </c>
      <c r="CJ96" s="54">
        <f>IF(E96&lt;AO96,1,0)</f>
        <v>0</v>
      </c>
      <c r="CK96" s="12"/>
    </row>
    <row r="97" spans="1:90" ht="16.350000000000001" customHeight="1" x14ac:dyDescent="0.2">
      <c r="A97" s="670"/>
      <c r="B97" s="146" t="s">
        <v>180</v>
      </c>
      <c r="C97" s="147">
        <f t="shared" ref="C97:C103" si="26">SUM(D97+E97)</f>
        <v>419</v>
      </c>
      <c r="D97" s="148">
        <f>SUM(F97+H97+J97+L97+N97+P97+R97+T97+V97+X97+Z97+AB97+AD97+AF97+AH97+AJ97+AL97)</f>
        <v>120</v>
      </c>
      <c r="E97" s="149">
        <f>SUM(G97+I97+K97+M97+O97+Q97+S97+U97+W97+Y97+AA97+AC97+AE97+AG97+AI97+AK97+AM97)</f>
        <v>299</v>
      </c>
      <c r="F97" s="38">
        <v>0</v>
      </c>
      <c r="G97" s="39">
        <v>0</v>
      </c>
      <c r="H97" s="38">
        <v>1</v>
      </c>
      <c r="I97" s="39">
        <v>1</v>
      </c>
      <c r="J97" s="38">
        <v>0</v>
      </c>
      <c r="K97" s="39">
        <v>1</v>
      </c>
      <c r="L97" s="38">
        <v>1</v>
      </c>
      <c r="M97" s="39">
        <v>2</v>
      </c>
      <c r="N97" s="38">
        <v>16</v>
      </c>
      <c r="O97" s="39">
        <v>11</v>
      </c>
      <c r="P97" s="38">
        <v>14</v>
      </c>
      <c r="Q97" s="39">
        <v>42</v>
      </c>
      <c r="R97" s="38">
        <v>24</v>
      </c>
      <c r="S97" s="39">
        <v>45</v>
      </c>
      <c r="T97" s="38">
        <v>15</v>
      </c>
      <c r="U97" s="39">
        <v>50</v>
      </c>
      <c r="V97" s="38">
        <v>15</v>
      </c>
      <c r="W97" s="39">
        <v>38</v>
      </c>
      <c r="X97" s="38">
        <v>14</v>
      </c>
      <c r="Y97" s="39">
        <v>39</v>
      </c>
      <c r="Z97" s="38">
        <v>5</v>
      </c>
      <c r="AA97" s="39">
        <v>23</v>
      </c>
      <c r="AB97" s="38">
        <v>10</v>
      </c>
      <c r="AC97" s="39">
        <v>16</v>
      </c>
      <c r="AD97" s="38">
        <v>2</v>
      </c>
      <c r="AE97" s="39">
        <v>18</v>
      </c>
      <c r="AF97" s="38">
        <v>2</v>
      </c>
      <c r="AG97" s="39">
        <v>5</v>
      </c>
      <c r="AH97" s="38">
        <v>1</v>
      </c>
      <c r="AI97" s="39">
        <v>4</v>
      </c>
      <c r="AJ97" s="38">
        <v>0</v>
      </c>
      <c r="AK97" s="39">
        <v>3</v>
      </c>
      <c r="AL97" s="45">
        <v>0</v>
      </c>
      <c r="AM97" s="150">
        <v>1</v>
      </c>
      <c r="AN97" s="55">
        <v>419</v>
      </c>
      <c r="AO97" s="70">
        <v>289</v>
      </c>
      <c r="AP97" s="56">
        <v>0</v>
      </c>
      <c r="AQ97" s="55">
        <v>0</v>
      </c>
      <c r="AR97" s="128" t="str">
        <f t="shared" si="21"/>
        <v/>
      </c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13"/>
      <c r="BE97" s="13"/>
      <c r="CA97" s="129" t="str">
        <f t="shared" si="22"/>
        <v/>
      </c>
      <c r="CB97" s="129" t="str">
        <f t="shared" si="23"/>
        <v/>
      </c>
      <c r="CC97" s="129" t="str">
        <f t="shared" si="24"/>
        <v/>
      </c>
      <c r="CD97" s="129" t="str">
        <f t="shared" si="25"/>
        <v/>
      </c>
      <c r="CE97" s="129"/>
      <c r="CF97" s="129"/>
      <c r="CG97" s="54">
        <f t="shared" ref="CG97:CG102" si="27">IF(C97&lt;AN97,1,0)</f>
        <v>0</v>
      </c>
      <c r="CH97" s="54">
        <f t="shared" ref="CH97:CH102" si="28">IF(AND(C97&lt;&gt;0,OR(AN97="",AP97="",AQ97="")),1,0)</f>
        <v>0</v>
      </c>
      <c r="CI97" s="54">
        <f t="shared" ref="CI97:CI102" si="29">IF(OR(C97&lt;AP97,C97&lt;AQ97),1,0)</f>
        <v>0</v>
      </c>
      <c r="CJ97" s="54">
        <f t="shared" ref="CJ97:CJ102" si="30">IF(C97&lt;AO97,1,0)</f>
        <v>0</v>
      </c>
      <c r="CK97" s="12"/>
    </row>
    <row r="98" spans="1:90" ht="16.350000000000001" customHeight="1" x14ac:dyDescent="0.2">
      <c r="A98" s="671"/>
      <c r="B98" s="113" t="s">
        <v>159</v>
      </c>
      <c r="C98" s="151">
        <f t="shared" si="26"/>
        <v>0</v>
      </c>
      <c r="D98" s="152">
        <f>SUM(N98+P98+R98+T98+V98+X98+Z98+AB98)</f>
        <v>0</v>
      </c>
      <c r="E98" s="153">
        <f>SUM(O98+Q98+S98+U98+W98+Y98+AA98+AC98)</f>
        <v>0</v>
      </c>
      <c r="F98" s="154"/>
      <c r="G98" s="155"/>
      <c r="H98" s="154"/>
      <c r="I98" s="155"/>
      <c r="J98" s="154"/>
      <c r="K98" s="155"/>
      <c r="L98" s="154"/>
      <c r="M98" s="155"/>
      <c r="N98" s="80"/>
      <c r="O98" s="82"/>
      <c r="P98" s="80"/>
      <c r="Q98" s="82"/>
      <c r="R98" s="80"/>
      <c r="S98" s="82"/>
      <c r="T98" s="80"/>
      <c r="U98" s="82"/>
      <c r="V98" s="80"/>
      <c r="W98" s="82"/>
      <c r="X98" s="80"/>
      <c r="Y98" s="82"/>
      <c r="Z98" s="80"/>
      <c r="AA98" s="83"/>
      <c r="AB98" s="80"/>
      <c r="AC98" s="82"/>
      <c r="AD98" s="154"/>
      <c r="AE98" s="155"/>
      <c r="AF98" s="154"/>
      <c r="AG98" s="155"/>
      <c r="AH98" s="154"/>
      <c r="AI98" s="155"/>
      <c r="AJ98" s="154"/>
      <c r="AK98" s="155"/>
      <c r="AL98" s="154"/>
      <c r="AM98" s="156"/>
      <c r="AN98" s="83"/>
      <c r="AO98" s="157"/>
      <c r="AP98" s="158"/>
      <c r="AQ98" s="83"/>
      <c r="AR98" s="128" t="str">
        <f t="shared" si="21"/>
        <v/>
      </c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13"/>
      <c r="BE98" s="13"/>
      <c r="CA98" s="129" t="str">
        <f t="shared" si="22"/>
        <v/>
      </c>
      <c r="CB98" s="129" t="str">
        <f t="shared" si="23"/>
        <v/>
      </c>
      <c r="CC98" s="129" t="str">
        <f t="shared" si="24"/>
        <v/>
      </c>
      <c r="CD98" s="129" t="str">
        <f t="shared" si="25"/>
        <v/>
      </c>
      <c r="CE98" s="129"/>
      <c r="CF98" s="129"/>
      <c r="CG98" s="54">
        <f t="shared" si="27"/>
        <v>0</v>
      </c>
      <c r="CH98" s="54">
        <f t="shared" si="28"/>
        <v>0</v>
      </c>
      <c r="CI98" s="54">
        <f t="shared" si="29"/>
        <v>0</v>
      </c>
      <c r="CJ98" s="54">
        <f t="shared" si="30"/>
        <v>0</v>
      </c>
      <c r="CK98" s="12"/>
    </row>
    <row r="99" spans="1:90" ht="16.350000000000001" customHeight="1" x14ac:dyDescent="0.2">
      <c r="A99" s="702" t="s">
        <v>181</v>
      </c>
      <c r="B99" s="703"/>
      <c r="C99" s="159">
        <f t="shared" si="26"/>
        <v>461</v>
      </c>
      <c r="D99" s="160">
        <f t="shared" ref="D99:E103" si="31">SUM(F99+H99+J99+L99+N99+P99+R99+T99+V99+X99+Z99+AB99+AD99+AF99+AH99+AJ99+AL99)</f>
        <v>209</v>
      </c>
      <c r="E99" s="161">
        <f t="shared" si="31"/>
        <v>252</v>
      </c>
      <c r="F99" s="58">
        <v>40</v>
      </c>
      <c r="G99" s="51">
        <v>19</v>
      </c>
      <c r="H99" s="58">
        <v>14</v>
      </c>
      <c r="I99" s="51">
        <v>7</v>
      </c>
      <c r="J99" s="58">
        <v>13</v>
      </c>
      <c r="K99" s="48">
        <v>8</v>
      </c>
      <c r="L99" s="58">
        <v>3</v>
      </c>
      <c r="M99" s="48">
        <v>7</v>
      </c>
      <c r="N99" s="58">
        <v>2</v>
      </c>
      <c r="O99" s="48">
        <v>9</v>
      </c>
      <c r="P99" s="58">
        <v>2</v>
      </c>
      <c r="Q99" s="48">
        <v>8</v>
      </c>
      <c r="R99" s="58">
        <v>7</v>
      </c>
      <c r="S99" s="48">
        <v>12</v>
      </c>
      <c r="T99" s="58">
        <v>3</v>
      </c>
      <c r="U99" s="48">
        <v>8</v>
      </c>
      <c r="V99" s="58">
        <v>7</v>
      </c>
      <c r="W99" s="48">
        <v>8</v>
      </c>
      <c r="X99" s="58">
        <v>5</v>
      </c>
      <c r="Y99" s="48">
        <v>13</v>
      </c>
      <c r="Z99" s="58">
        <v>12</v>
      </c>
      <c r="AA99" s="48">
        <v>16</v>
      </c>
      <c r="AB99" s="58">
        <v>10</v>
      </c>
      <c r="AC99" s="48">
        <v>20</v>
      </c>
      <c r="AD99" s="58">
        <v>21</v>
      </c>
      <c r="AE99" s="48">
        <v>24</v>
      </c>
      <c r="AF99" s="58">
        <v>20</v>
      </c>
      <c r="AG99" s="48">
        <v>28</v>
      </c>
      <c r="AH99" s="58">
        <v>18</v>
      </c>
      <c r="AI99" s="51">
        <v>23</v>
      </c>
      <c r="AJ99" s="58">
        <v>16</v>
      </c>
      <c r="AK99" s="51">
        <v>14</v>
      </c>
      <c r="AL99" s="75">
        <v>16</v>
      </c>
      <c r="AM99" s="143">
        <v>28</v>
      </c>
      <c r="AN99" s="51">
        <v>461</v>
      </c>
      <c r="AO99" s="144">
        <v>389</v>
      </c>
      <c r="AP99" s="145">
        <v>0</v>
      </c>
      <c r="AQ99" s="51">
        <v>3</v>
      </c>
      <c r="AR99" s="128" t="str">
        <f t="shared" si="21"/>
        <v/>
      </c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13"/>
      <c r="BE99" s="13"/>
      <c r="CA99" s="129" t="str">
        <f t="shared" si="22"/>
        <v/>
      </c>
      <c r="CB99" s="129" t="str">
        <f t="shared" si="23"/>
        <v/>
      </c>
      <c r="CC99" s="129" t="str">
        <f t="shared" si="24"/>
        <v/>
      </c>
      <c r="CD99" s="129" t="str">
        <f t="shared" si="25"/>
        <v/>
      </c>
      <c r="CE99" s="129"/>
      <c r="CF99" s="129"/>
      <c r="CG99" s="54">
        <f t="shared" si="27"/>
        <v>0</v>
      </c>
      <c r="CH99" s="54">
        <f t="shared" si="28"/>
        <v>0</v>
      </c>
      <c r="CI99" s="54">
        <f t="shared" si="29"/>
        <v>0</v>
      </c>
      <c r="CJ99" s="54">
        <f t="shared" si="30"/>
        <v>0</v>
      </c>
      <c r="CK99" s="12"/>
    </row>
    <row r="100" spans="1:90" ht="16.350000000000001" customHeight="1" x14ac:dyDescent="0.2">
      <c r="A100" s="704" t="s">
        <v>182</v>
      </c>
      <c r="B100" s="705"/>
      <c r="C100" s="162">
        <f t="shared" si="26"/>
        <v>130</v>
      </c>
      <c r="D100" s="148">
        <f t="shared" si="31"/>
        <v>69</v>
      </c>
      <c r="E100" s="149">
        <f t="shared" si="31"/>
        <v>61</v>
      </c>
      <c r="F100" s="38">
        <v>0</v>
      </c>
      <c r="G100" s="55">
        <v>0</v>
      </c>
      <c r="H100" s="38">
        <v>0</v>
      </c>
      <c r="I100" s="55">
        <v>0</v>
      </c>
      <c r="J100" s="38">
        <v>0</v>
      </c>
      <c r="K100" s="39">
        <v>0</v>
      </c>
      <c r="L100" s="38">
        <v>0</v>
      </c>
      <c r="M100" s="39">
        <v>0</v>
      </c>
      <c r="N100" s="38">
        <v>0</v>
      </c>
      <c r="O100" s="39">
        <v>2</v>
      </c>
      <c r="P100" s="38">
        <v>0</v>
      </c>
      <c r="Q100" s="39">
        <v>1</v>
      </c>
      <c r="R100" s="38">
        <v>4</v>
      </c>
      <c r="S100" s="39">
        <v>1</v>
      </c>
      <c r="T100" s="38">
        <v>0</v>
      </c>
      <c r="U100" s="39">
        <v>4</v>
      </c>
      <c r="V100" s="38">
        <v>2</v>
      </c>
      <c r="W100" s="39">
        <v>4</v>
      </c>
      <c r="X100" s="38">
        <v>1</v>
      </c>
      <c r="Y100" s="39">
        <v>7</v>
      </c>
      <c r="Z100" s="38">
        <v>3</v>
      </c>
      <c r="AA100" s="39">
        <v>6</v>
      </c>
      <c r="AB100" s="38">
        <v>2</v>
      </c>
      <c r="AC100" s="55">
        <v>7</v>
      </c>
      <c r="AD100" s="38">
        <v>7</v>
      </c>
      <c r="AE100" s="55">
        <v>6</v>
      </c>
      <c r="AF100" s="38">
        <v>10</v>
      </c>
      <c r="AG100" s="55">
        <v>6</v>
      </c>
      <c r="AH100" s="38">
        <v>18</v>
      </c>
      <c r="AI100" s="55">
        <v>3</v>
      </c>
      <c r="AJ100" s="38">
        <v>8</v>
      </c>
      <c r="AK100" s="55">
        <v>2</v>
      </c>
      <c r="AL100" s="45">
        <v>14</v>
      </c>
      <c r="AM100" s="150">
        <v>12</v>
      </c>
      <c r="AN100" s="55">
        <v>130</v>
      </c>
      <c r="AO100" s="70">
        <v>102</v>
      </c>
      <c r="AP100" s="56">
        <v>0</v>
      </c>
      <c r="AQ100" s="55">
        <v>0</v>
      </c>
      <c r="AR100" s="128" t="str">
        <f t="shared" si="21"/>
        <v/>
      </c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13"/>
      <c r="BE100" s="13"/>
      <c r="CA100" s="129" t="str">
        <f t="shared" si="22"/>
        <v/>
      </c>
      <c r="CB100" s="129" t="str">
        <f t="shared" si="23"/>
        <v/>
      </c>
      <c r="CC100" s="129" t="str">
        <f t="shared" si="24"/>
        <v/>
      </c>
      <c r="CD100" s="129" t="str">
        <f t="shared" si="25"/>
        <v/>
      </c>
      <c r="CE100" s="129"/>
      <c r="CF100" s="129"/>
      <c r="CG100" s="54">
        <f t="shared" si="27"/>
        <v>0</v>
      </c>
      <c r="CH100" s="54">
        <f t="shared" si="28"/>
        <v>0</v>
      </c>
      <c r="CI100" s="54">
        <f t="shared" si="29"/>
        <v>0</v>
      </c>
      <c r="CJ100" s="54">
        <f t="shared" si="30"/>
        <v>0</v>
      </c>
      <c r="CK100" s="12"/>
    </row>
    <row r="101" spans="1:90" ht="16.350000000000001" customHeight="1" x14ac:dyDescent="0.2">
      <c r="A101" s="706" t="s">
        <v>183</v>
      </c>
      <c r="B101" s="707"/>
      <c r="C101" s="163">
        <f t="shared" si="26"/>
        <v>52</v>
      </c>
      <c r="D101" s="164">
        <f t="shared" si="31"/>
        <v>34</v>
      </c>
      <c r="E101" s="149">
        <f t="shared" si="31"/>
        <v>18</v>
      </c>
      <c r="F101" s="38">
        <v>17</v>
      </c>
      <c r="G101" s="55">
        <v>5</v>
      </c>
      <c r="H101" s="38">
        <v>0</v>
      </c>
      <c r="I101" s="55">
        <v>0</v>
      </c>
      <c r="J101" s="38">
        <v>0</v>
      </c>
      <c r="K101" s="39">
        <v>0</v>
      </c>
      <c r="L101" s="38">
        <v>0</v>
      </c>
      <c r="M101" s="39">
        <v>0</v>
      </c>
      <c r="N101" s="38">
        <v>0</v>
      </c>
      <c r="O101" s="39">
        <v>0</v>
      </c>
      <c r="P101" s="38">
        <v>0</v>
      </c>
      <c r="Q101" s="39">
        <v>0</v>
      </c>
      <c r="R101" s="38">
        <v>0</v>
      </c>
      <c r="S101" s="39">
        <v>0</v>
      </c>
      <c r="T101" s="38">
        <v>0</v>
      </c>
      <c r="U101" s="39">
        <v>0</v>
      </c>
      <c r="V101" s="38">
        <v>2</v>
      </c>
      <c r="W101" s="39">
        <v>0</v>
      </c>
      <c r="X101" s="38">
        <v>0</v>
      </c>
      <c r="Y101" s="39">
        <v>1</v>
      </c>
      <c r="Z101" s="38">
        <v>0</v>
      </c>
      <c r="AA101" s="39">
        <v>5</v>
      </c>
      <c r="AB101" s="38">
        <v>4</v>
      </c>
      <c r="AC101" s="55">
        <v>4</v>
      </c>
      <c r="AD101" s="38">
        <v>1</v>
      </c>
      <c r="AE101" s="55">
        <v>0</v>
      </c>
      <c r="AF101" s="38">
        <v>6</v>
      </c>
      <c r="AG101" s="55">
        <v>0</v>
      </c>
      <c r="AH101" s="38">
        <v>4</v>
      </c>
      <c r="AI101" s="55">
        <v>2</v>
      </c>
      <c r="AJ101" s="38">
        <v>0</v>
      </c>
      <c r="AK101" s="55">
        <v>1</v>
      </c>
      <c r="AL101" s="45">
        <v>0</v>
      </c>
      <c r="AM101" s="150">
        <v>0</v>
      </c>
      <c r="AN101" s="55">
        <v>52</v>
      </c>
      <c r="AO101" s="70">
        <v>49</v>
      </c>
      <c r="AP101" s="56">
        <v>0</v>
      </c>
      <c r="AQ101" s="55">
        <v>0</v>
      </c>
      <c r="AR101" s="128" t="str">
        <f t="shared" si="21"/>
        <v/>
      </c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13"/>
      <c r="BE101" s="13"/>
      <c r="CA101" s="129" t="str">
        <f t="shared" si="22"/>
        <v/>
      </c>
      <c r="CB101" s="129" t="str">
        <f t="shared" si="23"/>
        <v/>
      </c>
      <c r="CC101" s="129" t="str">
        <f t="shared" si="24"/>
        <v/>
      </c>
      <c r="CD101" s="129" t="str">
        <f t="shared" si="25"/>
        <v/>
      </c>
      <c r="CE101" s="129"/>
      <c r="CF101" s="129"/>
      <c r="CG101" s="54">
        <f t="shared" si="27"/>
        <v>0</v>
      </c>
      <c r="CH101" s="54">
        <f t="shared" si="28"/>
        <v>0</v>
      </c>
      <c r="CI101" s="54">
        <f t="shared" si="29"/>
        <v>0</v>
      </c>
      <c r="CJ101" s="54">
        <f t="shared" si="30"/>
        <v>0</v>
      </c>
      <c r="CK101" s="12"/>
    </row>
    <row r="102" spans="1:90" ht="16.350000000000001" customHeight="1" x14ac:dyDescent="0.2">
      <c r="A102" s="704" t="s">
        <v>184</v>
      </c>
      <c r="B102" s="705"/>
      <c r="C102" s="162">
        <f t="shared" si="26"/>
        <v>45</v>
      </c>
      <c r="D102" s="148">
        <f t="shared" si="31"/>
        <v>16</v>
      </c>
      <c r="E102" s="149">
        <f t="shared" si="31"/>
        <v>29</v>
      </c>
      <c r="F102" s="38">
        <v>0</v>
      </c>
      <c r="G102" s="55">
        <v>0</v>
      </c>
      <c r="H102" s="38">
        <v>0</v>
      </c>
      <c r="I102" s="55">
        <v>0</v>
      </c>
      <c r="J102" s="38">
        <v>0</v>
      </c>
      <c r="K102" s="39">
        <v>0</v>
      </c>
      <c r="L102" s="38">
        <v>0</v>
      </c>
      <c r="M102" s="39">
        <v>0</v>
      </c>
      <c r="N102" s="38">
        <v>0</v>
      </c>
      <c r="O102" s="39">
        <v>0</v>
      </c>
      <c r="P102" s="38">
        <v>0</v>
      </c>
      <c r="Q102" s="39">
        <v>0</v>
      </c>
      <c r="R102" s="38">
        <v>0</v>
      </c>
      <c r="S102" s="39">
        <v>0</v>
      </c>
      <c r="T102" s="38">
        <v>0</v>
      </c>
      <c r="U102" s="39">
        <v>0</v>
      </c>
      <c r="V102" s="38">
        <v>0</v>
      </c>
      <c r="W102" s="39">
        <v>0</v>
      </c>
      <c r="X102" s="38">
        <v>0</v>
      </c>
      <c r="Y102" s="39">
        <v>0</v>
      </c>
      <c r="Z102" s="38">
        <v>0</v>
      </c>
      <c r="AA102" s="39">
        <v>0</v>
      </c>
      <c r="AB102" s="38">
        <v>0</v>
      </c>
      <c r="AC102" s="39">
        <v>1</v>
      </c>
      <c r="AD102" s="38">
        <v>0</v>
      </c>
      <c r="AE102" s="39">
        <v>0</v>
      </c>
      <c r="AF102" s="38">
        <v>4</v>
      </c>
      <c r="AG102" s="39">
        <v>12</v>
      </c>
      <c r="AH102" s="38">
        <v>7</v>
      </c>
      <c r="AI102" s="55">
        <v>7</v>
      </c>
      <c r="AJ102" s="38">
        <v>2</v>
      </c>
      <c r="AK102" s="55">
        <v>6</v>
      </c>
      <c r="AL102" s="45">
        <v>3</v>
      </c>
      <c r="AM102" s="150">
        <v>3</v>
      </c>
      <c r="AN102" s="55">
        <v>45</v>
      </c>
      <c r="AO102" s="70">
        <v>0</v>
      </c>
      <c r="AP102" s="56">
        <v>0</v>
      </c>
      <c r="AQ102" s="55">
        <v>0</v>
      </c>
      <c r="AR102" s="128" t="str">
        <f t="shared" si="21"/>
        <v/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13"/>
      <c r="BE102" s="13"/>
      <c r="CA102" s="129" t="str">
        <f t="shared" si="22"/>
        <v/>
      </c>
      <c r="CB102" s="129" t="str">
        <f t="shared" si="23"/>
        <v/>
      </c>
      <c r="CC102" s="129" t="str">
        <f t="shared" si="24"/>
        <v/>
      </c>
      <c r="CD102" s="129" t="str">
        <f t="shared" si="25"/>
        <v/>
      </c>
      <c r="CE102" s="129"/>
      <c r="CF102" s="129"/>
      <c r="CG102" s="54">
        <f t="shared" si="27"/>
        <v>0</v>
      </c>
      <c r="CH102" s="54">
        <f t="shared" si="28"/>
        <v>0</v>
      </c>
      <c r="CI102" s="54">
        <f t="shared" si="29"/>
        <v>0</v>
      </c>
      <c r="CJ102" s="54">
        <f t="shared" si="30"/>
        <v>0</v>
      </c>
      <c r="CK102" s="12"/>
    </row>
    <row r="103" spans="1:90" ht="16.350000000000001" customHeight="1" x14ac:dyDescent="0.2">
      <c r="A103" s="708" t="s">
        <v>185</v>
      </c>
      <c r="B103" s="709"/>
      <c r="C103" s="165">
        <f t="shared" si="26"/>
        <v>203</v>
      </c>
      <c r="D103" s="166">
        <f t="shared" si="31"/>
        <v>139</v>
      </c>
      <c r="E103" s="167">
        <f t="shared" si="31"/>
        <v>64</v>
      </c>
      <c r="F103" s="80">
        <v>8</v>
      </c>
      <c r="G103" s="83">
        <v>4</v>
      </c>
      <c r="H103" s="80">
        <v>5</v>
      </c>
      <c r="I103" s="83">
        <v>3</v>
      </c>
      <c r="J103" s="80">
        <v>1</v>
      </c>
      <c r="K103" s="82">
        <v>2</v>
      </c>
      <c r="L103" s="80">
        <v>2</v>
      </c>
      <c r="M103" s="82">
        <v>1</v>
      </c>
      <c r="N103" s="80">
        <v>1</v>
      </c>
      <c r="O103" s="82">
        <v>5</v>
      </c>
      <c r="P103" s="80">
        <v>4</v>
      </c>
      <c r="Q103" s="82">
        <v>3</v>
      </c>
      <c r="R103" s="80">
        <v>8</v>
      </c>
      <c r="S103" s="82">
        <v>4</v>
      </c>
      <c r="T103" s="80">
        <v>2</v>
      </c>
      <c r="U103" s="82">
        <v>1</v>
      </c>
      <c r="V103" s="80">
        <v>10</v>
      </c>
      <c r="W103" s="82">
        <v>5</v>
      </c>
      <c r="X103" s="80">
        <v>6</v>
      </c>
      <c r="Y103" s="82">
        <v>4</v>
      </c>
      <c r="Z103" s="80">
        <v>9</v>
      </c>
      <c r="AA103" s="82">
        <v>7</v>
      </c>
      <c r="AB103" s="80">
        <v>18</v>
      </c>
      <c r="AC103" s="82">
        <v>3</v>
      </c>
      <c r="AD103" s="80">
        <v>4</v>
      </c>
      <c r="AE103" s="82">
        <v>12</v>
      </c>
      <c r="AF103" s="80">
        <v>5</v>
      </c>
      <c r="AG103" s="82">
        <v>6</v>
      </c>
      <c r="AH103" s="80">
        <v>24</v>
      </c>
      <c r="AI103" s="82">
        <v>1</v>
      </c>
      <c r="AJ103" s="80">
        <v>17</v>
      </c>
      <c r="AK103" s="82">
        <v>3</v>
      </c>
      <c r="AL103" s="84">
        <v>15</v>
      </c>
      <c r="AM103" s="168">
        <v>0</v>
      </c>
      <c r="AN103" s="83">
        <v>201</v>
      </c>
      <c r="AO103" s="157">
        <v>36</v>
      </c>
      <c r="AP103" s="158">
        <v>0</v>
      </c>
      <c r="AQ103" s="83">
        <v>1</v>
      </c>
      <c r="AR103" s="128" t="str">
        <f t="shared" si="21"/>
        <v/>
      </c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13"/>
      <c r="BE103" s="13"/>
      <c r="CA103" s="129" t="str">
        <f>IF(CG103=1,"* El número de Beneficiarios NO DEBE ser mayor que el Total. ","")</f>
        <v/>
      </c>
      <c r="CB103" s="129" t="str">
        <f>IF(CH103=1,"* No olvide digitar la columna Beneficiarios y/o Pueblos Originarios y/o Migrantes (Digite CEROS si no tiene.). ","")</f>
        <v/>
      </c>
      <c r="CC103" s="129" t="str">
        <f>IF(CI103=1,"* El número de Pueblos Originarios y/o Migrantes NO DEBE ser mayor que el Total. ","")</f>
        <v/>
      </c>
      <c r="CD103" s="129" t="str">
        <f>IF(CJ103=1,"* El número de Controles NO DEBE ser mayor que el Total. ","")</f>
        <v/>
      </c>
      <c r="CE103" s="129"/>
      <c r="CF103" s="129"/>
      <c r="CG103" s="54">
        <f>IF(C103&lt;AN103,1,0)</f>
        <v>0</v>
      </c>
      <c r="CH103" s="54">
        <f>IF(AND(C103&lt;&gt;0,OR(AN103="",AP103="",AQ103="")),1,0)</f>
        <v>0</v>
      </c>
      <c r="CI103" s="54">
        <f>IF(OR(C103&lt;AP103,C103&lt;AQ103),1,0)</f>
        <v>0</v>
      </c>
      <c r="CJ103" s="54">
        <f>IF(C103&lt;AO103,1,0)</f>
        <v>0</v>
      </c>
      <c r="CK103" s="12"/>
    </row>
    <row r="104" spans="1:90" ht="16.350000000000001" customHeight="1" x14ac:dyDescent="0.2">
      <c r="A104" s="741" t="s">
        <v>118</v>
      </c>
      <c r="B104" s="742"/>
      <c r="C104" s="169">
        <f t="shared" ref="C104:AQ104" si="32">SUM(C94:C103)</f>
        <v>2188</v>
      </c>
      <c r="D104" s="170">
        <f t="shared" si="32"/>
        <v>946</v>
      </c>
      <c r="E104" s="153">
        <f t="shared" si="32"/>
        <v>1242</v>
      </c>
      <c r="F104" s="91">
        <f t="shared" si="32"/>
        <v>68</v>
      </c>
      <c r="G104" s="96">
        <f t="shared" si="32"/>
        <v>33</v>
      </c>
      <c r="H104" s="91">
        <f t="shared" si="32"/>
        <v>23</v>
      </c>
      <c r="I104" s="96">
        <f t="shared" si="32"/>
        <v>12</v>
      </c>
      <c r="J104" s="549">
        <f t="shared" si="32"/>
        <v>15</v>
      </c>
      <c r="K104" s="550">
        <f t="shared" si="32"/>
        <v>14</v>
      </c>
      <c r="L104" s="549">
        <f t="shared" si="32"/>
        <v>7</v>
      </c>
      <c r="M104" s="550">
        <f t="shared" si="32"/>
        <v>12</v>
      </c>
      <c r="N104" s="549">
        <f t="shared" si="32"/>
        <v>21</v>
      </c>
      <c r="O104" s="550">
        <f t="shared" si="32"/>
        <v>50</v>
      </c>
      <c r="P104" s="549">
        <f t="shared" si="32"/>
        <v>22</v>
      </c>
      <c r="Q104" s="550">
        <f t="shared" si="32"/>
        <v>118</v>
      </c>
      <c r="R104" s="549">
        <f t="shared" si="32"/>
        <v>47</v>
      </c>
      <c r="S104" s="550">
        <f t="shared" si="32"/>
        <v>123</v>
      </c>
      <c r="T104" s="549">
        <f t="shared" si="32"/>
        <v>25</v>
      </c>
      <c r="U104" s="550">
        <f t="shared" si="32"/>
        <v>111</v>
      </c>
      <c r="V104" s="549">
        <f t="shared" si="32"/>
        <v>41</v>
      </c>
      <c r="W104" s="550">
        <f t="shared" si="32"/>
        <v>71</v>
      </c>
      <c r="X104" s="549">
        <f t="shared" si="32"/>
        <v>33</v>
      </c>
      <c r="Y104" s="550">
        <f t="shared" si="32"/>
        <v>75</v>
      </c>
      <c r="Z104" s="549">
        <f t="shared" si="32"/>
        <v>53</v>
      </c>
      <c r="AA104" s="550">
        <f t="shared" si="32"/>
        <v>70</v>
      </c>
      <c r="AB104" s="549">
        <f t="shared" si="32"/>
        <v>76</v>
      </c>
      <c r="AC104" s="550">
        <f t="shared" si="32"/>
        <v>75</v>
      </c>
      <c r="AD104" s="549">
        <f t="shared" si="32"/>
        <v>75</v>
      </c>
      <c r="AE104" s="550">
        <f t="shared" si="32"/>
        <v>99</v>
      </c>
      <c r="AF104" s="549">
        <f t="shared" si="32"/>
        <v>94</v>
      </c>
      <c r="AG104" s="550">
        <f t="shared" si="32"/>
        <v>105</v>
      </c>
      <c r="AH104" s="549">
        <f t="shared" si="32"/>
        <v>124</v>
      </c>
      <c r="AI104" s="550">
        <f t="shared" si="32"/>
        <v>96</v>
      </c>
      <c r="AJ104" s="549">
        <f t="shared" si="32"/>
        <v>107</v>
      </c>
      <c r="AK104" s="550">
        <f t="shared" si="32"/>
        <v>75</v>
      </c>
      <c r="AL104" s="551">
        <f t="shared" si="32"/>
        <v>115</v>
      </c>
      <c r="AM104" s="552">
        <f t="shared" si="32"/>
        <v>103</v>
      </c>
      <c r="AN104" s="96">
        <f t="shared" si="32"/>
        <v>2186</v>
      </c>
      <c r="AO104" s="175">
        <f t="shared" si="32"/>
        <v>1424</v>
      </c>
      <c r="AP104" s="176">
        <f t="shared" si="32"/>
        <v>0</v>
      </c>
      <c r="AQ104" s="96">
        <f t="shared" si="32"/>
        <v>6</v>
      </c>
      <c r="AR104" s="102" t="s">
        <v>186</v>
      </c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CG104" s="12"/>
      <c r="CH104" s="12"/>
      <c r="CI104" s="12"/>
      <c r="CJ104" s="12"/>
      <c r="CK104" s="12"/>
    </row>
    <row r="105" spans="1:90" ht="31.35" customHeight="1" x14ac:dyDescent="0.2">
      <c r="A105" s="116" t="s">
        <v>187</v>
      </c>
      <c r="B105" s="485"/>
      <c r="C105" s="485"/>
      <c r="D105" s="485"/>
      <c r="E105" s="485"/>
      <c r="F105" s="485"/>
      <c r="G105" s="178"/>
      <c r="H105" s="178"/>
      <c r="I105" s="178"/>
      <c r="J105" s="5"/>
      <c r="K105" s="5"/>
      <c r="L105" s="5"/>
      <c r="M105" s="6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CG105" s="12"/>
      <c r="CH105" s="12"/>
      <c r="CI105" s="12"/>
      <c r="CJ105" s="12"/>
      <c r="CK105" s="12"/>
    </row>
    <row r="106" spans="1:90" ht="21.75" customHeight="1" x14ac:dyDescent="0.2">
      <c r="A106" s="710" t="s">
        <v>188</v>
      </c>
      <c r="B106" s="669" t="s">
        <v>169</v>
      </c>
      <c r="C106" s="694" t="s">
        <v>167</v>
      </c>
      <c r="D106" s="700"/>
      <c r="E106" s="695"/>
      <c r="F106" s="736" t="s">
        <v>170</v>
      </c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725"/>
      <c r="W106" s="725"/>
      <c r="X106" s="725"/>
      <c r="Y106" s="725"/>
      <c r="Z106" s="725"/>
      <c r="AA106" s="725"/>
      <c r="AB106" s="725"/>
      <c r="AC106" s="725"/>
      <c r="AD106" s="725"/>
      <c r="AE106" s="725"/>
      <c r="AF106" s="725"/>
      <c r="AG106" s="725"/>
      <c r="AH106" s="725"/>
      <c r="AI106" s="725"/>
      <c r="AJ106" s="725"/>
      <c r="AK106" s="725"/>
      <c r="AL106" s="725"/>
      <c r="AM106" s="740"/>
      <c r="AN106" s="663" t="s">
        <v>171</v>
      </c>
      <c r="AO106" s="662" t="s">
        <v>189</v>
      </c>
      <c r="AP106" s="663"/>
      <c r="AQ106" s="687" t="s">
        <v>173</v>
      </c>
      <c r="AR106" s="663" t="s">
        <v>174</v>
      </c>
      <c r="AS106" s="669" t="s">
        <v>190</v>
      </c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X106" s="2"/>
      <c r="CG106" s="12"/>
      <c r="CH106" s="12"/>
      <c r="CI106" s="12"/>
      <c r="CJ106" s="12"/>
      <c r="CK106" s="12"/>
    </row>
    <row r="107" spans="1:90" ht="22.5" customHeight="1" x14ac:dyDescent="0.2">
      <c r="A107" s="711"/>
      <c r="B107" s="670"/>
      <c r="C107" s="698"/>
      <c r="D107" s="701"/>
      <c r="E107" s="699"/>
      <c r="F107" s="738" t="s">
        <v>99</v>
      </c>
      <c r="G107" s="739"/>
      <c r="H107" s="738" t="s">
        <v>100</v>
      </c>
      <c r="I107" s="739"/>
      <c r="J107" s="738" t="s">
        <v>101</v>
      </c>
      <c r="K107" s="739"/>
      <c r="L107" s="738" t="s">
        <v>102</v>
      </c>
      <c r="M107" s="739"/>
      <c r="N107" s="738" t="s">
        <v>103</v>
      </c>
      <c r="O107" s="739"/>
      <c r="P107" s="736" t="s">
        <v>104</v>
      </c>
      <c r="Q107" s="737"/>
      <c r="R107" s="736" t="s">
        <v>105</v>
      </c>
      <c r="S107" s="737"/>
      <c r="T107" s="736" t="s">
        <v>106</v>
      </c>
      <c r="U107" s="737"/>
      <c r="V107" s="736" t="s">
        <v>107</v>
      </c>
      <c r="W107" s="737"/>
      <c r="X107" s="736" t="s">
        <v>108</v>
      </c>
      <c r="Y107" s="737"/>
      <c r="Z107" s="736" t="s">
        <v>109</v>
      </c>
      <c r="AA107" s="737"/>
      <c r="AB107" s="736" t="s">
        <v>110</v>
      </c>
      <c r="AC107" s="737"/>
      <c r="AD107" s="736" t="s">
        <v>111</v>
      </c>
      <c r="AE107" s="737"/>
      <c r="AF107" s="736" t="s">
        <v>112</v>
      </c>
      <c r="AG107" s="737"/>
      <c r="AH107" s="736" t="s">
        <v>113</v>
      </c>
      <c r="AI107" s="737"/>
      <c r="AJ107" s="736" t="s">
        <v>114</v>
      </c>
      <c r="AK107" s="737"/>
      <c r="AL107" s="736" t="s">
        <v>115</v>
      </c>
      <c r="AM107" s="740"/>
      <c r="AN107" s="680"/>
      <c r="AO107" s="713"/>
      <c r="AP107" s="680"/>
      <c r="AQ107" s="688"/>
      <c r="AR107" s="680"/>
      <c r="AS107" s="670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X107" s="2"/>
      <c r="CG107" s="12"/>
      <c r="CH107" s="12"/>
      <c r="CI107" s="12"/>
      <c r="CJ107" s="12"/>
      <c r="CK107" s="12"/>
    </row>
    <row r="108" spans="1:90" ht="24" customHeight="1" x14ac:dyDescent="0.2">
      <c r="A108" s="712"/>
      <c r="B108" s="671"/>
      <c r="C108" s="179" t="s">
        <v>175</v>
      </c>
      <c r="D108" s="180" t="s">
        <v>191</v>
      </c>
      <c r="E108" s="181" t="s">
        <v>192</v>
      </c>
      <c r="F108" s="570" t="s">
        <v>191</v>
      </c>
      <c r="G108" s="517" t="s">
        <v>192</v>
      </c>
      <c r="H108" s="511" t="s">
        <v>191</v>
      </c>
      <c r="I108" s="567" t="s">
        <v>192</v>
      </c>
      <c r="J108" s="570" t="s">
        <v>191</v>
      </c>
      <c r="K108" s="517" t="s">
        <v>192</v>
      </c>
      <c r="L108" s="570" t="s">
        <v>191</v>
      </c>
      <c r="M108" s="517" t="s">
        <v>192</v>
      </c>
      <c r="N108" s="570" t="s">
        <v>191</v>
      </c>
      <c r="O108" s="517" t="s">
        <v>192</v>
      </c>
      <c r="P108" s="511" t="s">
        <v>191</v>
      </c>
      <c r="Q108" s="567" t="s">
        <v>192</v>
      </c>
      <c r="R108" s="511" t="s">
        <v>191</v>
      </c>
      <c r="S108" s="567" t="s">
        <v>192</v>
      </c>
      <c r="T108" s="570" t="s">
        <v>191</v>
      </c>
      <c r="U108" s="517" t="s">
        <v>192</v>
      </c>
      <c r="V108" s="511" t="s">
        <v>191</v>
      </c>
      <c r="W108" s="567" t="s">
        <v>192</v>
      </c>
      <c r="X108" s="511" t="s">
        <v>191</v>
      </c>
      <c r="Y108" s="567" t="s">
        <v>192</v>
      </c>
      <c r="Z108" s="570" t="s">
        <v>191</v>
      </c>
      <c r="AA108" s="517" t="s">
        <v>192</v>
      </c>
      <c r="AB108" s="570" t="s">
        <v>191</v>
      </c>
      <c r="AC108" s="517" t="s">
        <v>192</v>
      </c>
      <c r="AD108" s="511" t="s">
        <v>191</v>
      </c>
      <c r="AE108" s="567" t="s">
        <v>192</v>
      </c>
      <c r="AF108" s="511" t="s">
        <v>191</v>
      </c>
      <c r="AG108" s="567" t="s">
        <v>192</v>
      </c>
      <c r="AH108" s="570" t="s">
        <v>191</v>
      </c>
      <c r="AI108" s="517" t="s">
        <v>192</v>
      </c>
      <c r="AJ108" s="511" t="s">
        <v>191</v>
      </c>
      <c r="AK108" s="567" t="s">
        <v>192</v>
      </c>
      <c r="AL108" s="570" t="s">
        <v>191</v>
      </c>
      <c r="AM108" s="553" t="s">
        <v>192</v>
      </c>
      <c r="AN108" s="668"/>
      <c r="AO108" s="568" t="s">
        <v>193</v>
      </c>
      <c r="AP108" s="517" t="s">
        <v>194</v>
      </c>
      <c r="AQ108" s="689"/>
      <c r="AR108" s="668"/>
      <c r="AS108" s="671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X108" s="2"/>
      <c r="CG108" s="12"/>
      <c r="CH108" s="12"/>
      <c r="CI108" s="12"/>
      <c r="CJ108" s="12"/>
      <c r="CK108" s="12"/>
    </row>
    <row r="109" spans="1:90" ht="16.350000000000001" customHeight="1" x14ac:dyDescent="0.2">
      <c r="A109" s="743" t="s">
        <v>195</v>
      </c>
      <c r="B109" s="554" t="s">
        <v>176</v>
      </c>
      <c r="C109" s="555">
        <f t="shared" ref="C109:C119" si="33">SUM(D109+E109)</f>
        <v>0</v>
      </c>
      <c r="D109" s="556">
        <f t="shared" ref="D109:D117" si="34">SUM(F109+H109+J109+L109+N109+P109+R109+T109+V109+X109+Z109+AB109+AD109+AF109+AH109+AJ109+AL109)</f>
        <v>0</v>
      </c>
      <c r="E109" s="557">
        <f t="shared" ref="E109:E117" si="35">SUM(G109+I109+K109+M109+O109+Q109+S109+U109+W109+Y109+AA109+AC109+AE109+AG109+AI109+AK109+AM109)</f>
        <v>0</v>
      </c>
      <c r="F109" s="529"/>
      <c r="G109" s="533"/>
      <c r="H109" s="529"/>
      <c r="I109" s="533"/>
      <c r="J109" s="529"/>
      <c r="K109" s="534"/>
      <c r="L109" s="529"/>
      <c r="M109" s="534"/>
      <c r="N109" s="529"/>
      <c r="O109" s="534"/>
      <c r="P109" s="529"/>
      <c r="Q109" s="534"/>
      <c r="R109" s="529"/>
      <c r="S109" s="534"/>
      <c r="T109" s="529"/>
      <c r="U109" s="534"/>
      <c r="V109" s="529"/>
      <c r="W109" s="534"/>
      <c r="X109" s="529"/>
      <c r="Y109" s="534"/>
      <c r="Z109" s="529"/>
      <c r="AA109" s="534"/>
      <c r="AB109" s="529"/>
      <c r="AC109" s="534"/>
      <c r="AD109" s="529"/>
      <c r="AE109" s="534"/>
      <c r="AF109" s="529"/>
      <c r="AG109" s="534"/>
      <c r="AH109" s="529"/>
      <c r="AI109" s="534"/>
      <c r="AJ109" s="529"/>
      <c r="AK109" s="534"/>
      <c r="AL109" s="558"/>
      <c r="AM109" s="546"/>
      <c r="AN109" s="533"/>
      <c r="AO109" s="548"/>
      <c r="AP109" s="533"/>
      <c r="AQ109" s="548"/>
      <c r="AR109" s="533"/>
      <c r="AS109" s="533"/>
      <c r="AT109" s="188" t="str">
        <f>CA109&amp;CB109&amp;CC109&amp;CD109&amp;CE109&amp;CF109</f>
        <v/>
      </c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13"/>
      <c r="BF109" s="13"/>
      <c r="BG109" s="13"/>
      <c r="BX109" s="2"/>
      <c r="CA109" s="53" t="str">
        <f>IF(CG109=1,"* El número de Beneficiarios NO DEBE ser mayor que el Total ","")</f>
        <v/>
      </c>
      <c r="CB109" s="53" t="str">
        <f>IF(CH109=1,"* No olvide digitar las columnas Beneficiarios y/o Trans y/o Pueblos Originarios y/o Migrantes y/o Niños, Niñas, Adolescentes y Jóvenes Población SENAME (Digite CEROS si no tiene.). ","")</f>
        <v/>
      </c>
      <c r="CC109" s="53" t="str">
        <f>IF(CI109=1,"* El número de Trans NO DEBE ser mayor que el Total. ","")</f>
        <v/>
      </c>
      <c r="CD109" s="53" t="str">
        <f>IF(CJ109=1,"* El número de Pueblos Originarios NO DEBE ser mayor que el Total. ","")</f>
        <v/>
      </c>
      <c r="CE109" s="53" t="str">
        <f>IF(CK109=1,"* El número de Migrantes NO DEBE ser mayor que el Total. ","")</f>
        <v/>
      </c>
      <c r="CF109" s="53" t="str">
        <f>IF(CL109=1,"* El número de Niños, Niñas, Adolescentes y Jóvenes Población SENAME NO DEBE ser mayor que el Total. ","")</f>
        <v/>
      </c>
      <c r="CG109" s="54">
        <f>IF(C109&lt;AN109,1,0)</f>
        <v>0</v>
      </c>
      <c r="CH109" s="54">
        <f>IF(AND(C109&lt;&gt;0,OR(AN109="",AO109="",AP109="",AQ109="",AR109="",AS109="")),1,0)</f>
        <v>0</v>
      </c>
      <c r="CI109" s="54">
        <f>IF(C109&lt;(AO109+AP109),1,0)</f>
        <v>0</v>
      </c>
      <c r="CJ109" s="54">
        <f>IF(C109&lt;AQ109,1,0)</f>
        <v>0</v>
      </c>
      <c r="CK109" s="54">
        <f>IF(C109&lt;AR109,1,0)</f>
        <v>0</v>
      </c>
      <c r="CL109" s="129">
        <f>IF(C109&lt;AS109,1,0)</f>
        <v>0</v>
      </c>
    </row>
    <row r="110" spans="1:90" ht="16.350000000000001" customHeight="1" x14ac:dyDescent="0.2">
      <c r="A110" s="715"/>
      <c r="B110" s="189" t="s">
        <v>177</v>
      </c>
      <c r="C110" s="165">
        <f t="shared" si="33"/>
        <v>29</v>
      </c>
      <c r="D110" s="166">
        <f t="shared" si="34"/>
        <v>1</v>
      </c>
      <c r="E110" s="167">
        <f t="shared" si="35"/>
        <v>28</v>
      </c>
      <c r="F110" s="80">
        <v>0</v>
      </c>
      <c r="G110" s="83">
        <v>0</v>
      </c>
      <c r="H110" s="80">
        <v>0</v>
      </c>
      <c r="I110" s="83">
        <v>0</v>
      </c>
      <c r="J110" s="80">
        <v>0</v>
      </c>
      <c r="K110" s="82">
        <v>1</v>
      </c>
      <c r="L110" s="80">
        <v>0</v>
      </c>
      <c r="M110" s="82">
        <v>1</v>
      </c>
      <c r="N110" s="80">
        <v>1</v>
      </c>
      <c r="O110" s="82">
        <v>2</v>
      </c>
      <c r="P110" s="80">
        <v>0</v>
      </c>
      <c r="Q110" s="82">
        <v>6</v>
      </c>
      <c r="R110" s="80">
        <v>0</v>
      </c>
      <c r="S110" s="82">
        <v>4</v>
      </c>
      <c r="T110" s="80">
        <v>0</v>
      </c>
      <c r="U110" s="82">
        <v>5</v>
      </c>
      <c r="V110" s="80">
        <v>0</v>
      </c>
      <c r="W110" s="82">
        <v>4</v>
      </c>
      <c r="X110" s="80">
        <v>0</v>
      </c>
      <c r="Y110" s="82">
        <v>2</v>
      </c>
      <c r="Z110" s="80">
        <v>0</v>
      </c>
      <c r="AA110" s="82">
        <v>0</v>
      </c>
      <c r="AB110" s="80">
        <v>0</v>
      </c>
      <c r="AC110" s="82">
        <v>3</v>
      </c>
      <c r="AD110" s="80">
        <v>0</v>
      </c>
      <c r="AE110" s="82">
        <v>0</v>
      </c>
      <c r="AF110" s="80">
        <v>0</v>
      </c>
      <c r="AG110" s="82">
        <v>0</v>
      </c>
      <c r="AH110" s="80">
        <v>0</v>
      </c>
      <c r="AI110" s="82">
        <v>0</v>
      </c>
      <c r="AJ110" s="80">
        <v>0</v>
      </c>
      <c r="AK110" s="82">
        <v>0</v>
      </c>
      <c r="AL110" s="84">
        <v>0</v>
      </c>
      <c r="AM110" s="168">
        <v>0</v>
      </c>
      <c r="AN110" s="83">
        <v>29</v>
      </c>
      <c r="AO110" s="158">
        <v>0</v>
      </c>
      <c r="AP110" s="83">
        <v>0</v>
      </c>
      <c r="AQ110" s="158">
        <v>0</v>
      </c>
      <c r="AR110" s="83">
        <v>0</v>
      </c>
      <c r="AS110" s="83">
        <v>0</v>
      </c>
      <c r="AT110" s="188" t="str">
        <f t="shared" ref="AT110:AT119" si="36">CA110&amp;CB110&amp;CC110&amp;CD110&amp;CE110&amp;CF110</f>
        <v/>
      </c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13"/>
      <c r="BF110" s="13"/>
      <c r="BG110" s="13"/>
      <c r="BX110" s="2"/>
      <c r="CA110" s="53" t="str">
        <f t="shared" ref="CA110:CA119" si="37">IF(CG110=1,"* El número de Beneficiarios NO DEBE ser mayor que el Total ","")</f>
        <v/>
      </c>
      <c r="CB110" s="53" t="str">
        <f t="shared" ref="CB110:CB119" si="38">IF(CH110=1,"* No olvide digitar las columnas Beneficiarios y/o Trans y/o Pueblos Originarios y/o Migrantes y/o Niños, Niñas, Adolescentes y Jóvenes Población SENAME (Digite CEROS si no tiene.). ","")</f>
        <v/>
      </c>
      <c r="CC110" s="53" t="str">
        <f t="shared" ref="CC110:CC119" si="39">IF(CI110=1,"* El número de Trans NO DEBE ser mayor que el Total. ","")</f>
        <v/>
      </c>
      <c r="CD110" s="53" t="str">
        <f t="shared" ref="CD110:CD119" si="40">IF(CJ110=1,"* El número de Pueblos Originarios NO DEBE ser mayor que el Total. ","")</f>
        <v/>
      </c>
      <c r="CE110" s="53" t="str">
        <f t="shared" ref="CE110:CE119" si="41">IF(CK110=1,"* El número de Migrantes NO DEBE ser mayor que el Total. ","")</f>
        <v/>
      </c>
      <c r="CF110" s="53" t="str">
        <f t="shared" ref="CF110:CF119" si="42">IF(CL110=1,"* El número de Niños, Niñas, Adolescentes y Jóvenes Población SENAME NO DEBE ser mayor que el Total. ","")</f>
        <v/>
      </c>
      <c r="CG110" s="54">
        <f t="shared" ref="CG110:CG119" si="43">IF(C110&lt;AN110,1,0)</f>
        <v>0</v>
      </c>
      <c r="CH110" s="54">
        <f t="shared" ref="CH110:CH119" si="44">IF(AND(C110&lt;&gt;0,OR(AN110="",AO110="",AP110="",AQ110="",AR110="",AS110="")),1,0)</f>
        <v>0</v>
      </c>
      <c r="CI110" s="54">
        <f t="shared" ref="CI110:CI119" si="45">IF(C110&lt;(AO110+AP110),1,0)</f>
        <v>0</v>
      </c>
      <c r="CJ110" s="54">
        <f t="shared" ref="CJ110:CJ119" si="46">IF(C110&lt;AQ110,1,0)</f>
        <v>0</v>
      </c>
      <c r="CK110" s="54">
        <f t="shared" ref="CK110:CK119" si="47">IF(C110&lt;AR110,1,0)</f>
        <v>0</v>
      </c>
      <c r="CL110" s="129">
        <f t="shared" ref="CL110:CL119" si="48">IF(C110&lt;AS110,1,0)</f>
        <v>0</v>
      </c>
    </row>
    <row r="111" spans="1:90" ht="16.350000000000001" customHeight="1" x14ac:dyDescent="0.2">
      <c r="A111" s="744" t="s">
        <v>196</v>
      </c>
      <c r="B111" s="554" t="s">
        <v>176</v>
      </c>
      <c r="C111" s="555">
        <f t="shared" si="33"/>
        <v>0</v>
      </c>
      <c r="D111" s="556">
        <f t="shared" si="34"/>
        <v>0</v>
      </c>
      <c r="E111" s="557">
        <f>SUM(G111+I111+K111+M111+O111+Q111+S111+U111+W111+Y111+AA111+AC111+AE111+AG111+AI111+AK111+AM111)</f>
        <v>0</v>
      </c>
      <c r="F111" s="529"/>
      <c r="G111" s="533"/>
      <c r="H111" s="529"/>
      <c r="I111" s="533"/>
      <c r="J111" s="529"/>
      <c r="K111" s="534"/>
      <c r="L111" s="529"/>
      <c r="M111" s="534"/>
      <c r="N111" s="529"/>
      <c r="O111" s="534"/>
      <c r="P111" s="529"/>
      <c r="Q111" s="534"/>
      <c r="R111" s="529"/>
      <c r="S111" s="534"/>
      <c r="T111" s="529"/>
      <c r="U111" s="534"/>
      <c r="V111" s="529"/>
      <c r="W111" s="534"/>
      <c r="X111" s="529"/>
      <c r="Y111" s="534"/>
      <c r="Z111" s="529"/>
      <c r="AA111" s="534"/>
      <c r="AB111" s="529"/>
      <c r="AC111" s="534"/>
      <c r="AD111" s="529"/>
      <c r="AE111" s="534"/>
      <c r="AF111" s="529"/>
      <c r="AG111" s="534"/>
      <c r="AH111" s="529"/>
      <c r="AI111" s="534"/>
      <c r="AJ111" s="529"/>
      <c r="AK111" s="534"/>
      <c r="AL111" s="558"/>
      <c r="AM111" s="546"/>
      <c r="AN111" s="533"/>
      <c r="AO111" s="548"/>
      <c r="AP111" s="533"/>
      <c r="AQ111" s="548"/>
      <c r="AR111" s="533"/>
      <c r="AS111" s="533"/>
      <c r="AT111" s="188" t="str">
        <f t="shared" si="36"/>
        <v/>
      </c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13"/>
      <c r="BF111" s="13"/>
      <c r="BG111" s="13"/>
      <c r="BX111" s="2"/>
      <c r="CA111" s="53" t="str">
        <f t="shared" si="37"/>
        <v/>
      </c>
      <c r="CB111" s="53" t="str">
        <f t="shared" si="38"/>
        <v/>
      </c>
      <c r="CC111" s="53" t="str">
        <f t="shared" si="39"/>
        <v/>
      </c>
      <c r="CD111" s="53" t="str">
        <f t="shared" si="40"/>
        <v/>
      </c>
      <c r="CE111" s="53" t="str">
        <f t="shared" si="41"/>
        <v/>
      </c>
      <c r="CF111" s="53" t="str">
        <f t="shared" si="42"/>
        <v/>
      </c>
      <c r="CG111" s="54">
        <f t="shared" si="43"/>
        <v>0</v>
      </c>
      <c r="CH111" s="54">
        <f t="shared" si="44"/>
        <v>0</v>
      </c>
      <c r="CI111" s="54">
        <f t="shared" si="45"/>
        <v>0</v>
      </c>
      <c r="CJ111" s="54">
        <f t="shared" si="46"/>
        <v>0</v>
      </c>
      <c r="CK111" s="54">
        <f t="shared" si="47"/>
        <v>0</v>
      </c>
      <c r="CL111" s="129">
        <f t="shared" si="48"/>
        <v>0</v>
      </c>
    </row>
    <row r="112" spans="1:90" ht="16.350000000000001" customHeight="1" x14ac:dyDescent="0.2">
      <c r="A112" s="717"/>
      <c r="B112" s="190" t="s">
        <v>177</v>
      </c>
      <c r="C112" s="162">
        <f t="shared" si="33"/>
        <v>0</v>
      </c>
      <c r="D112" s="148">
        <f t="shared" si="34"/>
        <v>0</v>
      </c>
      <c r="E112" s="149">
        <f t="shared" si="35"/>
        <v>0</v>
      </c>
      <c r="F112" s="38"/>
      <c r="G112" s="55"/>
      <c r="H112" s="38"/>
      <c r="I112" s="55"/>
      <c r="J112" s="38"/>
      <c r="K112" s="39"/>
      <c r="L112" s="38"/>
      <c r="M112" s="39"/>
      <c r="N112" s="38"/>
      <c r="O112" s="39"/>
      <c r="P112" s="38"/>
      <c r="Q112" s="39"/>
      <c r="R112" s="38"/>
      <c r="S112" s="39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38"/>
      <c r="AG112" s="39"/>
      <c r="AH112" s="38"/>
      <c r="AI112" s="39"/>
      <c r="AJ112" s="38"/>
      <c r="AK112" s="39"/>
      <c r="AL112" s="45"/>
      <c r="AM112" s="150"/>
      <c r="AN112" s="55"/>
      <c r="AO112" s="56"/>
      <c r="AP112" s="55"/>
      <c r="AQ112" s="56"/>
      <c r="AR112" s="55"/>
      <c r="AS112" s="55"/>
      <c r="AT112" s="188" t="str">
        <f t="shared" si="36"/>
        <v/>
      </c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13"/>
      <c r="BF112" s="13"/>
      <c r="BG112" s="13"/>
      <c r="BX112" s="2"/>
      <c r="CA112" s="53" t="str">
        <f t="shared" si="37"/>
        <v/>
      </c>
      <c r="CB112" s="53" t="str">
        <f t="shared" si="38"/>
        <v/>
      </c>
      <c r="CC112" s="53" t="str">
        <f t="shared" si="39"/>
        <v/>
      </c>
      <c r="CD112" s="53" t="str">
        <f t="shared" si="40"/>
        <v/>
      </c>
      <c r="CE112" s="53" t="str">
        <f t="shared" si="41"/>
        <v/>
      </c>
      <c r="CF112" s="53" t="str">
        <f t="shared" si="42"/>
        <v/>
      </c>
      <c r="CG112" s="54">
        <f t="shared" si="43"/>
        <v>0</v>
      </c>
      <c r="CH112" s="54">
        <f t="shared" si="44"/>
        <v>0</v>
      </c>
      <c r="CI112" s="54">
        <f t="shared" si="45"/>
        <v>0</v>
      </c>
      <c r="CJ112" s="54">
        <f t="shared" si="46"/>
        <v>0</v>
      </c>
      <c r="CK112" s="54">
        <f t="shared" si="47"/>
        <v>0</v>
      </c>
      <c r="CL112" s="129">
        <f t="shared" si="48"/>
        <v>0</v>
      </c>
    </row>
    <row r="113" spans="1:90" ht="16.350000000000001" customHeight="1" x14ac:dyDescent="0.2">
      <c r="A113" s="718"/>
      <c r="B113" s="189" t="s">
        <v>197</v>
      </c>
      <c r="C113" s="165">
        <f t="shared" si="33"/>
        <v>0</v>
      </c>
      <c r="D113" s="166">
        <f t="shared" si="34"/>
        <v>0</v>
      </c>
      <c r="E113" s="167">
        <f t="shared" si="35"/>
        <v>0</v>
      </c>
      <c r="F113" s="80"/>
      <c r="G113" s="83"/>
      <c r="H113" s="80"/>
      <c r="I113" s="83"/>
      <c r="J113" s="80"/>
      <c r="K113" s="82"/>
      <c r="L113" s="80"/>
      <c r="M113" s="82"/>
      <c r="N113" s="80"/>
      <c r="O113" s="82"/>
      <c r="P113" s="80"/>
      <c r="Q113" s="82"/>
      <c r="R113" s="80"/>
      <c r="S113" s="82"/>
      <c r="T113" s="80"/>
      <c r="U113" s="82"/>
      <c r="V113" s="80"/>
      <c r="W113" s="82"/>
      <c r="X113" s="80"/>
      <c r="Y113" s="82"/>
      <c r="Z113" s="80"/>
      <c r="AA113" s="82"/>
      <c r="AB113" s="80"/>
      <c r="AC113" s="82"/>
      <c r="AD113" s="80"/>
      <c r="AE113" s="82"/>
      <c r="AF113" s="80"/>
      <c r="AG113" s="82"/>
      <c r="AH113" s="80"/>
      <c r="AI113" s="82"/>
      <c r="AJ113" s="80"/>
      <c r="AK113" s="82"/>
      <c r="AL113" s="84"/>
      <c r="AM113" s="168"/>
      <c r="AN113" s="83"/>
      <c r="AO113" s="158"/>
      <c r="AP113" s="83"/>
      <c r="AQ113" s="158"/>
      <c r="AR113" s="83"/>
      <c r="AS113" s="83"/>
      <c r="AT113" s="188" t="str">
        <f t="shared" si="36"/>
        <v/>
      </c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13"/>
      <c r="BF113" s="13"/>
      <c r="BG113" s="13"/>
      <c r="BX113" s="2"/>
      <c r="CA113" s="53" t="str">
        <f t="shared" si="37"/>
        <v/>
      </c>
      <c r="CB113" s="53" t="str">
        <f t="shared" si="38"/>
        <v/>
      </c>
      <c r="CC113" s="53" t="str">
        <f t="shared" si="39"/>
        <v/>
      </c>
      <c r="CD113" s="53" t="str">
        <f t="shared" si="40"/>
        <v/>
      </c>
      <c r="CE113" s="53" t="str">
        <f t="shared" si="41"/>
        <v/>
      </c>
      <c r="CF113" s="53" t="str">
        <f t="shared" si="42"/>
        <v/>
      </c>
      <c r="CG113" s="54">
        <f t="shared" si="43"/>
        <v>0</v>
      </c>
      <c r="CH113" s="54">
        <f t="shared" si="44"/>
        <v>0</v>
      </c>
      <c r="CI113" s="54">
        <f t="shared" si="45"/>
        <v>0</v>
      </c>
      <c r="CJ113" s="54">
        <f t="shared" si="46"/>
        <v>0</v>
      </c>
      <c r="CK113" s="54">
        <f t="shared" si="47"/>
        <v>0</v>
      </c>
      <c r="CL113" s="129">
        <f t="shared" si="48"/>
        <v>0</v>
      </c>
    </row>
    <row r="114" spans="1:90" ht="16.350000000000001" customHeight="1" x14ac:dyDescent="0.2">
      <c r="A114" s="695" t="s">
        <v>198</v>
      </c>
      <c r="B114" s="554" t="s">
        <v>176</v>
      </c>
      <c r="C114" s="555">
        <f t="shared" si="33"/>
        <v>0</v>
      </c>
      <c r="D114" s="556">
        <f t="shared" si="34"/>
        <v>0</v>
      </c>
      <c r="E114" s="557">
        <f t="shared" si="35"/>
        <v>0</v>
      </c>
      <c r="F114" s="529"/>
      <c r="G114" s="533"/>
      <c r="H114" s="529"/>
      <c r="I114" s="533"/>
      <c r="J114" s="529"/>
      <c r="K114" s="534"/>
      <c r="L114" s="529"/>
      <c r="M114" s="534"/>
      <c r="N114" s="529"/>
      <c r="O114" s="534"/>
      <c r="P114" s="529"/>
      <c r="Q114" s="534"/>
      <c r="R114" s="529"/>
      <c r="S114" s="534"/>
      <c r="T114" s="529"/>
      <c r="U114" s="534"/>
      <c r="V114" s="529"/>
      <c r="W114" s="533"/>
      <c r="X114" s="529"/>
      <c r="Y114" s="534"/>
      <c r="Z114" s="529"/>
      <c r="AA114" s="534"/>
      <c r="AB114" s="529"/>
      <c r="AC114" s="534"/>
      <c r="AD114" s="529"/>
      <c r="AE114" s="534"/>
      <c r="AF114" s="529"/>
      <c r="AG114" s="534"/>
      <c r="AH114" s="529"/>
      <c r="AI114" s="534"/>
      <c r="AJ114" s="529"/>
      <c r="AK114" s="534"/>
      <c r="AL114" s="558"/>
      <c r="AM114" s="546"/>
      <c r="AN114" s="533"/>
      <c r="AO114" s="548"/>
      <c r="AP114" s="533"/>
      <c r="AQ114" s="548"/>
      <c r="AR114" s="533"/>
      <c r="AS114" s="533"/>
      <c r="AT114" s="188" t="str">
        <f t="shared" si="36"/>
        <v/>
      </c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13"/>
      <c r="BF114" s="13"/>
      <c r="BG114" s="13"/>
      <c r="BX114" s="2"/>
      <c r="CA114" s="53" t="str">
        <f t="shared" si="37"/>
        <v/>
      </c>
      <c r="CB114" s="53" t="str">
        <f t="shared" si="38"/>
        <v/>
      </c>
      <c r="CC114" s="53" t="str">
        <f t="shared" si="39"/>
        <v/>
      </c>
      <c r="CD114" s="53" t="str">
        <f t="shared" si="40"/>
        <v/>
      </c>
      <c r="CE114" s="53" t="str">
        <f t="shared" si="41"/>
        <v/>
      </c>
      <c r="CF114" s="53" t="str">
        <f t="shared" si="42"/>
        <v/>
      </c>
      <c r="CG114" s="54">
        <f t="shared" si="43"/>
        <v>0</v>
      </c>
      <c r="CH114" s="54">
        <f t="shared" si="44"/>
        <v>0</v>
      </c>
      <c r="CI114" s="54">
        <f t="shared" si="45"/>
        <v>0</v>
      </c>
      <c r="CJ114" s="54">
        <f t="shared" si="46"/>
        <v>0</v>
      </c>
      <c r="CK114" s="54">
        <f t="shared" si="47"/>
        <v>0</v>
      </c>
      <c r="CL114" s="129">
        <f t="shared" si="48"/>
        <v>0</v>
      </c>
    </row>
    <row r="115" spans="1:90" ht="16.350000000000001" customHeight="1" x14ac:dyDescent="0.2">
      <c r="A115" s="697"/>
      <c r="B115" s="190" t="s">
        <v>177</v>
      </c>
      <c r="C115" s="162">
        <f t="shared" si="33"/>
        <v>133</v>
      </c>
      <c r="D115" s="148">
        <f t="shared" si="34"/>
        <v>105</v>
      </c>
      <c r="E115" s="149">
        <f t="shared" si="35"/>
        <v>28</v>
      </c>
      <c r="F115" s="80">
        <v>0</v>
      </c>
      <c r="G115" s="83">
        <v>0</v>
      </c>
      <c r="H115" s="80">
        <v>1</v>
      </c>
      <c r="I115" s="83">
        <v>0</v>
      </c>
      <c r="J115" s="80">
        <v>0</v>
      </c>
      <c r="K115" s="82">
        <v>0</v>
      </c>
      <c r="L115" s="80">
        <v>1</v>
      </c>
      <c r="M115" s="82">
        <v>0</v>
      </c>
      <c r="N115" s="80">
        <v>12</v>
      </c>
      <c r="O115" s="82">
        <v>0</v>
      </c>
      <c r="P115" s="80">
        <v>13</v>
      </c>
      <c r="Q115" s="82">
        <v>4</v>
      </c>
      <c r="R115" s="80">
        <v>20</v>
      </c>
      <c r="S115" s="82">
        <v>3</v>
      </c>
      <c r="T115" s="80">
        <v>13</v>
      </c>
      <c r="U115" s="82">
        <v>6</v>
      </c>
      <c r="V115" s="80">
        <v>13</v>
      </c>
      <c r="W115" s="82">
        <v>5</v>
      </c>
      <c r="X115" s="80">
        <v>13</v>
      </c>
      <c r="Y115" s="82">
        <v>4</v>
      </c>
      <c r="Z115" s="80">
        <v>5</v>
      </c>
      <c r="AA115" s="82">
        <v>4</v>
      </c>
      <c r="AB115" s="80">
        <v>9</v>
      </c>
      <c r="AC115" s="82">
        <v>1</v>
      </c>
      <c r="AD115" s="80">
        <v>2</v>
      </c>
      <c r="AE115" s="82">
        <v>0</v>
      </c>
      <c r="AF115" s="80">
        <v>2</v>
      </c>
      <c r="AG115" s="82">
        <v>0</v>
      </c>
      <c r="AH115" s="80">
        <v>1</v>
      </c>
      <c r="AI115" s="82">
        <v>1</v>
      </c>
      <c r="AJ115" s="80">
        <v>0</v>
      </c>
      <c r="AK115" s="82">
        <v>0</v>
      </c>
      <c r="AL115" s="84">
        <v>0</v>
      </c>
      <c r="AM115" s="168">
        <v>0</v>
      </c>
      <c r="AN115" s="83">
        <v>133</v>
      </c>
      <c r="AO115" s="158">
        <v>0</v>
      </c>
      <c r="AP115" s="83">
        <v>0</v>
      </c>
      <c r="AQ115" s="158">
        <v>0</v>
      </c>
      <c r="AR115" s="83">
        <v>0</v>
      </c>
      <c r="AS115" s="83">
        <v>0</v>
      </c>
      <c r="AT115" s="188" t="str">
        <f t="shared" si="36"/>
        <v/>
      </c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13"/>
      <c r="BF115" s="13"/>
      <c r="BG115" s="13"/>
      <c r="BX115" s="2"/>
      <c r="CA115" s="53" t="str">
        <f t="shared" si="37"/>
        <v/>
      </c>
      <c r="CB115" s="53" t="str">
        <f t="shared" si="38"/>
        <v/>
      </c>
      <c r="CC115" s="53" t="str">
        <f t="shared" si="39"/>
        <v/>
      </c>
      <c r="CD115" s="53" t="str">
        <f t="shared" si="40"/>
        <v/>
      </c>
      <c r="CE115" s="53" t="str">
        <f t="shared" si="41"/>
        <v/>
      </c>
      <c r="CF115" s="53" t="str">
        <f t="shared" si="42"/>
        <v/>
      </c>
      <c r="CG115" s="54">
        <f t="shared" si="43"/>
        <v>0</v>
      </c>
      <c r="CH115" s="54">
        <f t="shared" si="44"/>
        <v>0</v>
      </c>
      <c r="CI115" s="54">
        <f t="shared" si="45"/>
        <v>0</v>
      </c>
      <c r="CJ115" s="54">
        <f t="shared" si="46"/>
        <v>0</v>
      </c>
      <c r="CK115" s="54">
        <f t="shared" si="47"/>
        <v>0</v>
      </c>
      <c r="CL115" s="129">
        <f t="shared" si="48"/>
        <v>0</v>
      </c>
    </row>
    <row r="116" spans="1:90" ht="16.350000000000001" customHeight="1" x14ac:dyDescent="0.2">
      <c r="A116" s="695" t="s">
        <v>199</v>
      </c>
      <c r="B116" s="554" t="s">
        <v>176</v>
      </c>
      <c r="C116" s="555">
        <f t="shared" si="33"/>
        <v>0</v>
      </c>
      <c r="D116" s="556">
        <f t="shared" si="34"/>
        <v>0</v>
      </c>
      <c r="E116" s="557">
        <f t="shared" si="35"/>
        <v>0</v>
      </c>
      <c r="F116" s="529"/>
      <c r="G116" s="533"/>
      <c r="H116" s="529"/>
      <c r="I116" s="533"/>
      <c r="J116" s="529"/>
      <c r="K116" s="534"/>
      <c r="L116" s="529"/>
      <c r="M116" s="534"/>
      <c r="N116" s="529"/>
      <c r="O116" s="534"/>
      <c r="P116" s="529"/>
      <c r="Q116" s="534"/>
      <c r="R116" s="529"/>
      <c r="S116" s="534"/>
      <c r="T116" s="529"/>
      <c r="U116" s="534"/>
      <c r="V116" s="58"/>
      <c r="W116" s="48"/>
      <c r="X116" s="58"/>
      <c r="Y116" s="48"/>
      <c r="Z116" s="58"/>
      <c r="AA116" s="48"/>
      <c r="AB116" s="58"/>
      <c r="AC116" s="48"/>
      <c r="AD116" s="58"/>
      <c r="AE116" s="48"/>
      <c r="AF116" s="58"/>
      <c r="AG116" s="48"/>
      <c r="AH116" s="58"/>
      <c r="AI116" s="48"/>
      <c r="AJ116" s="58"/>
      <c r="AK116" s="48"/>
      <c r="AL116" s="75"/>
      <c r="AM116" s="143"/>
      <c r="AN116" s="533"/>
      <c r="AO116" s="548"/>
      <c r="AP116" s="533"/>
      <c r="AQ116" s="548"/>
      <c r="AR116" s="533"/>
      <c r="AS116" s="533"/>
      <c r="AT116" s="188" t="str">
        <f t="shared" si="36"/>
        <v/>
      </c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13"/>
      <c r="BF116" s="13"/>
      <c r="BG116" s="13"/>
      <c r="BX116" s="2"/>
      <c r="CA116" s="53" t="str">
        <f t="shared" si="37"/>
        <v/>
      </c>
      <c r="CB116" s="53" t="str">
        <f t="shared" si="38"/>
        <v/>
      </c>
      <c r="CC116" s="53" t="str">
        <f t="shared" si="39"/>
        <v/>
      </c>
      <c r="CD116" s="53" t="str">
        <f t="shared" si="40"/>
        <v/>
      </c>
      <c r="CE116" s="53" t="str">
        <f t="shared" si="41"/>
        <v/>
      </c>
      <c r="CF116" s="53" t="str">
        <f t="shared" si="42"/>
        <v/>
      </c>
      <c r="CG116" s="54">
        <f t="shared" si="43"/>
        <v>0</v>
      </c>
      <c r="CH116" s="54">
        <f t="shared" si="44"/>
        <v>0</v>
      </c>
      <c r="CI116" s="54">
        <f t="shared" si="45"/>
        <v>0</v>
      </c>
      <c r="CJ116" s="54">
        <f t="shared" si="46"/>
        <v>0</v>
      </c>
      <c r="CK116" s="54">
        <f t="shared" si="47"/>
        <v>0</v>
      </c>
      <c r="CL116" s="129">
        <f t="shared" si="48"/>
        <v>0</v>
      </c>
    </row>
    <row r="117" spans="1:90" ht="16.350000000000001" customHeight="1" x14ac:dyDescent="0.2">
      <c r="A117" s="697"/>
      <c r="B117" s="190" t="s">
        <v>177</v>
      </c>
      <c r="C117" s="162">
        <f t="shared" si="33"/>
        <v>18</v>
      </c>
      <c r="D117" s="148">
        <f t="shared" si="34"/>
        <v>14</v>
      </c>
      <c r="E117" s="149">
        <f t="shared" si="35"/>
        <v>4</v>
      </c>
      <c r="F117" s="80">
        <v>0</v>
      </c>
      <c r="G117" s="83">
        <v>0</v>
      </c>
      <c r="H117" s="80">
        <v>0</v>
      </c>
      <c r="I117" s="83">
        <v>0</v>
      </c>
      <c r="J117" s="80">
        <v>0</v>
      </c>
      <c r="K117" s="82">
        <v>0</v>
      </c>
      <c r="L117" s="80">
        <v>0</v>
      </c>
      <c r="M117" s="82">
        <v>0</v>
      </c>
      <c r="N117" s="80">
        <v>3</v>
      </c>
      <c r="O117" s="82">
        <v>0</v>
      </c>
      <c r="P117" s="80">
        <v>1</v>
      </c>
      <c r="Q117" s="82">
        <v>0</v>
      </c>
      <c r="R117" s="80">
        <v>4</v>
      </c>
      <c r="S117" s="82">
        <v>0</v>
      </c>
      <c r="T117" s="80">
        <v>2</v>
      </c>
      <c r="U117" s="82">
        <v>2</v>
      </c>
      <c r="V117" s="191">
        <v>2</v>
      </c>
      <c r="W117" s="51">
        <v>0</v>
      </c>
      <c r="X117" s="58">
        <v>1</v>
      </c>
      <c r="Y117" s="48">
        <v>2</v>
      </c>
      <c r="Z117" s="58">
        <v>0</v>
      </c>
      <c r="AA117" s="48">
        <v>0</v>
      </c>
      <c r="AB117" s="58">
        <v>1</v>
      </c>
      <c r="AC117" s="48">
        <v>0</v>
      </c>
      <c r="AD117" s="58">
        <v>0</v>
      </c>
      <c r="AE117" s="48">
        <v>0</v>
      </c>
      <c r="AF117" s="58">
        <v>0</v>
      </c>
      <c r="AG117" s="48">
        <v>0</v>
      </c>
      <c r="AH117" s="58">
        <v>0</v>
      </c>
      <c r="AI117" s="48">
        <v>0</v>
      </c>
      <c r="AJ117" s="58">
        <v>0</v>
      </c>
      <c r="AK117" s="48">
        <v>0</v>
      </c>
      <c r="AL117" s="75">
        <v>0</v>
      </c>
      <c r="AM117" s="143">
        <v>0</v>
      </c>
      <c r="AN117" s="51">
        <v>18</v>
      </c>
      <c r="AO117" s="145">
        <v>0</v>
      </c>
      <c r="AP117" s="51">
        <v>0</v>
      </c>
      <c r="AQ117" s="145">
        <v>0</v>
      </c>
      <c r="AR117" s="51">
        <v>0</v>
      </c>
      <c r="AS117" s="51">
        <v>0</v>
      </c>
      <c r="AT117" s="188" t="str">
        <f t="shared" si="36"/>
        <v/>
      </c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13"/>
      <c r="BF117" s="13"/>
      <c r="BG117" s="13"/>
      <c r="BX117" s="2"/>
      <c r="CA117" s="53" t="str">
        <f t="shared" si="37"/>
        <v/>
      </c>
      <c r="CB117" s="53" t="str">
        <f t="shared" si="38"/>
        <v/>
      </c>
      <c r="CC117" s="53" t="str">
        <f t="shared" si="39"/>
        <v/>
      </c>
      <c r="CD117" s="53" t="str">
        <f t="shared" si="40"/>
        <v/>
      </c>
      <c r="CE117" s="53" t="str">
        <f t="shared" si="41"/>
        <v/>
      </c>
      <c r="CF117" s="53" t="str">
        <f t="shared" si="42"/>
        <v/>
      </c>
      <c r="CG117" s="54">
        <f t="shared" si="43"/>
        <v>0</v>
      </c>
      <c r="CH117" s="54">
        <f t="shared" si="44"/>
        <v>0</v>
      </c>
      <c r="CI117" s="54">
        <f t="shared" si="45"/>
        <v>0</v>
      </c>
      <c r="CJ117" s="54">
        <f t="shared" si="46"/>
        <v>0</v>
      </c>
      <c r="CK117" s="54">
        <f t="shared" si="47"/>
        <v>0</v>
      </c>
      <c r="CL117" s="129">
        <f t="shared" si="48"/>
        <v>0</v>
      </c>
    </row>
    <row r="118" spans="1:90" ht="16.350000000000001" customHeight="1" x14ac:dyDescent="0.2">
      <c r="A118" s="669" t="s">
        <v>200</v>
      </c>
      <c r="B118" s="192" t="s">
        <v>176</v>
      </c>
      <c r="C118" s="193">
        <f t="shared" si="33"/>
        <v>0</v>
      </c>
      <c r="D118" s="120">
        <f>SUM(L118+N118+P118+R118+T118+V118+X118+Z118+AB118+AD118+AF118+AH118+AJ118+AL118)</f>
        <v>0</v>
      </c>
      <c r="E118" s="121">
        <f>SUM(M118+O118+Q118+S118+U118+W118+Y118+AA118+AC118+AE118+AG118+AI118+AK118+AM118)</f>
        <v>0</v>
      </c>
      <c r="F118" s="194"/>
      <c r="G118" s="195"/>
      <c r="H118" s="194"/>
      <c r="I118" s="195"/>
      <c r="J118" s="194"/>
      <c r="K118" s="195"/>
      <c r="L118" s="493"/>
      <c r="M118" s="44"/>
      <c r="N118" s="122"/>
      <c r="O118" s="44"/>
      <c r="P118" s="122"/>
      <c r="Q118" s="44"/>
      <c r="R118" s="122"/>
      <c r="S118" s="44"/>
      <c r="T118" s="122"/>
      <c r="U118" s="44"/>
      <c r="V118" s="122"/>
      <c r="W118" s="44"/>
      <c r="X118" s="122"/>
      <c r="Y118" s="44"/>
      <c r="Z118" s="122"/>
      <c r="AA118" s="44"/>
      <c r="AB118" s="122"/>
      <c r="AC118" s="44"/>
      <c r="AD118" s="122"/>
      <c r="AE118" s="44"/>
      <c r="AF118" s="122"/>
      <c r="AG118" s="44"/>
      <c r="AH118" s="122"/>
      <c r="AI118" s="44"/>
      <c r="AJ118" s="122"/>
      <c r="AK118" s="44"/>
      <c r="AL118" s="124"/>
      <c r="AM118" s="125"/>
      <c r="AN118" s="123"/>
      <c r="AO118" s="127"/>
      <c r="AP118" s="123"/>
      <c r="AQ118" s="127"/>
      <c r="AR118" s="123"/>
      <c r="AS118" s="123"/>
      <c r="AT118" s="188" t="str">
        <f t="shared" si="36"/>
        <v/>
      </c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13"/>
      <c r="BF118" s="13"/>
      <c r="BG118" s="13"/>
      <c r="BX118" s="2"/>
      <c r="CA118" s="53" t="str">
        <f t="shared" si="37"/>
        <v/>
      </c>
      <c r="CB118" s="53" t="str">
        <f t="shared" si="38"/>
        <v/>
      </c>
      <c r="CC118" s="53" t="str">
        <f t="shared" si="39"/>
        <v/>
      </c>
      <c r="CD118" s="53" t="str">
        <f t="shared" si="40"/>
        <v/>
      </c>
      <c r="CE118" s="53" t="str">
        <f t="shared" si="41"/>
        <v/>
      </c>
      <c r="CF118" s="53" t="str">
        <f t="shared" si="42"/>
        <v/>
      </c>
      <c r="CG118" s="54">
        <f>IF(C118&lt;AN118,1,0)</f>
        <v>0</v>
      </c>
      <c r="CH118" s="54">
        <f t="shared" si="44"/>
        <v>0</v>
      </c>
      <c r="CI118" s="54">
        <f t="shared" si="45"/>
        <v>0</v>
      </c>
      <c r="CJ118" s="54">
        <f t="shared" si="46"/>
        <v>0</v>
      </c>
      <c r="CK118" s="54">
        <f t="shared" si="47"/>
        <v>0</v>
      </c>
      <c r="CL118" s="129">
        <f t="shared" si="48"/>
        <v>0</v>
      </c>
    </row>
    <row r="119" spans="1:90" ht="16.350000000000001" customHeight="1" x14ac:dyDescent="0.2">
      <c r="A119" s="671"/>
      <c r="B119" s="189" t="s">
        <v>177</v>
      </c>
      <c r="C119" s="165">
        <f t="shared" si="33"/>
        <v>0</v>
      </c>
      <c r="D119" s="166">
        <f>SUM(L119+N119+P119+R119+T119+V119+X119+Z119+AB119+AD119+AF119+AH119+AJ119+AL119)</f>
        <v>0</v>
      </c>
      <c r="E119" s="167">
        <f>SUM(M119+O119+Q119+S119+U119+W119+Y119+AA119+AC119+AE119+AG119+AI119+AK119+AM119)</f>
        <v>0</v>
      </c>
      <c r="F119" s="154"/>
      <c r="G119" s="155"/>
      <c r="H119" s="154"/>
      <c r="I119" s="155"/>
      <c r="J119" s="154"/>
      <c r="K119" s="155"/>
      <c r="L119" s="510"/>
      <c r="M119" s="82"/>
      <c r="N119" s="80"/>
      <c r="O119" s="82"/>
      <c r="P119" s="80"/>
      <c r="Q119" s="82"/>
      <c r="R119" s="80"/>
      <c r="S119" s="82"/>
      <c r="T119" s="80"/>
      <c r="U119" s="82"/>
      <c r="V119" s="80"/>
      <c r="W119" s="82"/>
      <c r="X119" s="80"/>
      <c r="Y119" s="82"/>
      <c r="Z119" s="80"/>
      <c r="AA119" s="82"/>
      <c r="AB119" s="80"/>
      <c r="AC119" s="82"/>
      <c r="AD119" s="80"/>
      <c r="AE119" s="82"/>
      <c r="AF119" s="80"/>
      <c r="AG119" s="82"/>
      <c r="AH119" s="80"/>
      <c r="AI119" s="82"/>
      <c r="AJ119" s="80"/>
      <c r="AK119" s="82"/>
      <c r="AL119" s="84"/>
      <c r="AM119" s="168"/>
      <c r="AN119" s="83"/>
      <c r="AO119" s="158"/>
      <c r="AP119" s="83"/>
      <c r="AQ119" s="158"/>
      <c r="AR119" s="83"/>
      <c r="AS119" s="83"/>
      <c r="AT119" s="188" t="str">
        <f t="shared" si="36"/>
        <v/>
      </c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13"/>
      <c r="BF119" s="13"/>
      <c r="BG119" s="13"/>
      <c r="BX119" s="2"/>
      <c r="CA119" s="53" t="str">
        <f t="shared" si="37"/>
        <v/>
      </c>
      <c r="CB119" s="53" t="str">
        <f t="shared" si="38"/>
        <v/>
      </c>
      <c r="CC119" s="53" t="str">
        <f t="shared" si="39"/>
        <v/>
      </c>
      <c r="CD119" s="53" t="str">
        <f t="shared" si="40"/>
        <v/>
      </c>
      <c r="CE119" s="53" t="str">
        <f t="shared" si="41"/>
        <v/>
      </c>
      <c r="CF119" s="53" t="str">
        <f t="shared" si="42"/>
        <v/>
      </c>
      <c r="CG119" s="54">
        <f t="shared" si="43"/>
        <v>0</v>
      </c>
      <c r="CH119" s="54">
        <f t="shared" si="44"/>
        <v>0</v>
      </c>
      <c r="CI119" s="54">
        <f t="shared" si="45"/>
        <v>0</v>
      </c>
      <c r="CJ119" s="54">
        <f t="shared" si="46"/>
        <v>0</v>
      </c>
      <c r="CK119" s="54">
        <f t="shared" si="47"/>
        <v>0</v>
      </c>
      <c r="CL119" s="129">
        <f t="shared" si="48"/>
        <v>0</v>
      </c>
    </row>
    <row r="120" spans="1:90" x14ac:dyDescent="0.2">
      <c r="AA120" s="5"/>
      <c r="AB120" s="5"/>
      <c r="AC120" s="5"/>
      <c r="AD120" s="5"/>
      <c r="AE120" s="5"/>
      <c r="AR120" s="2" t="s">
        <v>186</v>
      </c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CG120" s="12"/>
      <c r="CH120" s="12"/>
      <c r="CI120" s="12"/>
      <c r="CJ120" s="12"/>
      <c r="CK120" s="12"/>
    </row>
    <row r="121" spans="1:90" x14ac:dyDescent="0.2">
      <c r="AA121" s="5"/>
      <c r="AB121" s="5"/>
      <c r="AC121" s="5"/>
      <c r="AD121" s="5"/>
      <c r="AE121" s="5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CG121" s="12"/>
      <c r="CH121" s="12"/>
      <c r="CI121" s="12"/>
      <c r="CJ121" s="12"/>
      <c r="CK121" s="12"/>
    </row>
    <row r="122" spans="1:90" x14ac:dyDescent="0.2">
      <c r="AA122" s="5"/>
      <c r="AB122" s="5"/>
      <c r="AC122" s="5"/>
      <c r="AD122" s="5"/>
      <c r="AE122" s="5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90" x14ac:dyDescent="0.2">
      <c r="AA123" s="5"/>
      <c r="AB123" s="5"/>
      <c r="AC123" s="5"/>
      <c r="AD123" s="5"/>
      <c r="AE123" s="5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90" x14ac:dyDescent="0.2">
      <c r="AA124" s="5"/>
      <c r="AB124" s="5"/>
      <c r="AC124" s="5"/>
      <c r="AD124" s="5"/>
      <c r="AE124" s="5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90" x14ac:dyDescent="0.2">
      <c r="AA125" s="5"/>
      <c r="AB125" s="5"/>
      <c r="AC125" s="5"/>
      <c r="AD125" s="5"/>
      <c r="AE125" s="5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1:90" x14ac:dyDescent="0.2">
      <c r="AA126" s="5"/>
      <c r="AB126" s="5"/>
      <c r="AC126" s="5"/>
      <c r="AD126" s="5"/>
      <c r="AE126" s="5"/>
    </row>
    <row r="127" spans="1:90" x14ac:dyDescent="0.2">
      <c r="AA127" s="5"/>
      <c r="AB127" s="5"/>
      <c r="AC127" s="5"/>
      <c r="AD127" s="5"/>
      <c r="AE127" s="5"/>
    </row>
    <row r="128" spans="1:90" x14ac:dyDescent="0.2">
      <c r="AA128" s="5"/>
      <c r="AB128" s="5"/>
      <c r="AC128" s="5"/>
      <c r="AD128" s="5"/>
      <c r="AE128" s="5"/>
    </row>
    <row r="129" spans="1:43" x14ac:dyDescent="0.2">
      <c r="AA129" s="5"/>
      <c r="AB129" s="5"/>
      <c r="AC129" s="5"/>
      <c r="AD129" s="5"/>
      <c r="AE129" s="5"/>
    </row>
    <row r="130" spans="1:43" x14ac:dyDescent="0.2"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43" x14ac:dyDescent="0.2"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43" x14ac:dyDescent="0.2"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43" x14ac:dyDescent="0.2"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43" x14ac:dyDescent="0.2"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43" x14ac:dyDescent="0.2"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43" x14ac:dyDescent="0.2"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43" x14ac:dyDescent="0.2"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4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97"/>
      <c r="AJ138" s="5"/>
      <c r="AK138" s="5"/>
      <c r="AL138" s="5"/>
      <c r="AM138" s="5"/>
      <c r="AN138" s="5"/>
      <c r="AO138" s="5"/>
      <c r="AP138" s="5"/>
      <c r="AQ138" s="197"/>
    </row>
    <row r="194" spans="1:104" ht="12.75" customHeight="1" x14ac:dyDescent="0.2"/>
    <row r="195" spans="1:104" s="198" customFormat="1" hidden="1" x14ac:dyDescent="0.2">
      <c r="A195" s="198">
        <f>SUM(B71,B89,C104,C109:C119,AV71,AR71:AS71,W71:AV71)</f>
        <v>14560</v>
      </c>
      <c r="B195" s="198">
        <f>SUM(CG7:CK121)</f>
        <v>0</v>
      </c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</row>
  </sheetData>
  <mergeCells count="87">
    <mergeCell ref="A109:A110"/>
    <mergeCell ref="A111:A113"/>
    <mergeCell ref="A114:A115"/>
    <mergeCell ref="A116:A117"/>
    <mergeCell ref="A118:A119"/>
    <mergeCell ref="AQ106:AQ108"/>
    <mergeCell ref="AR106:AR108"/>
    <mergeCell ref="AS106:AS108"/>
    <mergeCell ref="F107:G107"/>
    <mergeCell ref="H107:I107"/>
    <mergeCell ref="J107:K107"/>
    <mergeCell ref="L107:M107"/>
    <mergeCell ref="N107:O107"/>
    <mergeCell ref="P107:Q107"/>
    <mergeCell ref="R107:S107"/>
    <mergeCell ref="AO106:AP107"/>
    <mergeCell ref="AB107:AC107"/>
    <mergeCell ref="AD107:AE107"/>
    <mergeCell ref="AF107:AG107"/>
    <mergeCell ref="AH107:AI107"/>
    <mergeCell ref="AJ107:AK107"/>
    <mergeCell ref="A106:A108"/>
    <mergeCell ref="B106:B108"/>
    <mergeCell ref="C106:E107"/>
    <mergeCell ref="F106:AM106"/>
    <mergeCell ref="AN106:AN108"/>
    <mergeCell ref="T107:U107"/>
    <mergeCell ref="V107:W107"/>
    <mergeCell ref="X107:Y107"/>
    <mergeCell ref="Z107:AA107"/>
    <mergeCell ref="AL107:AM107"/>
    <mergeCell ref="A104:B104"/>
    <mergeCell ref="AF92:AG92"/>
    <mergeCell ref="AH92:AI92"/>
    <mergeCell ref="AJ92:AK92"/>
    <mergeCell ref="AL92:AM92"/>
    <mergeCell ref="A94:B94"/>
    <mergeCell ref="A95:A98"/>
    <mergeCell ref="A91:B93"/>
    <mergeCell ref="C91:E92"/>
    <mergeCell ref="AB92:AC92"/>
    <mergeCell ref="AD92:AE92"/>
    <mergeCell ref="A99:B99"/>
    <mergeCell ref="A100:B100"/>
    <mergeCell ref="A101:B101"/>
    <mergeCell ref="A102:B102"/>
    <mergeCell ref="A103:B103"/>
    <mergeCell ref="AQ91:AQ93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F91:AM91"/>
    <mergeCell ref="AN91:AN93"/>
    <mergeCell ref="AO91:AO93"/>
    <mergeCell ref="AP91:AP93"/>
    <mergeCell ref="X92:Y92"/>
    <mergeCell ref="Z92:AA92"/>
    <mergeCell ref="AW8:AX9"/>
    <mergeCell ref="B9:B10"/>
    <mergeCell ref="C9:S9"/>
    <mergeCell ref="T9:T10"/>
    <mergeCell ref="U9:V9"/>
    <mergeCell ref="W9:Z9"/>
    <mergeCell ref="AA9:AD9"/>
    <mergeCell ref="AJ8:AK9"/>
    <mergeCell ref="AL8:AM9"/>
    <mergeCell ref="AN8:AO9"/>
    <mergeCell ref="AP8:AP10"/>
    <mergeCell ref="AQ8:AQ10"/>
    <mergeCell ref="AR8:AS9"/>
    <mergeCell ref="AP5:AP7"/>
    <mergeCell ref="AQ5:AR7"/>
    <mergeCell ref="A6:AD6"/>
    <mergeCell ref="AS7:AU7"/>
    <mergeCell ref="A8:A10"/>
    <mergeCell ref="B8:V8"/>
    <mergeCell ref="W8:AD8"/>
    <mergeCell ref="AE8:AF9"/>
    <mergeCell ref="AG8:AH9"/>
    <mergeCell ref="AI8:AI10"/>
    <mergeCell ref="AT8:AV9"/>
  </mergeCells>
  <dataValidations count="1">
    <dataValidation type="whole" operator="greaterThanOrEqual" allowBlank="1" showInputMessage="1" showErrorMessage="1" errorTitle="Error" error="Favor Ingrese sólo Números." sqref="C11:AX70 C74:S88 F94:AQ103 F109:AS119" xr:uid="{8013411E-01C5-4B98-8934-F2AE5830102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Pertinencia</vt:lpstr>
      <vt:lpstr>Altas</vt:lpstr>
      <vt:lpstr>CONSOLIDADO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Depto. Bioestadistica</cp:lastModifiedBy>
  <cp:lastPrinted>2021-05-05T16:30:57Z</cp:lastPrinted>
  <dcterms:created xsi:type="dcterms:W3CDTF">2021-03-10T13:38:17Z</dcterms:created>
  <dcterms:modified xsi:type="dcterms:W3CDTF">2022-03-21T13:37:24Z</dcterms:modified>
</cp:coreProperties>
</file>